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esktop\II COSTOS OPERATIVOS\2.-Sueldos de Funcionarios de Primer y Segundo Nivel\"/>
    </mc:Choice>
  </mc:AlternateContent>
  <bookViews>
    <workbookView xWindow="0" yWindow="0" windowWidth="20490" windowHeight="7305"/>
  </bookViews>
  <sheets>
    <sheet name="Tabulador M.Medios y Superiores" sheetId="4" r:id="rId1"/>
    <sheet name="Tabulados Sindicalizados" sheetId="5" r:id="rId2"/>
    <sheet name="Tabulador Supernumerarios" sheetId="6" r:id="rId3"/>
    <sheet name="Tabulador Sector Policiaco" sheetId="7" r:id="rId4"/>
    <sheet name="Tab Tecnico y Confianza" sheetId="8" r:id="rId5"/>
  </sheets>
  <definedNames>
    <definedName name="_xlnm.Print_Area" localSheetId="3">'Tabulador Sector Policiaco'!$A$1:$K$26</definedName>
    <definedName name="_xlnm.Print_Titles" localSheetId="3">'Tabulador Sector Policiaco'!$1:$4</definedName>
  </definedNames>
  <calcPr calcId="152511"/>
</workbook>
</file>

<file path=xl/calcChain.xml><?xml version="1.0" encoding="utf-8"?>
<calcChain xmlns="http://schemas.openxmlformats.org/spreadsheetml/2006/main">
  <c r="G9" i="4" l="1"/>
  <c r="G10" i="4" l="1"/>
  <c r="H9" i="8" l="1"/>
  <c r="H10" i="8"/>
  <c r="H11" i="8"/>
  <c r="H12" i="8"/>
  <c r="H13" i="8"/>
  <c r="H14" i="8"/>
  <c r="H15" i="8"/>
  <c r="H16" i="8"/>
  <c r="H17" i="8"/>
  <c r="H18" i="8"/>
  <c r="H19" i="8"/>
  <c r="H20" i="8"/>
  <c r="H21" i="8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J19" i="6"/>
  <c r="J18" i="6"/>
  <c r="J17" i="6"/>
  <c r="J16" i="6"/>
  <c r="J15" i="6"/>
  <c r="J14" i="6"/>
  <c r="J13" i="6"/>
  <c r="J12" i="6"/>
  <c r="J11" i="6"/>
  <c r="J10" i="6"/>
  <c r="M14" i="5"/>
  <c r="U14" i="5" s="1"/>
  <c r="M13" i="5"/>
  <c r="M12" i="5"/>
  <c r="M11" i="5"/>
  <c r="U11" i="5" s="1"/>
  <c r="M10" i="5"/>
  <c r="U10" i="5" s="1"/>
  <c r="M9" i="5"/>
  <c r="G18" i="4"/>
  <c r="G17" i="4"/>
  <c r="G16" i="4"/>
  <c r="G15" i="4"/>
  <c r="G14" i="4"/>
  <c r="G13" i="4"/>
  <c r="G12" i="4"/>
  <c r="G11" i="4"/>
  <c r="AE14" i="5"/>
  <c r="AF14" i="5" s="1"/>
  <c r="Y14" i="5"/>
  <c r="T14" i="5"/>
  <c r="S14" i="5"/>
  <c r="AA14" i="5" s="1"/>
  <c r="R14" i="5"/>
  <c r="Z14" i="5" s="1"/>
  <c r="Q14" i="5"/>
  <c r="P14" i="5"/>
  <c r="X14" i="5" s="1"/>
  <c r="O14" i="5"/>
  <c r="W14" i="5" s="1"/>
  <c r="N14" i="5"/>
  <c r="V14" i="5" s="1"/>
  <c r="AE13" i="5"/>
  <c r="AF13" i="5" s="1"/>
  <c r="Y13" i="5"/>
  <c r="T13" i="5"/>
  <c r="S13" i="5"/>
  <c r="AA13" i="5" s="1"/>
  <c r="R13" i="5"/>
  <c r="Z13" i="5" s="1"/>
  <c r="Q13" i="5"/>
  <c r="P13" i="5"/>
  <c r="X13" i="5" s="1"/>
  <c r="O13" i="5"/>
  <c r="W13" i="5" s="1"/>
  <c r="N13" i="5"/>
  <c r="V13" i="5" s="1"/>
  <c r="AE12" i="5"/>
  <c r="AF12" i="5" s="1"/>
  <c r="Y12" i="5"/>
  <c r="T12" i="5"/>
  <c r="S12" i="5"/>
  <c r="AA12" i="5" s="1"/>
  <c r="R12" i="5"/>
  <c r="Z12" i="5" s="1"/>
  <c r="Q12" i="5"/>
  <c r="P12" i="5"/>
  <c r="X12" i="5" s="1"/>
  <c r="O12" i="5"/>
  <c r="W12" i="5" s="1"/>
  <c r="N12" i="5"/>
  <c r="V12" i="5" s="1"/>
  <c r="AE11" i="5"/>
  <c r="AF11" i="5" s="1"/>
  <c r="Y11" i="5"/>
  <c r="T11" i="5"/>
  <c r="S11" i="5"/>
  <c r="AA11" i="5" s="1"/>
  <c r="R11" i="5"/>
  <c r="Z11" i="5" s="1"/>
  <c r="Q11" i="5"/>
  <c r="P11" i="5"/>
  <c r="X11" i="5"/>
  <c r="O11" i="5"/>
  <c r="W11" i="5"/>
  <c r="N11" i="5"/>
  <c r="V11" i="5"/>
  <c r="AE10" i="5"/>
  <c r="AF10" i="5"/>
  <c r="Y10" i="5"/>
  <c r="T10" i="5"/>
  <c r="AB10" i="5" s="1"/>
  <c r="S10" i="5"/>
  <c r="AA10" i="5" s="1"/>
  <c r="R10" i="5"/>
  <c r="Z10" i="5" s="1"/>
  <c r="Q10" i="5"/>
  <c r="P10" i="5"/>
  <c r="X10" i="5" s="1"/>
  <c r="O10" i="5"/>
  <c r="W10" i="5"/>
  <c r="N10" i="5"/>
  <c r="V10" i="5" s="1"/>
  <c r="AE9" i="5"/>
  <c r="AF9" i="5" s="1"/>
  <c r="Y9" i="5"/>
  <c r="T9" i="5"/>
  <c r="AB9" i="5" s="1"/>
  <c r="S9" i="5"/>
  <c r="AA9" i="5" s="1"/>
  <c r="R9" i="5"/>
  <c r="Z9" i="5" s="1"/>
  <c r="Q9" i="5"/>
  <c r="P9" i="5"/>
  <c r="X9" i="5" s="1"/>
  <c r="O9" i="5"/>
  <c r="W9" i="5"/>
  <c r="N9" i="5"/>
  <c r="V9" i="5" s="1"/>
  <c r="U13" i="5"/>
  <c r="U12" i="5"/>
  <c r="U9" i="5"/>
  <c r="AB12" i="5" l="1"/>
  <c r="AB11" i="5"/>
  <c r="AB13" i="5"/>
  <c r="AB14" i="5"/>
</calcChain>
</file>

<file path=xl/sharedStrings.xml><?xml version="1.0" encoding="utf-8"?>
<sst xmlns="http://schemas.openxmlformats.org/spreadsheetml/2006/main" count="134" uniqueCount="94">
  <si>
    <t>DIRECCION GENERAL DE RECURSOS HUMANOS</t>
  </si>
  <si>
    <t>NOMBRAMIENTO</t>
  </si>
  <si>
    <t>NIVEL ACTUAL</t>
  </si>
  <si>
    <t>8            SUELDO</t>
  </si>
  <si>
    <t>9      ASIGNACION</t>
  </si>
  <si>
    <t>TOTAL MENSUAL</t>
  </si>
  <si>
    <t>Secretario de Gobierno</t>
  </si>
  <si>
    <t>Secretario o Secretario Técnico</t>
  </si>
  <si>
    <t>Coordinador General</t>
  </si>
  <si>
    <t>Subsecretario, Coordinador, Asesor "A", Secretario Ejecutivo o Jefe de Unidad</t>
  </si>
  <si>
    <t>Director General, Asesor "B" o Profesionista Especializado</t>
  </si>
  <si>
    <t>Coordinador de Área, Asesor "C", Secretario Particular o Profesionista "A"</t>
  </si>
  <si>
    <t>Director de Área, Asistente "A" o Profesionista "B"</t>
  </si>
  <si>
    <t>Subdirector, Técnico Profesinal o Asistente "B"</t>
  </si>
  <si>
    <t>Jefe de Departamento, Auxiliar Técnico o Auxiliar Administrativo</t>
  </si>
  <si>
    <t>8
SUELDO</t>
  </si>
  <si>
    <t>10
AYUDA P/RENTA</t>
  </si>
  <si>
    <t>16     RETABULACION</t>
  </si>
  <si>
    <t>20                                            FONDO DE PREVISION P/GTOS EXTRAORDINARIOS</t>
  </si>
  <si>
    <t>22                   DESPENSA 
Acuerdo</t>
  </si>
  <si>
    <t>27                    AYUDA P/TRANS
Acuerdo</t>
  </si>
  <si>
    <t>33                 BIENESTAR FAMILIAR</t>
  </si>
  <si>
    <t>48                  PLAN DE PREVISION SOCIAL</t>
  </si>
  <si>
    <t>TOTAL  MENSUAL</t>
  </si>
  <si>
    <t>22                   DESPENSA</t>
  </si>
  <si>
    <t>27                    AYUDA P/TRANS</t>
  </si>
  <si>
    <t>JEFE DE OFIC ,TECNICO DE CAMPO</t>
  </si>
  <si>
    <t>ENCARGADO DE SERVICIOS</t>
  </si>
  <si>
    <t>JEFE DE OFICINA</t>
  </si>
  <si>
    <t>JEFE DE SECCION , JEFE DE UNIDAD</t>
  </si>
  <si>
    <t>ANALISTA TECNICO, ANALISTA ESPECIALIZADO.</t>
  </si>
  <si>
    <t>ADMINISTRATIVO, ANALISTA</t>
  </si>
  <si>
    <t>8                 SUELDO</t>
  </si>
  <si>
    <t>10                    AYUDA                  P/ RENTA</t>
  </si>
  <si>
    <t>16                       RETABULACION</t>
  </si>
  <si>
    <t>22                 DESPENSA</t>
  </si>
  <si>
    <t>27                           AYUDA       P/TRANSPORTE</t>
  </si>
  <si>
    <t>TOTAL MENSUAL.</t>
  </si>
  <si>
    <t>JEFE DE PROYECTOS,TECNICO DE CAMPO A</t>
  </si>
  <si>
    <t>SUPERVISOR,SUPERVISOR DE AUDITORIA</t>
  </si>
  <si>
    <t>AUXILIAR DEL AGENTE DEL MINISTERIO PUBLICO,AUDITOR FISCAL, TECNICO DE CAMPO B</t>
  </si>
  <si>
    <t>JEFE DE UNIDAD, ACTUARIO LABORAL</t>
  </si>
  <si>
    <t>ANALISTA ESPECIALIZADO, AUXILIAR ADMINISTRATIVO, TECNICO DE CAMPO C</t>
  </si>
  <si>
    <t>SECRETARIA DEL DIRECTOR GENERAL, AUXILIAR DE INTENDENCIA</t>
  </si>
  <si>
    <t>SECRETARIA DEL SUBDIRECTOR, INSTRUCTOR</t>
  </si>
  <si>
    <t>ENFERMERA GENERAL</t>
  </si>
  <si>
    <t>SECRETARIA EJECUTIVA, AUXILIAR ADMINISTRATIVO</t>
  </si>
  <si>
    <t>MECANOGRAFA, AUXILIAR DE INTENDENCIA, SECRETARIA</t>
  </si>
  <si>
    <t>9                      ASIGNACION</t>
  </si>
  <si>
    <t>10
AYUDA P/ RENTA</t>
  </si>
  <si>
    <t>22                  DESPENSA</t>
  </si>
  <si>
    <t>25                      COMP./ DESPEGUE DE CATEGORIA</t>
  </si>
  <si>
    <t>26          OTROS</t>
  </si>
  <si>
    <t>27                        AYUDA          P/TRANSPORTE</t>
  </si>
  <si>
    <t>48                PLAN DE PREVISION SOCIAL</t>
  </si>
  <si>
    <t>COORDINADOR DE ZONA</t>
  </si>
  <si>
    <t>POLICIA GOES</t>
  </si>
  <si>
    <t>JUDICIAL D</t>
  </si>
  <si>
    <t>SUPERVISOR</t>
  </si>
  <si>
    <t>CUSTODIO A</t>
  </si>
  <si>
    <t>CUSTODIO B, JUDICIAL B</t>
  </si>
  <si>
    <t>POLICIA SUBINSPECTOR</t>
  </si>
  <si>
    <t>POLICIA PREVENTIVO ESCOLTA A</t>
  </si>
  <si>
    <t>CUSTODIO C,POLICIA OFICIAL</t>
  </si>
  <si>
    <t>AGENTE DE SEGURIDAD</t>
  </si>
  <si>
    <t>JEFE DE GRUPO</t>
  </si>
  <si>
    <t>CUSTODIO (3TURNOS), DEFENSOR DE OFICIO</t>
  </si>
  <si>
    <t>POLICIA SUBOFICIAL</t>
  </si>
  <si>
    <t>POLICIA (CONDUCTOR,ENFERMERA,CABO)</t>
  </si>
  <si>
    <t>POLICIA RASO</t>
  </si>
  <si>
    <t>SUPERVISOR C, POLICIA PARAMEDICO</t>
  </si>
  <si>
    <t>9                    ASIGNACION</t>
  </si>
  <si>
    <t>25                     COMP./ DESPEGUE DE CATEGORIA</t>
  </si>
  <si>
    <t>COORDINADOR A, POLIGRAFISTA</t>
  </si>
  <si>
    <t>COORDINADOR</t>
  </si>
  <si>
    <t xml:space="preserve">PROFESIONAL EJECUTIVO </t>
  </si>
  <si>
    <t>ANALISTA TECNICO ESPECIALIZADO</t>
  </si>
  <si>
    <t>PROFESIONAL EJECUTIVO A</t>
  </si>
  <si>
    <t>PROFESIONAL EJECUTIVO B</t>
  </si>
  <si>
    <t>LIDER DE PROYECTOS,AGENTE DEL MINISTERIO PUBLICO</t>
  </si>
  <si>
    <t>PERITO, MEDICO LEGISTA</t>
  </si>
  <si>
    <t>PROFESIONAL EJECUTIVO C, AUDITOR</t>
  </si>
  <si>
    <t>AUXILIAR ADMINISTRATIVO, COCINERO</t>
  </si>
  <si>
    <t>SUPERVISOR, CAPTURISTA A</t>
  </si>
  <si>
    <t xml:space="preserve">ANALISTA </t>
  </si>
  <si>
    <t xml:space="preserve">22                   DESPENSA </t>
  </si>
  <si>
    <t>SECRETARÍA DE ADMINISTRACIÓN</t>
  </si>
  <si>
    <t>Tabulador de sueldos del personal adscrito al Poder Ejecutivo del Estado de Morelos</t>
  </si>
  <si>
    <t>Gobernador Constitucional</t>
  </si>
  <si>
    <t xml:space="preserve">TABULADOR MANDIOS Y SUPERIORES </t>
  </si>
  <si>
    <t>TABULADOR PERSONAL SINDICALIZADO</t>
  </si>
  <si>
    <t>TABULADOR PERSONAL SUPERNUMERARIO</t>
  </si>
  <si>
    <t>TABULADOR PERSONAL POLICIACO</t>
  </si>
  <si>
    <t>TABULADOR PERSONAL TÉCNICO O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</si>
</sst>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b/>
      <sz val="9"/>
      <color theme="1" tint="0.14999847407452621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9" tint="0.40000610370189521"/>
        </stop>
        <stop position="1">
          <color theme="9" tint="-0.49803155613879818"/>
        </stop>
      </gradient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3" applyFont="1"/>
    <xf numFmtId="0" fontId="3" fillId="0" borderId="1" xfId="3" applyFont="1" applyBorder="1"/>
    <xf numFmtId="43" fontId="3" fillId="0" borderId="0" xfId="3" applyNumberFormat="1" applyFont="1"/>
    <xf numFmtId="0" fontId="3" fillId="0" borderId="2" xfId="3" applyFont="1" applyBorder="1" applyAlignment="1">
      <alignment horizontal="center"/>
    </xf>
    <xf numFmtId="0" fontId="3" fillId="0" borderId="0" xfId="3" applyFont="1" applyBorder="1"/>
    <xf numFmtId="0" fontId="9" fillId="2" borderId="3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4" fontId="3" fillId="0" borderId="0" xfId="3" applyNumberFormat="1" applyFont="1" applyAlignment="1">
      <alignment horizontal="center"/>
    </xf>
    <xf numFmtId="0" fontId="1" fillId="0" borderId="0" xfId="3"/>
    <xf numFmtId="0" fontId="0" fillId="0" borderId="0" xfId="0" applyBorder="1"/>
    <xf numFmtId="4" fontId="3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4" fontId="0" fillId="0" borderId="0" xfId="0" applyNumberFormat="1"/>
    <xf numFmtId="0" fontId="9" fillId="3" borderId="3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2" fillId="0" borderId="3" xfId="0" applyFont="1" applyBorder="1" applyAlignment="1">
      <alignment horizontal="center"/>
    </xf>
    <xf numFmtId="43" fontId="3" fillId="0" borderId="3" xfId="0" applyNumberFormat="1" applyFont="1" applyBorder="1"/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/>
    <xf numFmtId="0" fontId="5" fillId="0" borderId="3" xfId="0" applyFont="1" applyBorder="1" applyAlignment="1"/>
    <xf numFmtId="0" fontId="6" fillId="0" borderId="3" xfId="0" applyFont="1" applyBorder="1" applyAlignment="1">
      <alignment horizontal="center"/>
    </xf>
    <xf numFmtId="43" fontId="0" fillId="0" borderId="3" xfId="0" applyNumberFormat="1" applyBorder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0" fontId="3" fillId="0" borderId="3" xfId="0" applyFont="1" applyBorder="1"/>
    <xf numFmtId="43" fontId="3" fillId="0" borderId="0" xfId="0" applyNumberFormat="1" applyFont="1"/>
    <xf numFmtId="9" fontId="3" fillId="0" borderId="0" xfId="3" applyNumberFormat="1" applyFont="1"/>
    <xf numFmtId="0" fontId="3" fillId="0" borderId="1" xfId="3" applyFont="1" applyBorder="1" applyAlignment="1">
      <alignment horizontal="center"/>
    </xf>
    <xf numFmtId="0" fontId="2" fillId="0" borderId="0" xfId="3" applyFont="1" applyAlignment="1">
      <alignment horizontal="right"/>
    </xf>
    <xf numFmtId="0" fontId="4" fillId="0" borderId="0" xfId="3" applyFont="1" applyAlignment="1">
      <alignment horizontal="right"/>
    </xf>
    <xf numFmtId="0" fontId="3" fillId="0" borderId="1" xfId="3" applyFont="1" applyBorder="1" applyAlignment="1">
      <alignment horizontal="right"/>
    </xf>
    <xf numFmtId="0" fontId="3" fillId="0" borderId="0" xfId="3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3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1" fillId="0" borderId="1" xfId="3" applyBorder="1" applyAlignment="1">
      <alignment horizontal="right"/>
    </xf>
    <xf numFmtId="0" fontId="1" fillId="0" borderId="0" xfId="3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Millares 3" xfId="1"/>
    <cellStyle name="Moneda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552450</xdr:colOff>
      <xdr:row>3</xdr:row>
      <xdr:rowOff>104775</xdr:rowOff>
    </xdr:to>
    <xdr:pic>
      <xdr:nvPicPr>
        <xdr:cNvPr id="2147" name="49 Imagen" descr="log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5" t="14355" r="9737"/>
        <a:stretch>
          <a:fillRect/>
        </a:stretch>
      </xdr:blipFill>
      <xdr:spPr bwMode="auto">
        <a:xfrm>
          <a:off x="0" y="0"/>
          <a:ext cx="1314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38100</xdr:rowOff>
    </xdr:from>
    <xdr:to>
      <xdr:col>1</xdr:col>
      <xdr:colOff>1704975</xdr:colOff>
      <xdr:row>3</xdr:row>
      <xdr:rowOff>0</xdr:rowOff>
    </xdr:to>
    <xdr:pic>
      <xdr:nvPicPr>
        <xdr:cNvPr id="3465" name="49 Imagen" descr="log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5" t="14355" r="9737"/>
        <a:stretch>
          <a:fillRect/>
        </a:stretch>
      </xdr:blipFill>
      <xdr:spPr bwMode="auto">
        <a:xfrm>
          <a:off x="0" y="381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0</xdr:row>
      <xdr:rowOff>38100</xdr:rowOff>
    </xdr:from>
    <xdr:to>
      <xdr:col>1</xdr:col>
      <xdr:colOff>1704975</xdr:colOff>
      <xdr:row>3</xdr:row>
      <xdr:rowOff>0</xdr:rowOff>
    </xdr:to>
    <xdr:pic>
      <xdr:nvPicPr>
        <xdr:cNvPr id="3466" name="49 Imagen" descr="log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5" t="14355" r="9737"/>
        <a:stretch>
          <a:fillRect/>
        </a:stretch>
      </xdr:blipFill>
      <xdr:spPr bwMode="auto">
        <a:xfrm>
          <a:off x="0" y="381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390525</xdr:colOff>
      <xdr:row>0</xdr:row>
      <xdr:rowOff>38100</xdr:rowOff>
    </xdr:from>
    <xdr:to>
      <xdr:col>2</xdr:col>
      <xdr:colOff>1704975</xdr:colOff>
      <xdr:row>3</xdr:row>
      <xdr:rowOff>0</xdr:rowOff>
    </xdr:to>
    <xdr:pic>
      <xdr:nvPicPr>
        <xdr:cNvPr id="3467" name="49 Imagen" descr="log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5" t="14355" r="9737"/>
        <a:stretch>
          <a:fillRect/>
        </a:stretch>
      </xdr:blipFill>
      <xdr:spPr bwMode="auto">
        <a:xfrm>
          <a:off x="390525" y="38100"/>
          <a:ext cx="13144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390525</xdr:colOff>
      <xdr:row>0</xdr:row>
      <xdr:rowOff>38100</xdr:rowOff>
    </xdr:from>
    <xdr:to>
      <xdr:col>2</xdr:col>
      <xdr:colOff>1704975</xdr:colOff>
      <xdr:row>3</xdr:row>
      <xdr:rowOff>0</xdr:rowOff>
    </xdr:to>
    <xdr:pic>
      <xdr:nvPicPr>
        <xdr:cNvPr id="3468" name="49 Imagen" descr="log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5" t="14355" r="9737"/>
        <a:stretch>
          <a:fillRect/>
        </a:stretch>
      </xdr:blipFill>
      <xdr:spPr bwMode="auto">
        <a:xfrm>
          <a:off x="390525" y="38100"/>
          <a:ext cx="13144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0</xdr:row>
      <xdr:rowOff>47625</xdr:rowOff>
    </xdr:from>
    <xdr:to>
      <xdr:col>1</xdr:col>
      <xdr:colOff>1638300</xdr:colOff>
      <xdr:row>3</xdr:row>
      <xdr:rowOff>0</xdr:rowOff>
    </xdr:to>
    <xdr:pic>
      <xdr:nvPicPr>
        <xdr:cNvPr id="4195" name="49 Imagen" descr="log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5" t="14355" r="9737"/>
        <a:stretch>
          <a:fillRect/>
        </a:stretch>
      </xdr:blipFill>
      <xdr:spPr bwMode="auto">
        <a:xfrm>
          <a:off x="685800" y="47625"/>
          <a:ext cx="1314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28575</xdr:rowOff>
    </xdr:from>
    <xdr:to>
      <xdr:col>0</xdr:col>
      <xdr:colOff>1638300</xdr:colOff>
      <xdr:row>3</xdr:row>
      <xdr:rowOff>104775</xdr:rowOff>
    </xdr:to>
    <xdr:pic>
      <xdr:nvPicPr>
        <xdr:cNvPr id="5219" name="49 Imagen" descr="log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5" t="14355" r="9737"/>
        <a:stretch>
          <a:fillRect/>
        </a:stretch>
      </xdr:blipFill>
      <xdr:spPr bwMode="auto">
        <a:xfrm>
          <a:off x="323850" y="28575"/>
          <a:ext cx="1314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0</xdr:rowOff>
    </xdr:from>
    <xdr:to>
      <xdr:col>1</xdr:col>
      <xdr:colOff>1876425</xdr:colOff>
      <xdr:row>3</xdr:row>
      <xdr:rowOff>104775</xdr:rowOff>
    </xdr:to>
    <xdr:pic>
      <xdr:nvPicPr>
        <xdr:cNvPr id="6255" name="49 Imagen" descr="log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5" t="14355" r="9737"/>
        <a:stretch>
          <a:fillRect/>
        </a:stretch>
      </xdr:blipFill>
      <xdr:spPr bwMode="auto">
        <a:xfrm>
          <a:off x="1009650" y="0"/>
          <a:ext cx="1314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1876425</xdr:colOff>
      <xdr:row>3</xdr:row>
      <xdr:rowOff>104775</xdr:rowOff>
    </xdr:to>
    <xdr:pic>
      <xdr:nvPicPr>
        <xdr:cNvPr id="6256" name="49 Imagen" descr="log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5" t="14355" r="9737"/>
        <a:stretch>
          <a:fillRect/>
        </a:stretch>
      </xdr:blipFill>
      <xdr:spPr bwMode="auto">
        <a:xfrm>
          <a:off x="1009650" y="0"/>
          <a:ext cx="1314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A6" sqref="A6:G6"/>
    </sheetView>
  </sheetViews>
  <sheetFormatPr baseColWidth="10" defaultRowHeight="12" x14ac:dyDescent="0.2"/>
  <cols>
    <col min="1" max="1" width="11.42578125" style="1"/>
    <col min="2" max="2" width="56.42578125" style="1" customWidth="1"/>
    <col min="3" max="3" width="11.42578125" style="1"/>
    <col min="4" max="4" width="12.85546875" style="1" customWidth="1"/>
    <col min="5" max="6" width="13.28515625" style="1" customWidth="1"/>
    <col min="7" max="7" width="13.140625" style="1" customWidth="1"/>
    <col min="8" max="9" width="11.42578125" style="1"/>
    <col min="10" max="10" width="11.7109375" style="1" bestFit="1" customWidth="1"/>
    <col min="11" max="16384" width="11.42578125" style="1"/>
  </cols>
  <sheetData>
    <row r="1" spans="1:10" x14ac:dyDescent="0.2">
      <c r="A1" s="34" t="s">
        <v>86</v>
      </c>
      <c r="B1" s="34"/>
      <c r="C1" s="34"/>
      <c r="D1" s="34"/>
      <c r="E1" s="34"/>
      <c r="F1" s="34"/>
      <c r="G1" s="34"/>
    </row>
    <row r="2" spans="1:10" x14ac:dyDescent="0.2">
      <c r="A2" s="34" t="s">
        <v>0</v>
      </c>
      <c r="B2" s="34"/>
      <c r="C2" s="34"/>
      <c r="D2" s="34"/>
      <c r="E2" s="34"/>
      <c r="F2" s="34"/>
      <c r="G2" s="34"/>
    </row>
    <row r="3" spans="1:10" x14ac:dyDescent="0.2">
      <c r="A3" s="35" t="s">
        <v>87</v>
      </c>
      <c r="B3" s="35"/>
      <c r="C3" s="35"/>
      <c r="D3" s="35"/>
      <c r="E3" s="35"/>
      <c r="F3" s="35"/>
      <c r="G3" s="35"/>
    </row>
    <row r="4" spans="1:10" x14ac:dyDescent="0.2">
      <c r="A4" s="2"/>
      <c r="B4" s="36">
        <v>2017</v>
      </c>
      <c r="C4" s="36"/>
      <c r="D4" s="36"/>
      <c r="E4" s="36"/>
      <c r="F4" s="36"/>
      <c r="G4" s="36"/>
    </row>
    <row r="6" spans="1:10" x14ac:dyDescent="0.2">
      <c r="A6" s="37" t="s">
        <v>89</v>
      </c>
      <c r="B6" s="37"/>
      <c r="C6" s="37"/>
      <c r="D6" s="37"/>
      <c r="E6" s="37"/>
      <c r="F6" s="37"/>
      <c r="G6" s="37"/>
    </row>
    <row r="8" spans="1:10" ht="24" x14ac:dyDescent="0.2">
      <c r="B8" s="15" t="s">
        <v>1</v>
      </c>
      <c r="C8" s="15" t="s">
        <v>2</v>
      </c>
      <c r="D8" s="15" t="s">
        <v>3</v>
      </c>
      <c r="E8" s="15" t="s">
        <v>4</v>
      </c>
      <c r="F8" s="15" t="s">
        <v>85</v>
      </c>
      <c r="G8" s="15" t="s">
        <v>5</v>
      </c>
      <c r="I8" s="32"/>
    </row>
    <row r="9" spans="1:10" ht="15" customHeight="1" x14ac:dyDescent="0.2">
      <c r="B9" s="16" t="s">
        <v>88</v>
      </c>
      <c r="C9" s="17">
        <v>101</v>
      </c>
      <c r="D9" s="18">
        <v>1788</v>
      </c>
      <c r="E9" s="18">
        <v>45251.516399999993</v>
      </c>
      <c r="F9" s="18">
        <v>960.48000000000013</v>
      </c>
      <c r="G9" s="18">
        <f>SUM(D9:F9)</f>
        <v>47999.996399999996</v>
      </c>
      <c r="I9" s="3"/>
      <c r="J9" s="3"/>
    </row>
    <row r="10" spans="1:10" ht="15" customHeight="1" x14ac:dyDescent="0.2">
      <c r="B10" s="16" t="s">
        <v>6</v>
      </c>
      <c r="C10" s="17">
        <v>102</v>
      </c>
      <c r="D10" s="18">
        <v>1226</v>
      </c>
      <c r="E10" s="18">
        <v>29013.5164</v>
      </c>
      <c r="F10" s="18">
        <v>960.48000000000013</v>
      </c>
      <c r="G10" s="18">
        <f t="shared" ref="G10" si="0">SUM(D10:F10)</f>
        <v>31199.9964</v>
      </c>
      <c r="I10" s="3"/>
      <c r="J10" s="3"/>
    </row>
    <row r="11" spans="1:10" ht="15" customHeight="1" x14ac:dyDescent="0.2">
      <c r="B11" s="19" t="s">
        <v>7</v>
      </c>
      <c r="C11" s="17">
        <v>103</v>
      </c>
      <c r="D11" s="18">
        <v>1226</v>
      </c>
      <c r="E11" s="18">
        <v>29013.5164</v>
      </c>
      <c r="F11" s="18">
        <v>960.48000000000013</v>
      </c>
      <c r="G11" s="18">
        <f t="shared" ref="G11:G18" si="1">SUM(D11:F11)</f>
        <v>31199.9964</v>
      </c>
      <c r="I11" s="3"/>
      <c r="J11" s="3"/>
    </row>
    <row r="12" spans="1:10" ht="15" customHeight="1" x14ac:dyDescent="0.2">
      <c r="B12" s="16" t="s">
        <v>8</v>
      </c>
      <c r="C12" s="17">
        <v>104</v>
      </c>
      <c r="D12" s="18">
        <v>1150</v>
      </c>
      <c r="E12" s="18">
        <v>25969.5164</v>
      </c>
      <c r="F12" s="18">
        <v>960.48000000000013</v>
      </c>
      <c r="G12" s="18">
        <f t="shared" si="1"/>
        <v>28079.9964</v>
      </c>
      <c r="I12" s="3"/>
      <c r="J12" s="3"/>
    </row>
    <row r="13" spans="1:10" ht="15" customHeight="1" x14ac:dyDescent="0.2">
      <c r="B13" s="16" t="s">
        <v>9</v>
      </c>
      <c r="C13" s="17">
        <v>105</v>
      </c>
      <c r="D13" s="18">
        <v>1073</v>
      </c>
      <c r="E13" s="18">
        <v>20781.5164</v>
      </c>
      <c r="F13" s="18">
        <v>960.48000000000013</v>
      </c>
      <c r="G13" s="18">
        <f t="shared" si="1"/>
        <v>22814.9964</v>
      </c>
      <c r="I13" s="3"/>
      <c r="J13" s="3"/>
    </row>
    <row r="14" spans="1:10" ht="15" customHeight="1" x14ac:dyDescent="0.2">
      <c r="B14" s="16" t="s">
        <v>10</v>
      </c>
      <c r="C14" s="17">
        <v>106</v>
      </c>
      <c r="D14" s="18">
        <v>1070</v>
      </c>
      <c r="E14" s="18">
        <v>13763.916400000002</v>
      </c>
      <c r="F14" s="18">
        <v>960.48000000000013</v>
      </c>
      <c r="G14" s="18">
        <f t="shared" si="1"/>
        <v>15794.396400000001</v>
      </c>
      <c r="I14" s="3"/>
      <c r="J14" s="3"/>
    </row>
    <row r="15" spans="1:10" ht="15" customHeight="1" x14ac:dyDescent="0.2">
      <c r="B15" s="16" t="s">
        <v>11</v>
      </c>
      <c r="C15" s="17">
        <v>107</v>
      </c>
      <c r="D15" s="18">
        <v>1228.2</v>
      </c>
      <c r="E15" s="18">
        <v>11533.6764</v>
      </c>
      <c r="F15" s="18">
        <v>960.48000000000013</v>
      </c>
      <c r="G15" s="18">
        <f t="shared" si="1"/>
        <v>13722.356400000001</v>
      </c>
      <c r="I15" s="3"/>
      <c r="J15" s="3"/>
    </row>
    <row r="16" spans="1:10" ht="15" customHeight="1" x14ac:dyDescent="0.2">
      <c r="B16" s="16" t="s">
        <v>12</v>
      </c>
      <c r="C16" s="17">
        <v>108</v>
      </c>
      <c r="D16" s="18">
        <v>1224.76</v>
      </c>
      <c r="E16" s="18">
        <v>9056.1664000000001</v>
      </c>
      <c r="F16" s="18">
        <v>960.48000000000013</v>
      </c>
      <c r="G16" s="18">
        <f t="shared" si="1"/>
        <v>11241.4064</v>
      </c>
      <c r="I16" s="3"/>
      <c r="J16" s="3"/>
    </row>
    <row r="17" spans="2:10" ht="15" customHeight="1" x14ac:dyDescent="0.2">
      <c r="B17" s="16" t="s">
        <v>13</v>
      </c>
      <c r="C17" s="17">
        <v>109</v>
      </c>
      <c r="D17" s="18">
        <v>1146.56</v>
      </c>
      <c r="E17" s="18">
        <v>6601.7164000000021</v>
      </c>
      <c r="F17" s="18">
        <v>960.48000000000013</v>
      </c>
      <c r="G17" s="18">
        <f t="shared" si="1"/>
        <v>8708.756400000002</v>
      </c>
      <c r="I17" s="3"/>
      <c r="J17" s="3"/>
    </row>
    <row r="18" spans="2:10" ht="15" customHeight="1" x14ac:dyDescent="0.2">
      <c r="B18" s="16" t="s">
        <v>14</v>
      </c>
      <c r="C18" s="17">
        <v>110</v>
      </c>
      <c r="D18" s="18">
        <v>1025.2</v>
      </c>
      <c r="E18" s="18">
        <v>3589.6763999999998</v>
      </c>
      <c r="F18" s="18">
        <v>960.48000000000013</v>
      </c>
      <c r="G18" s="18">
        <f t="shared" si="1"/>
        <v>5575.3564000000006</v>
      </c>
      <c r="I18" s="3"/>
      <c r="J18" s="3"/>
    </row>
    <row r="19" spans="2:10" x14ac:dyDescent="0.2">
      <c r="B19" s="12"/>
      <c r="C19" s="12"/>
      <c r="D19" s="12"/>
      <c r="E19" s="12"/>
      <c r="F19" s="12"/>
      <c r="G19" s="12"/>
    </row>
    <row r="20" spans="2:10" x14ac:dyDescent="0.2">
      <c r="B20" s="12"/>
      <c r="C20" s="12"/>
      <c r="D20" s="12"/>
      <c r="E20" s="12"/>
      <c r="F20" s="12"/>
      <c r="G20" s="12"/>
    </row>
  </sheetData>
  <sheetProtection password="C943" sheet="1" objects="1" scenarios="1"/>
  <mergeCells count="5">
    <mergeCell ref="A1:G1"/>
    <mergeCell ref="A2:G2"/>
    <mergeCell ref="A3:G3"/>
    <mergeCell ref="B4:G4"/>
    <mergeCell ref="A6:G6"/>
  </mergeCells>
  <printOptions horizontalCentered="1"/>
  <pageMargins left="0.74803149606299213" right="0.74803149606299213" top="0.59055118110236227" bottom="0.43307086614173229" header="0.27559055118110237" footer="0.23622047244094491"/>
  <pageSetup scale="91" orientation="landscape" horizontalDpi="4294967294" verticalDpi="4294967294" r:id="rId1"/>
  <headerFooter alignWithMargins="0">
    <oddFooter>&amp;L&amp;8&amp;D&amp;R&amp;8SUBDIRECCIÓN DE PROCESAMIENTO DE NOMINAS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opLeftCell="C10" zoomScaleNormal="100" zoomScaleSheetLayoutView="50" workbookViewId="0">
      <selection activeCell="D34" sqref="D34:D35"/>
    </sheetView>
  </sheetViews>
  <sheetFormatPr baseColWidth="10" defaultRowHeight="12.75" x14ac:dyDescent="0.2"/>
  <cols>
    <col min="1" max="2" width="3.42578125" style="9" hidden="1" customWidth="1"/>
    <col min="3" max="3" width="32.140625" style="9" bestFit="1" customWidth="1"/>
    <col min="4" max="4" width="11.140625" style="9" customWidth="1"/>
    <col min="5" max="5" width="10" style="9" customWidth="1"/>
    <col min="6" max="6" width="14" style="9" bestFit="1" customWidth="1"/>
    <col min="7" max="7" width="14.28515625" style="9" customWidth="1"/>
    <col min="8" max="8" width="16.85546875" style="9" customWidth="1"/>
    <col min="9" max="9" width="9.85546875" style="9" bestFit="1" customWidth="1"/>
    <col min="10" max="10" width="13.85546875" style="9" customWidth="1"/>
    <col min="11" max="11" width="13" style="9" customWidth="1"/>
    <col min="12" max="12" width="13.7109375" style="9" customWidth="1"/>
    <col min="13" max="13" width="12.85546875" style="9" bestFit="1" customWidth="1"/>
    <col min="14" max="28" width="11.42578125" style="9" hidden="1" customWidth="1"/>
    <col min="29" max="32" width="0" style="9" hidden="1" customWidth="1"/>
    <col min="33" max="33" width="11.42578125" style="9"/>
    <col min="34" max="34" width="11.7109375" style="9" bestFit="1" customWidth="1"/>
    <col min="35" max="36" width="11.42578125" style="9"/>
    <col min="37" max="37" width="11.7109375" style="9" bestFit="1" customWidth="1"/>
    <col min="38" max="16384" width="11.42578125" style="9"/>
  </cols>
  <sheetData>
    <row r="1" spans="3:35" s="1" customFormat="1" ht="12" x14ac:dyDescent="0.2">
      <c r="D1" s="34" t="s">
        <v>86</v>
      </c>
      <c r="E1" s="34"/>
      <c r="F1" s="34"/>
      <c r="G1" s="34"/>
      <c r="H1" s="34"/>
      <c r="I1" s="34"/>
      <c r="J1" s="34"/>
      <c r="K1" s="34"/>
      <c r="L1" s="34"/>
      <c r="M1" s="34"/>
    </row>
    <row r="2" spans="3:35" s="1" customFormat="1" ht="12" x14ac:dyDescent="0.2">
      <c r="D2" s="34" t="s">
        <v>0</v>
      </c>
      <c r="E2" s="34"/>
      <c r="F2" s="34"/>
      <c r="G2" s="34"/>
      <c r="H2" s="34"/>
      <c r="I2" s="34"/>
      <c r="J2" s="34"/>
      <c r="K2" s="34"/>
      <c r="L2" s="34"/>
      <c r="M2" s="34"/>
    </row>
    <row r="3" spans="3:35" s="1" customFormat="1" ht="12" x14ac:dyDescent="0.2">
      <c r="C3" s="35" t="s">
        <v>87</v>
      </c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3:35" s="1" customFormat="1" ht="12" x14ac:dyDescent="0.2">
      <c r="C4" s="38">
        <v>2017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3:35" s="1" customFormat="1" ht="12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3:35" s="1" customFormat="1" ht="12" x14ac:dyDescent="0.2">
      <c r="C6" s="39" t="s">
        <v>90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3:35" s="1" customFormat="1" ht="12" x14ac:dyDescent="0.2">
      <c r="C7" s="5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35" s="7" customFormat="1" ht="63" customHeight="1" x14ac:dyDescent="0.2">
      <c r="C8" s="15" t="s">
        <v>1</v>
      </c>
      <c r="D8" s="15" t="s">
        <v>2</v>
      </c>
      <c r="E8" s="15" t="s">
        <v>15</v>
      </c>
      <c r="F8" s="15" t="s">
        <v>16</v>
      </c>
      <c r="G8" s="15" t="s">
        <v>17</v>
      </c>
      <c r="H8" s="15" t="s">
        <v>18</v>
      </c>
      <c r="I8" s="15" t="s">
        <v>19</v>
      </c>
      <c r="J8" s="15" t="s">
        <v>20</v>
      </c>
      <c r="K8" s="15" t="s">
        <v>21</v>
      </c>
      <c r="L8" s="15" t="s">
        <v>22</v>
      </c>
      <c r="M8" s="15" t="s">
        <v>23</v>
      </c>
      <c r="N8" s="6" t="s">
        <v>16</v>
      </c>
      <c r="O8" s="6" t="s">
        <v>17</v>
      </c>
      <c r="P8" s="6" t="s">
        <v>18</v>
      </c>
      <c r="Q8" s="6" t="s">
        <v>24</v>
      </c>
      <c r="R8" s="6" t="s">
        <v>25</v>
      </c>
      <c r="S8" s="6" t="s">
        <v>21</v>
      </c>
      <c r="T8" s="6" t="s">
        <v>22</v>
      </c>
      <c r="U8" s="6" t="s">
        <v>15</v>
      </c>
      <c r="V8" s="6" t="s">
        <v>16</v>
      </c>
      <c r="W8" s="6" t="s">
        <v>17</v>
      </c>
      <c r="X8" s="6" t="s">
        <v>18</v>
      </c>
      <c r="Y8" s="6" t="s">
        <v>24</v>
      </c>
      <c r="Z8" s="6" t="s">
        <v>25</v>
      </c>
      <c r="AA8" s="6" t="s">
        <v>21</v>
      </c>
      <c r="AB8" s="6" t="s">
        <v>22</v>
      </c>
    </row>
    <row r="9" spans="3:35" s="7" customFormat="1" ht="12" x14ac:dyDescent="0.2">
      <c r="C9" s="20" t="s">
        <v>26</v>
      </c>
      <c r="D9" s="21">
        <v>220</v>
      </c>
      <c r="E9" s="11">
        <v>3707.51</v>
      </c>
      <c r="F9" s="11">
        <v>238.58</v>
      </c>
      <c r="G9" s="11">
        <v>5950.9</v>
      </c>
      <c r="H9" s="11">
        <v>196.03</v>
      </c>
      <c r="I9" s="11">
        <v>511.28000000000003</v>
      </c>
      <c r="J9" s="11">
        <v>173.22</v>
      </c>
      <c r="K9" s="11">
        <v>225.98</v>
      </c>
      <c r="L9" s="11">
        <v>1717.65</v>
      </c>
      <c r="M9" s="11">
        <f t="shared" ref="M9:M14" si="0">E9+F9+G9+H9+I9+J9+K9+L9</f>
        <v>12721.15</v>
      </c>
      <c r="N9" s="7">
        <f>E9*0.039</f>
        <v>144.59289000000001</v>
      </c>
      <c r="O9" s="7">
        <f>F9*0.039</f>
        <v>9.3046199999999999</v>
      </c>
      <c r="P9" s="7">
        <f>G9*0.039</f>
        <v>232.08509999999998</v>
      </c>
      <c r="Q9" s="7" t="e">
        <f>#REF!*0.039</f>
        <v>#REF!</v>
      </c>
      <c r="R9" s="7" t="e">
        <f>#REF!*0.039</f>
        <v>#REF!</v>
      </c>
      <c r="S9" s="7">
        <f t="shared" ref="S9:T14" si="1">J9*0.039</f>
        <v>6.7555800000000001</v>
      </c>
      <c r="T9" s="7">
        <f t="shared" si="1"/>
        <v>8.8132199999999994</v>
      </c>
      <c r="U9" s="8">
        <f t="shared" ref="U9:X14" si="2">M9+D9</f>
        <v>12941.15</v>
      </c>
      <c r="V9" s="8">
        <f t="shared" si="2"/>
        <v>3852.1028900000001</v>
      </c>
      <c r="W9" s="8">
        <f t="shared" si="2"/>
        <v>247.88462000000001</v>
      </c>
      <c r="X9" s="8">
        <f t="shared" si="2"/>
        <v>6182.9850999999999</v>
      </c>
      <c r="Y9" s="8" t="e">
        <f>#REF!</f>
        <v>#REF!</v>
      </c>
      <c r="Z9" s="8" t="e">
        <f>R9+#REF!</f>
        <v>#REF!</v>
      </c>
      <c r="AA9" s="8">
        <f t="shared" ref="AA9:AA14" si="3">S9+J9</f>
        <v>179.97558000000001</v>
      </c>
      <c r="AB9" s="8" t="e">
        <f t="shared" ref="AB9:AB14" si="4">T9+K9+Q9</f>
        <v>#REF!</v>
      </c>
      <c r="AD9" s="7">
        <v>10744.692089999999</v>
      </c>
      <c r="AE9" s="7">
        <f t="shared" ref="AE9:AE14" si="5">AD9*0.039</f>
        <v>419.04299150999992</v>
      </c>
      <c r="AF9" s="7">
        <f t="shared" ref="AF9:AF14" si="6">AE9+AD9</f>
        <v>11163.735081509998</v>
      </c>
      <c r="AH9" s="8"/>
      <c r="AI9" s="8"/>
    </row>
    <row r="10" spans="3:35" s="7" customFormat="1" ht="12" x14ac:dyDescent="0.2">
      <c r="C10" s="20" t="s">
        <v>27</v>
      </c>
      <c r="D10" s="21">
        <v>222</v>
      </c>
      <c r="E10" s="11">
        <v>3607.18</v>
      </c>
      <c r="F10" s="11">
        <v>240.4</v>
      </c>
      <c r="G10" s="11">
        <v>4624.45</v>
      </c>
      <c r="H10" s="11">
        <v>197.46</v>
      </c>
      <c r="I10" s="11">
        <v>511.28</v>
      </c>
      <c r="J10" s="11">
        <v>173.22</v>
      </c>
      <c r="K10" s="11">
        <v>227.69</v>
      </c>
      <c r="L10" s="11">
        <v>1696.08</v>
      </c>
      <c r="M10" s="11">
        <f t="shared" si="0"/>
        <v>11277.759999999998</v>
      </c>
      <c r="N10" s="7">
        <f t="shared" ref="N10:P14" si="7">E10*0.039</f>
        <v>140.68001999999998</v>
      </c>
      <c r="O10" s="7">
        <f t="shared" si="7"/>
        <v>9.3756000000000004</v>
      </c>
      <c r="P10" s="7">
        <f t="shared" si="7"/>
        <v>180.35354999999998</v>
      </c>
      <c r="Q10" s="7" t="e">
        <f>#REF!*0.039</f>
        <v>#REF!</v>
      </c>
      <c r="R10" s="7" t="e">
        <f>#REF!*0.039</f>
        <v>#REF!</v>
      </c>
      <c r="S10" s="7">
        <f t="shared" si="1"/>
        <v>6.7555800000000001</v>
      </c>
      <c r="T10" s="7">
        <f t="shared" si="1"/>
        <v>8.8799100000000006</v>
      </c>
      <c r="U10" s="8">
        <f t="shared" si="2"/>
        <v>11499.759999999998</v>
      </c>
      <c r="V10" s="8">
        <f t="shared" si="2"/>
        <v>3747.8600199999996</v>
      </c>
      <c r="W10" s="8">
        <f t="shared" si="2"/>
        <v>249.7756</v>
      </c>
      <c r="X10" s="8">
        <f t="shared" si="2"/>
        <v>4804.8035499999996</v>
      </c>
      <c r="Y10" s="8" t="e">
        <f>#REF!</f>
        <v>#REF!</v>
      </c>
      <c r="Z10" s="8" t="e">
        <f>R10+#REF!</f>
        <v>#REF!</v>
      </c>
      <c r="AA10" s="8">
        <f t="shared" si="3"/>
        <v>179.97558000000001</v>
      </c>
      <c r="AB10" s="8" t="e">
        <f t="shared" si="4"/>
        <v>#REF!</v>
      </c>
      <c r="AD10" s="7">
        <v>9470.500077499999</v>
      </c>
      <c r="AE10" s="7">
        <f t="shared" si="5"/>
        <v>369.34950302249996</v>
      </c>
      <c r="AF10" s="7">
        <f t="shared" si="6"/>
        <v>9839.8495805224993</v>
      </c>
      <c r="AH10" s="8"/>
      <c r="AI10" s="8"/>
    </row>
    <row r="11" spans="3:35" s="7" customFormat="1" ht="12" x14ac:dyDescent="0.2">
      <c r="C11" s="20" t="s">
        <v>28</v>
      </c>
      <c r="D11" s="21">
        <v>224</v>
      </c>
      <c r="E11" s="11">
        <v>3513.73</v>
      </c>
      <c r="F11" s="11">
        <v>242.47</v>
      </c>
      <c r="G11" s="11">
        <v>3489.05</v>
      </c>
      <c r="H11" s="11">
        <v>199.07</v>
      </c>
      <c r="I11" s="11">
        <v>511.28</v>
      </c>
      <c r="J11" s="11">
        <v>173.22</v>
      </c>
      <c r="K11" s="11">
        <v>229.64</v>
      </c>
      <c r="L11" s="11">
        <v>1677.57</v>
      </c>
      <c r="M11" s="11">
        <f t="shared" si="0"/>
        <v>10036.029999999999</v>
      </c>
      <c r="N11" s="7">
        <f t="shared" si="7"/>
        <v>137.03547</v>
      </c>
      <c r="O11" s="7">
        <f t="shared" si="7"/>
        <v>9.4563299999999995</v>
      </c>
      <c r="P11" s="7">
        <f t="shared" si="7"/>
        <v>136.07295000000002</v>
      </c>
      <c r="Q11" s="7" t="e">
        <f>#REF!*0.039</f>
        <v>#REF!</v>
      </c>
      <c r="R11" s="7" t="e">
        <f>#REF!*0.039</f>
        <v>#REF!</v>
      </c>
      <c r="S11" s="7">
        <f t="shared" si="1"/>
        <v>6.7555800000000001</v>
      </c>
      <c r="T11" s="7">
        <f t="shared" si="1"/>
        <v>8.9559599999999993</v>
      </c>
      <c r="U11" s="8">
        <f t="shared" si="2"/>
        <v>10260.029999999999</v>
      </c>
      <c r="V11" s="8">
        <f t="shared" si="2"/>
        <v>3650.7654699999998</v>
      </c>
      <c r="W11" s="8">
        <f t="shared" si="2"/>
        <v>251.92633000000001</v>
      </c>
      <c r="X11" s="8">
        <f t="shared" si="2"/>
        <v>3625.1229500000004</v>
      </c>
      <c r="Y11" s="8" t="e">
        <f>#REF!</f>
        <v>#REF!</v>
      </c>
      <c r="Z11" s="8" t="e">
        <f>R11+#REF!</f>
        <v>#REF!</v>
      </c>
      <c r="AA11" s="8">
        <f t="shared" si="3"/>
        <v>179.97558000000001</v>
      </c>
      <c r="AB11" s="8" t="e">
        <f t="shared" si="4"/>
        <v>#REF!</v>
      </c>
      <c r="AD11" s="7">
        <v>8375.4707024999989</v>
      </c>
      <c r="AE11" s="7">
        <f t="shared" si="5"/>
        <v>326.64335739749998</v>
      </c>
      <c r="AF11" s="7">
        <f t="shared" si="6"/>
        <v>8702.114059897498</v>
      </c>
      <c r="AH11" s="8"/>
      <c r="AI11" s="8"/>
    </row>
    <row r="12" spans="3:35" s="7" customFormat="1" ht="12" x14ac:dyDescent="0.2">
      <c r="C12" s="20" t="s">
        <v>29</v>
      </c>
      <c r="D12" s="21">
        <v>226</v>
      </c>
      <c r="E12" s="11">
        <v>3460.83</v>
      </c>
      <c r="F12" s="11">
        <v>244.84</v>
      </c>
      <c r="G12" s="11">
        <v>2528.37</v>
      </c>
      <c r="H12" s="11">
        <v>200.91</v>
      </c>
      <c r="I12" s="11">
        <v>511.28</v>
      </c>
      <c r="J12" s="11">
        <v>173.22</v>
      </c>
      <c r="K12" s="11">
        <v>231.82</v>
      </c>
      <c r="L12" s="11">
        <v>1625.92</v>
      </c>
      <c r="M12" s="11">
        <f t="shared" si="0"/>
        <v>8977.1899999999987</v>
      </c>
      <c r="N12" s="7">
        <f t="shared" si="7"/>
        <v>134.97236999999998</v>
      </c>
      <c r="O12" s="7">
        <f t="shared" si="7"/>
        <v>9.5487599999999997</v>
      </c>
      <c r="P12" s="7">
        <f t="shared" si="7"/>
        <v>98.606429999999989</v>
      </c>
      <c r="Q12" s="7" t="e">
        <f>#REF!*0.039</f>
        <v>#REF!</v>
      </c>
      <c r="R12" s="7" t="e">
        <f>#REF!*0.039</f>
        <v>#REF!</v>
      </c>
      <c r="S12" s="7">
        <f t="shared" si="1"/>
        <v>6.7555800000000001</v>
      </c>
      <c r="T12" s="7">
        <f t="shared" si="1"/>
        <v>9.0409799999999994</v>
      </c>
      <c r="U12" s="8">
        <f t="shared" si="2"/>
        <v>9203.1899999999987</v>
      </c>
      <c r="V12" s="8">
        <f t="shared" si="2"/>
        <v>3595.8023699999999</v>
      </c>
      <c r="W12" s="8">
        <f t="shared" si="2"/>
        <v>254.38875999999999</v>
      </c>
      <c r="X12" s="8">
        <f t="shared" si="2"/>
        <v>2626.9764299999997</v>
      </c>
      <c r="Y12" s="8" t="e">
        <f>#REF!</f>
        <v>#REF!</v>
      </c>
      <c r="Z12" s="8" t="e">
        <f>R12+#REF!</f>
        <v>#REF!</v>
      </c>
      <c r="AA12" s="8">
        <f t="shared" si="3"/>
        <v>179.97558000000001</v>
      </c>
      <c r="AB12" s="8" t="e">
        <f t="shared" si="4"/>
        <v>#REF!</v>
      </c>
      <c r="AD12" s="7">
        <v>7440.6797465</v>
      </c>
      <c r="AE12" s="7">
        <f t="shared" si="5"/>
        <v>290.18651011349999</v>
      </c>
      <c r="AF12" s="7">
        <f t="shared" si="6"/>
        <v>7730.8662566134999</v>
      </c>
      <c r="AH12" s="8"/>
      <c r="AI12" s="8"/>
    </row>
    <row r="13" spans="3:35" s="7" customFormat="1" ht="24" x14ac:dyDescent="0.2">
      <c r="C13" s="20" t="s">
        <v>30</v>
      </c>
      <c r="D13" s="21">
        <v>228</v>
      </c>
      <c r="E13" s="11">
        <v>3495.13</v>
      </c>
      <c r="F13" s="11">
        <v>247.25</v>
      </c>
      <c r="G13" s="11">
        <v>1687.75</v>
      </c>
      <c r="H13" s="11">
        <v>202.78</v>
      </c>
      <c r="I13" s="11">
        <v>511.28</v>
      </c>
      <c r="J13" s="11">
        <v>173.22</v>
      </c>
      <c r="K13" s="11">
        <v>234.07</v>
      </c>
      <c r="L13" s="11">
        <v>1600.38</v>
      </c>
      <c r="M13" s="11">
        <f t="shared" si="0"/>
        <v>8151.86</v>
      </c>
      <c r="N13" s="7">
        <f t="shared" si="7"/>
        <v>136.31007</v>
      </c>
      <c r="O13" s="7">
        <f t="shared" si="7"/>
        <v>9.6427499999999995</v>
      </c>
      <c r="P13" s="7">
        <f t="shared" si="7"/>
        <v>65.822249999999997</v>
      </c>
      <c r="Q13" s="7" t="e">
        <f>#REF!*0.039</f>
        <v>#REF!</v>
      </c>
      <c r="R13" s="7" t="e">
        <f>#REF!*0.039</f>
        <v>#REF!</v>
      </c>
      <c r="S13" s="7">
        <f t="shared" si="1"/>
        <v>6.7555800000000001</v>
      </c>
      <c r="T13" s="7">
        <f t="shared" si="1"/>
        <v>9.1287299999999991</v>
      </c>
      <c r="U13" s="8">
        <f t="shared" si="2"/>
        <v>8379.86</v>
      </c>
      <c r="V13" s="8">
        <f t="shared" si="2"/>
        <v>3631.4400700000001</v>
      </c>
      <c r="W13" s="8">
        <f t="shared" si="2"/>
        <v>256.89274999999998</v>
      </c>
      <c r="X13" s="8">
        <f t="shared" si="2"/>
        <v>1753.5722499999999</v>
      </c>
      <c r="Y13" s="8" t="e">
        <f>#REF!</f>
        <v>#REF!</v>
      </c>
      <c r="Z13" s="8" t="e">
        <f>R13+#REF!</f>
        <v>#REF!</v>
      </c>
      <c r="AA13" s="8">
        <f t="shared" si="3"/>
        <v>179.97558000000001</v>
      </c>
      <c r="AB13" s="8" t="e">
        <f t="shared" si="4"/>
        <v>#REF!</v>
      </c>
      <c r="AD13" s="7">
        <v>6707.7858209999986</v>
      </c>
      <c r="AE13" s="7">
        <f t="shared" si="5"/>
        <v>261.60364701899994</v>
      </c>
      <c r="AF13" s="7">
        <f t="shared" si="6"/>
        <v>6969.3894680189987</v>
      </c>
      <c r="AH13" s="8"/>
      <c r="AI13" s="8"/>
    </row>
    <row r="14" spans="3:35" s="7" customFormat="1" ht="12" x14ac:dyDescent="0.2">
      <c r="C14" s="20" t="s">
        <v>31</v>
      </c>
      <c r="D14" s="21">
        <v>230</v>
      </c>
      <c r="E14" s="11">
        <v>3531.69</v>
      </c>
      <c r="F14" s="11">
        <v>249.78</v>
      </c>
      <c r="G14" s="11">
        <v>975.55</v>
      </c>
      <c r="H14" s="11">
        <v>204.75</v>
      </c>
      <c r="I14" s="11">
        <v>511.28</v>
      </c>
      <c r="J14" s="11">
        <v>173.22</v>
      </c>
      <c r="K14" s="11">
        <v>236.45</v>
      </c>
      <c r="L14" s="11">
        <v>1581.37</v>
      </c>
      <c r="M14" s="11">
        <f t="shared" si="0"/>
        <v>7464.09</v>
      </c>
      <c r="N14" s="7">
        <f t="shared" si="7"/>
        <v>137.73590999999999</v>
      </c>
      <c r="O14" s="7">
        <f t="shared" si="7"/>
        <v>9.7414199999999997</v>
      </c>
      <c r="P14" s="7">
        <f t="shared" si="7"/>
        <v>38.04645</v>
      </c>
      <c r="Q14" s="7" t="e">
        <f>#REF!*0.039</f>
        <v>#REF!</v>
      </c>
      <c r="R14" s="7" t="e">
        <f>#REF!*0.039</f>
        <v>#REF!</v>
      </c>
      <c r="S14" s="7">
        <f t="shared" si="1"/>
        <v>6.7555800000000001</v>
      </c>
      <c r="T14" s="7">
        <f t="shared" si="1"/>
        <v>9.2215499999999988</v>
      </c>
      <c r="U14" s="8">
        <f t="shared" si="2"/>
        <v>7694.09</v>
      </c>
      <c r="V14" s="8">
        <f t="shared" si="2"/>
        <v>3669.4259099999999</v>
      </c>
      <c r="W14" s="8">
        <f t="shared" si="2"/>
        <v>259.52141999999998</v>
      </c>
      <c r="X14" s="8">
        <f t="shared" si="2"/>
        <v>1013.59645</v>
      </c>
      <c r="Y14" s="8" t="e">
        <f>#REF!</f>
        <v>#REF!</v>
      </c>
      <c r="Z14" s="8" t="e">
        <f>R14+#REF!</f>
        <v>#REF!</v>
      </c>
      <c r="AA14" s="8">
        <f t="shared" si="3"/>
        <v>179.97558000000001</v>
      </c>
      <c r="AB14" s="8" t="e">
        <f t="shared" si="4"/>
        <v>#REF!</v>
      </c>
      <c r="AD14" s="7">
        <v>6097.2502139999988</v>
      </c>
      <c r="AE14" s="7">
        <f t="shared" si="5"/>
        <v>237.79275834599994</v>
      </c>
      <c r="AF14" s="7">
        <f t="shared" si="6"/>
        <v>6335.0429723459984</v>
      </c>
      <c r="AH14" s="8"/>
      <c r="AI14" s="8"/>
    </row>
    <row r="15" spans="3:35" ht="15" x14ac:dyDescent="0.25">
      <c r="C15"/>
      <c r="D15"/>
      <c r="E15"/>
      <c r="F15"/>
      <c r="G15"/>
      <c r="H15"/>
      <c r="I15"/>
      <c r="J15"/>
      <c r="K15"/>
      <c r="L15"/>
      <c r="M15"/>
    </row>
  </sheetData>
  <sheetProtection password="C943" sheet="1" objects="1" scenarios="1"/>
  <mergeCells count="5">
    <mergeCell ref="D1:M1"/>
    <mergeCell ref="D2:M2"/>
    <mergeCell ref="C3:M3"/>
    <mergeCell ref="C4:M4"/>
    <mergeCell ref="C6:M6"/>
  </mergeCells>
  <printOptions horizontalCentered="1"/>
  <pageMargins left="0.39370078740157483" right="0.74803149606299213" top="0.35433070866141736" bottom="0.47244094488188981" header="0" footer="0"/>
  <pageSetup scale="70" orientation="landscape" horizontalDpi="4294967294" verticalDpi="4294967294" r:id="rId1"/>
  <headerFooter alignWithMargins="0">
    <oddFooter>&amp;L&amp;D&amp;C&amp;8&amp;P de &amp;N&amp;R&amp;8SUBDIRECCIÓN DE PROCESAMIENTO DE NOMINAS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opLeftCell="B1" zoomScaleNormal="100" workbookViewId="0">
      <selection activeCell="E12" sqref="E12"/>
    </sheetView>
  </sheetViews>
  <sheetFormatPr baseColWidth="10" defaultRowHeight="12" x14ac:dyDescent="0.2"/>
  <cols>
    <col min="1" max="1" width="5.42578125" style="1" customWidth="1"/>
    <col min="2" max="2" width="54.85546875" style="1" customWidth="1"/>
    <col min="3" max="3" width="10.85546875" style="1" customWidth="1"/>
    <col min="4" max="4" width="9" style="1" bestFit="1" customWidth="1"/>
    <col min="5" max="5" width="15.28515625" style="1" customWidth="1"/>
    <col min="6" max="6" width="17.42578125" style="1" customWidth="1"/>
    <col min="7" max="7" width="14.42578125" style="1" customWidth="1"/>
    <col min="8" max="8" width="18.85546875" style="1" customWidth="1"/>
    <col min="9" max="9" width="13.7109375" style="1" customWidth="1"/>
    <col min="10" max="10" width="14.28515625" style="1" customWidth="1"/>
    <col min="11" max="16384" width="11.42578125" style="1"/>
  </cols>
  <sheetData>
    <row r="1" spans="2:10" x14ac:dyDescent="0.2">
      <c r="B1" s="34" t="s">
        <v>86</v>
      </c>
      <c r="C1" s="34"/>
      <c r="D1" s="34"/>
      <c r="E1" s="34"/>
      <c r="F1" s="34"/>
      <c r="G1" s="34"/>
      <c r="H1" s="34"/>
      <c r="I1" s="34"/>
      <c r="J1" s="34"/>
    </row>
    <row r="2" spans="2:10" x14ac:dyDescent="0.2"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2:10" x14ac:dyDescent="0.2">
      <c r="B3" s="35" t="s">
        <v>87</v>
      </c>
      <c r="C3" s="35"/>
      <c r="D3" s="35"/>
      <c r="E3" s="35"/>
      <c r="F3" s="35"/>
      <c r="G3" s="35"/>
      <c r="H3" s="35"/>
      <c r="I3" s="35"/>
      <c r="J3" s="35"/>
    </row>
    <row r="4" spans="2:10" x14ac:dyDescent="0.2">
      <c r="B4" s="40">
        <v>2017</v>
      </c>
      <c r="C4" s="40"/>
      <c r="D4" s="40"/>
      <c r="E4" s="40"/>
      <c r="F4" s="40"/>
      <c r="G4" s="40"/>
      <c r="H4" s="40"/>
      <c r="I4" s="40"/>
      <c r="J4" s="40"/>
    </row>
    <row r="5" spans="2:10" ht="7.5" customHeight="1" x14ac:dyDescent="0.2">
      <c r="B5" s="2"/>
      <c r="C5" s="36"/>
      <c r="D5" s="36"/>
      <c r="E5" s="36"/>
      <c r="F5" s="36"/>
      <c r="G5" s="36"/>
      <c r="H5" s="36"/>
      <c r="I5" s="36"/>
      <c r="J5" s="36"/>
    </row>
    <row r="7" spans="2:10" x14ac:dyDescent="0.2">
      <c r="B7" s="37" t="s">
        <v>91</v>
      </c>
      <c r="C7" s="37"/>
      <c r="D7" s="37"/>
      <c r="E7" s="37"/>
      <c r="F7" s="37"/>
      <c r="G7" s="37"/>
      <c r="H7" s="37"/>
      <c r="I7" s="37"/>
      <c r="J7" s="37"/>
    </row>
    <row r="9" spans="2:10" ht="64.5" customHeight="1" x14ac:dyDescent="0.2">
      <c r="B9" s="15" t="s">
        <v>1</v>
      </c>
      <c r="C9" s="15" t="s">
        <v>2</v>
      </c>
      <c r="D9" s="15" t="s">
        <v>32</v>
      </c>
      <c r="E9" s="15" t="s">
        <v>33</v>
      </c>
      <c r="F9" s="15" t="s">
        <v>34</v>
      </c>
      <c r="G9" s="15" t="s">
        <v>35</v>
      </c>
      <c r="H9" s="15" t="s">
        <v>36</v>
      </c>
      <c r="I9" s="15" t="s">
        <v>22</v>
      </c>
      <c r="J9" s="15" t="s">
        <v>37</v>
      </c>
    </row>
    <row r="10" spans="2:10" ht="13.5" customHeight="1" x14ac:dyDescent="0.2">
      <c r="B10" s="22" t="s">
        <v>38</v>
      </c>
      <c r="C10" s="17">
        <v>320</v>
      </c>
      <c r="D10" s="18">
        <v>1436.24</v>
      </c>
      <c r="E10" s="18">
        <v>76.77</v>
      </c>
      <c r="F10" s="18">
        <v>2361.64</v>
      </c>
      <c r="G10" s="18">
        <v>71.739999999999995</v>
      </c>
      <c r="H10" s="18">
        <v>46.06</v>
      </c>
      <c r="I10" s="18">
        <v>521.84</v>
      </c>
      <c r="J10" s="18">
        <f t="shared" ref="J10:J19" si="0">SUM(D10:I10)</f>
        <v>4514.2899999999991</v>
      </c>
    </row>
    <row r="11" spans="2:10" x14ac:dyDescent="0.2">
      <c r="B11" s="22" t="s">
        <v>39</v>
      </c>
      <c r="C11" s="17">
        <v>322</v>
      </c>
      <c r="D11" s="18">
        <v>1380.97</v>
      </c>
      <c r="E11" s="18">
        <v>76.77</v>
      </c>
      <c r="F11" s="18">
        <v>1813.82</v>
      </c>
      <c r="G11" s="18">
        <v>71.739999999999995</v>
      </c>
      <c r="H11" s="18">
        <v>46.06</v>
      </c>
      <c r="I11" s="18">
        <v>507.19</v>
      </c>
      <c r="J11" s="18">
        <f t="shared" si="0"/>
        <v>3896.5499999999997</v>
      </c>
    </row>
    <row r="12" spans="2:10" ht="24" x14ac:dyDescent="0.2">
      <c r="B12" s="22" t="s">
        <v>40</v>
      </c>
      <c r="C12" s="17">
        <v>324</v>
      </c>
      <c r="D12" s="18">
        <v>1327.81</v>
      </c>
      <c r="E12" s="18">
        <v>76.77</v>
      </c>
      <c r="F12" s="18">
        <v>1349.44</v>
      </c>
      <c r="G12" s="18">
        <v>71.739999999999995</v>
      </c>
      <c r="H12" s="18">
        <v>46.06</v>
      </c>
      <c r="I12" s="18">
        <v>493.17</v>
      </c>
      <c r="J12" s="18">
        <f t="shared" si="0"/>
        <v>3364.99</v>
      </c>
    </row>
    <row r="13" spans="2:10" ht="13.5" customHeight="1" x14ac:dyDescent="0.2">
      <c r="B13" s="22" t="s">
        <v>41</v>
      </c>
      <c r="C13" s="17">
        <v>326</v>
      </c>
      <c r="D13" s="18">
        <v>1290.52</v>
      </c>
      <c r="E13" s="18">
        <v>76.77</v>
      </c>
      <c r="F13" s="18">
        <v>961.31</v>
      </c>
      <c r="G13" s="18">
        <v>71.739999999999995</v>
      </c>
      <c r="H13" s="18">
        <v>46.06</v>
      </c>
      <c r="I13" s="18">
        <v>465.79</v>
      </c>
      <c r="J13" s="18">
        <f t="shared" si="0"/>
        <v>2912.1899999999996</v>
      </c>
    </row>
    <row r="14" spans="2:10" ht="24" x14ac:dyDescent="0.2">
      <c r="B14" s="22" t="s">
        <v>42</v>
      </c>
      <c r="C14" s="17">
        <v>328</v>
      </c>
      <c r="D14" s="18">
        <v>1288.8900000000001</v>
      </c>
      <c r="E14" s="18">
        <v>76.77</v>
      </c>
      <c r="F14" s="18">
        <v>628.07000000000005</v>
      </c>
      <c r="G14" s="18">
        <v>71.739999999999995</v>
      </c>
      <c r="H14" s="18">
        <v>46.06</v>
      </c>
      <c r="I14" s="18">
        <v>448.91</v>
      </c>
      <c r="J14" s="18">
        <f t="shared" si="0"/>
        <v>2560.4399999999996</v>
      </c>
    </row>
    <row r="15" spans="2:10" ht="24" x14ac:dyDescent="0.2">
      <c r="B15" s="22" t="s">
        <v>43</v>
      </c>
      <c r="C15" s="17">
        <v>330</v>
      </c>
      <c r="D15" s="18">
        <v>1287.25</v>
      </c>
      <c r="E15" s="18">
        <v>76.77</v>
      </c>
      <c r="F15" s="18">
        <v>351.06</v>
      </c>
      <c r="G15" s="18">
        <v>71.739999999999995</v>
      </c>
      <c r="H15" s="18">
        <v>46.06</v>
      </c>
      <c r="I15" s="18">
        <v>434.52</v>
      </c>
      <c r="J15" s="18">
        <f t="shared" si="0"/>
        <v>2267.3999999999996</v>
      </c>
    </row>
    <row r="16" spans="2:10" ht="13.5" customHeight="1" x14ac:dyDescent="0.2">
      <c r="B16" s="22" t="s">
        <v>44</v>
      </c>
      <c r="C16" s="17">
        <v>332</v>
      </c>
      <c r="D16" s="18">
        <v>1285.6199999999999</v>
      </c>
      <c r="E16" s="18">
        <v>76.77</v>
      </c>
      <c r="F16" s="18">
        <v>120.52</v>
      </c>
      <c r="G16" s="18">
        <v>322.2</v>
      </c>
      <c r="H16" s="18">
        <v>46.06</v>
      </c>
      <c r="I16" s="18">
        <v>416.23</v>
      </c>
      <c r="J16" s="18">
        <f t="shared" si="0"/>
        <v>2267.3999999999996</v>
      </c>
    </row>
    <row r="17" spans="2:11" ht="13.5" customHeight="1" x14ac:dyDescent="0.2">
      <c r="B17" s="22" t="s">
        <v>45</v>
      </c>
      <c r="C17" s="17">
        <v>334</v>
      </c>
      <c r="D17" s="18">
        <v>1285.6199999999999</v>
      </c>
      <c r="E17" s="18">
        <v>76.77</v>
      </c>
      <c r="F17" s="18">
        <v>120.52</v>
      </c>
      <c r="G17" s="18">
        <v>322.2</v>
      </c>
      <c r="H17" s="18">
        <v>46.06</v>
      </c>
      <c r="I17" s="18">
        <v>416.23</v>
      </c>
      <c r="J17" s="18">
        <f t="shared" si="0"/>
        <v>2267.3999999999996</v>
      </c>
      <c r="K17" s="3"/>
    </row>
    <row r="18" spans="2:11" x14ac:dyDescent="0.2">
      <c r="B18" s="22" t="s">
        <v>46</v>
      </c>
      <c r="C18" s="17">
        <v>336</v>
      </c>
      <c r="D18" s="18">
        <v>1285.6199999999999</v>
      </c>
      <c r="E18" s="18">
        <v>76.77</v>
      </c>
      <c r="F18" s="18">
        <v>120.52</v>
      </c>
      <c r="G18" s="18">
        <v>322.2</v>
      </c>
      <c r="H18" s="18">
        <v>46.06</v>
      </c>
      <c r="I18" s="18">
        <v>416.23</v>
      </c>
      <c r="J18" s="18">
        <f t="shared" si="0"/>
        <v>2267.3999999999996</v>
      </c>
      <c r="K18" s="3"/>
    </row>
    <row r="19" spans="2:11" x14ac:dyDescent="0.2">
      <c r="B19" s="22" t="s">
        <v>47</v>
      </c>
      <c r="C19" s="17">
        <v>338</v>
      </c>
      <c r="D19" s="18">
        <v>1285.6199999999999</v>
      </c>
      <c r="E19" s="18">
        <v>76.77</v>
      </c>
      <c r="F19" s="18">
        <v>120.52</v>
      </c>
      <c r="G19" s="18">
        <v>322.2</v>
      </c>
      <c r="H19" s="18">
        <v>46.06</v>
      </c>
      <c r="I19" s="18">
        <v>416.23</v>
      </c>
      <c r="J19" s="18">
        <f t="shared" si="0"/>
        <v>2267.3999999999996</v>
      </c>
      <c r="K19" s="3"/>
    </row>
    <row r="20" spans="2:11" ht="13.5" customHeight="1" x14ac:dyDescent="0.2">
      <c r="B20" s="13"/>
      <c r="C20" s="23"/>
      <c r="D20" s="24"/>
      <c r="E20" s="24"/>
      <c r="F20" s="24"/>
      <c r="G20" s="24"/>
      <c r="H20" s="24"/>
      <c r="I20" s="24"/>
      <c r="J20" s="24"/>
    </row>
  </sheetData>
  <sheetProtection password="C943" sheet="1" objects="1" scenarios="1"/>
  <mergeCells count="6">
    <mergeCell ref="B7:J7"/>
    <mergeCell ref="B1:J1"/>
    <mergeCell ref="B2:J2"/>
    <mergeCell ref="B3:J3"/>
    <mergeCell ref="C5:J5"/>
    <mergeCell ref="B4:J4"/>
  </mergeCells>
  <pageMargins left="0.74803149606299213" right="0.35433070866141736" top="0.31496062992125984" bottom="0.35433070866141736" header="0.27559055118110237" footer="0.15748031496062992"/>
  <pageSetup scale="72" orientation="landscape" horizontalDpi="4294967294" verticalDpi="4294967294" r:id="rId1"/>
  <headerFooter alignWithMargins="0">
    <oddFooter>&amp;L&amp;8&amp;D&amp;R&amp;8SUBDIRECCIÓN DE PROCESAMIENTO DE NOMINAS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A6" sqref="A6:K6"/>
    </sheetView>
  </sheetViews>
  <sheetFormatPr baseColWidth="10" defaultRowHeight="12.75" x14ac:dyDescent="0.2"/>
  <cols>
    <col min="1" max="1" width="35.140625" style="9" customWidth="1"/>
    <col min="2" max="2" width="10.85546875" style="9" customWidth="1"/>
    <col min="3" max="3" width="13.5703125" style="9" customWidth="1"/>
    <col min="4" max="4" width="12" style="9" customWidth="1"/>
    <col min="5" max="5" width="11.85546875" style="9" customWidth="1"/>
    <col min="6" max="6" width="14.140625" style="9" customWidth="1"/>
    <col min="7" max="7" width="15.85546875" style="9" customWidth="1"/>
    <col min="8" max="8" width="9.7109375" style="9" customWidth="1"/>
    <col min="9" max="9" width="17.140625" style="9" customWidth="1"/>
    <col min="10" max="10" width="13" style="9" customWidth="1"/>
    <col min="11" max="11" width="14.7109375" style="9" customWidth="1"/>
    <col min="12" max="16384" width="11.42578125" style="9"/>
  </cols>
  <sheetData>
    <row r="1" spans="1:11" x14ac:dyDescent="0.2">
      <c r="A1" s="41" t="s">
        <v>86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2" t="s">
        <v>87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2">
      <c r="A4" s="43">
        <v>2017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6" spans="1:11" x14ac:dyDescent="0.2">
      <c r="A6" s="44" t="s">
        <v>92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8" spans="1:11" ht="48" x14ac:dyDescent="0.2">
      <c r="A8" s="15" t="s">
        <v>1</v>
      </c>
      <c r="B8" s="15" t="s">
        <v>2</v>
      </c>
      <c r="C8" s="15" t="s">
        <v>15</v>
      </c>
      <c r="D8" s="15" t="s">
        <v>48</v>
      </c>
      <c r="E8" s="15" t="s">
        <v>49</v>
      </c>
      <c r="F8" s="15" t="s">
        <v>50</v>
      </c>
      <c r="G8" s="15" t="s">
        <v>51</v>
      </c>
      <c r="H8" s="15" t="s">
        <v>52</v>
      </c>
      <c r="I8" s="15" t="s">
        <v>53</v>
      </c>
      <c r="J8" s="15" t="s">
        <v>54</v>
      </c>
      <c r="K8" s="15" t="s">
        <v>37</v>
      </c>
    </row>
    <row r="9" spans="1:11" ht="16.5" customHeight="1" x14ac:dyDescent="0.25">
      <c r="A9" s="25" t="s">
        <v>55</v>
      </c>
      <c r="B9" s="26">
        <v>402</v>
      </c>
      <c r="C9" s="27">
        <v>3749.8673999999996</v>
      </c>
      <c r="D9" s="27">
        <v>5476.2301000000007</v>
      </c>
      <c r="E9" s="27">
        <v>0</v>
      </c>
      <c r="F9" s="27">
        <v>0</v>
      </c>
      <c r="G9" s="27">
        <v>1869.2878000000001</v>
      </c>
      <c r="H9" s="27">
        <v>0</v>
      </c>
      <c r="I9" s="27">
        <v>0</v>
      </c>
      <c r="J9" s="27">
        <v>0</v>
      </c>
      <c r="K9" s="27">
        <f t="shared" ref="K9:K24" si="0">SUM(C9:J9)</f>
        <v>11095.3853</v>
      </c>
    </row>
    <row r="10" spans="1:11" ht="13.5" customHeight="1" x14ac:dyDescent="0.25">
      <c r="A10" s="25" t="s">
        <v>56</v>
      </c>
      <c r="B10" s="26">
        <v>404</v>
      </c>
      <c r="C10" s="27">
        <v>2941.221</v>
      </c>
      <c r="D10" s="27">
        <v>3313.5574999999999</v>
      </c>
      <c r="E10" s="27">
        <v>0</v>
      </c>
      <c r="F10" s="27">
        <v>0</v>
      </c>
      <c r="G10" s="27">
        <v>1444.2798</v>
      </c>
      <c r="H10" s="27">
        <v>0</v>
      </c>
      <c r="I10" s="27">
        <v>0</v>
      </c>
      <c r="J10" s="27">
        <v>0</v>
      </c>
      <c r="K10" s="27">
        <f t="shared" si="0"/>
        <v>7699.0583000000006</v>
      </c>
    </row>
    <row r="11" spans="1:11" ht="13.5" customHeight="1" x14ac:dyDescent="0.25">
      <c r="A11" s="25" t="s">
        <v>57</v>
      </c>
      <c r="B11" s="26">
        <v>406</v>
      </c>
      <c r="C11" s="27">
        <v>6939.3464000000004</v>
      </c>
      <c r="D11" s="27">
        <v>0</v>
      </c>
      <c r="E11" s="27">
        <v>100.61620000000001</v>
      </c>
      <c r="F11" s="27">
        <v>94.030999999999992</v>
      </c>
      <c r="G11" s="27">
        <v>0</v>
      </c>
      <c r="H11" s="27">
        <v>0</v>
      </c>
      <c r="I11" s="14">
        <v>60.377800000000001</v>
      </c>
      <c r="J11" s="27">
        <v>0</v>
      </c>
      <c r="K11" s="27">
        <f t="shared" si="0"/>
        <v>7194.3714000000009</v>
      </c>
    </row>
    <row r="12" spans="1:11" ht="13.5" customHeight="1" x14ac:dyDescent="0.25">
      <c r="A12" s="25" t="s">
        <v>58</v>
      </c>
      <c r="B12" s="26">
        <v>408</v>
      </c>
      <c r="C12" s="27">
        <v>6064.8581000000004</v>
      </c>
      <c r="D12" s="27">
        <v>0</v>
      </c>
      <c r="E12" s="27">
        <v>100.61620000000001</v>
      </c>
      <c r="F12" s="27">
        <v>94.030999999999992</v>
      </c>
      <c r="G12" s="27">
        <v>0</v>
      </c>
      <c r="H12" s="27">
        <v>0</v>
      </c>
      <c r="I12" s="14">
        <v>60.377800000000001</v>
      </c>
      <c r="J12" s="27">
        <v>0</v>
      </c>
      <c r="K12" s="27">
        <f t="shared" si="0"/>
        <v>6319.8831000000009</v>
      </c>
    </row>
    <row r="13" spans="1:11" ht="13.5" customHeight="1" x14ac:dyDescent="0.25">
      <c r="A13" s="25" t="s">
        <v>59</v>
      </c>
      <c r="B13" s="26">
        <v>410</v>
      </c>
      <c r="C13" s="27">
        <v>6017.8425999999999</v>
      </c>
      <c r="D13" s="27">
        <v>0</v>
      </c>
      <c r="E13" s="27">
        <v>100.61620000000001</v>
      </c>
      <c r="F13" s="27">
        <v>94.030999999999992</v>
      </c>
      <c r="G13" s="27">
        <v>0</v>
      </c>
      <c r="H13" s="27">
        <v>0</v>
      </c>
      <c r="I13" s="14">
        <v>60.377800000000001</v>
      </c>
      <c r="J13" s="27">
        <v>0</v>
      </c>
      <c r="K13" s="27">
        <f t="shared" si="0"/>
        <v>6272.8676000000005</v>
      </c>
    </row>
    <row r="14" spans="1:11" ht="13.5" customHeight="1" x14ac:dyDescent="0.25">
      <c r="A14" s="25" t="s">
        <v>60</v>
      </c>
      <c r="B14" s="26">
        <v>412</v>
      </c>
      <c r="C14" s="27">
        <v>5453.6768000000002</v>
      </c>
      <c r="D14" s="27">
        <v>0</v>
      </c>
      <c r="E14" s="27">
        <v>100.61620000000001</v>
      </c>
      <c r="F14" s="27">
        <v>94.030999999999992</v>
      </c>
      <c r="G14" s="27">
        <v>0</v>
      </c>
      <c r="H14" s="27">
        <v>0</v>
      </c>
      <c r="I14" s="14">
        <v>60.377800000000001</v>
      </c>
      <c r="J14" s="27">
        <v>0</v>
      </c>
      <c r="K14" s="27">
        <f t="shared" si="0"/>
        <v>5708.7018000000007</v>
      </c>
    </row>
    <row r="15" spans="1:11" ht="13.5" customHeight="1" x14ac:dyDescent="0.25">
      <c r="A15" s="25" t="s">
        <v>61</v>
      </c>
      <c r="B15" s="26">
        <v>414</v>
      </c>
      <c r="C15" s="27">
        <v>2117.3842</v>
      </c>
      <c r="D15" s="27">
        <v>1952.7945999999999</v>
      </c>
      <c r="E15" s="27">
        <v>0</v>
      </c>
      <c r="F15" s="27">
        <v>0</v>
      </c>
      <c r="G15" s="27">
        <v>852.13700000000006</v>
      </c>
      <c r="H15" s="27">
        <v>0</v>
      </c>
      <c r="I15" s="27">
        <v>0</v>
      </c>
      <c r="J15" s="27">
        <v>433.29</v>
      </c>
      <c r="K15" s="27">
        <f t="shared" si="0"/>
        <v>5355.6057999999994</v>
      </c>
    </row>
    <row r="16" spans="1:11" ht="17.25" customHeight="1" x14ac:dyDescent="0.25">
      <c r="A16" s="25" t="s">
        <v>62</v>
      </c>
      <c r="B16" s="26">
        <v>416</v>
      </c>
      <c r="C16" s="27">
        <v>4851.8885</v>
      </c>
      <c r="D16" s="27">
        <v>0</v>
      </c>
      <c r="E16" s="27">
        <v>100.61620000000001</v>
      </c>
      <c r="F16" s="27">
        <v>94.030999999999992</v>
      </c>
      <c r="G16" s="27">
        <v>0</v>
      </c>
      <c r="H16" s="27">
        <v>0</v>
      </c>
      <c r="I16" s="27">
        <v>60.377800000000001</v>
      </c>
      <c r="J16" s="27">
        <v>0</v>
      </c>
      <c r="K16" s="27">
        <f t="shared" si="0"/>
        <v>5106.9135000000006</v>
      </c>
    </row>
    <row r="17" spans="1:11" ht="15" customHeight="1" x14ac:dyDescent="0.25">
      <c r="A17" s="25" t="s">
        <v>63</v>
      </c>
      <c r="B17" s="26">
        <v>417</v>
      </c>
      <c r="C17" s="27">
        <v>3414.5171</v>
      </c>
      <c r="D17" s="27">
        <v>0</v>
      </c>
      <c r="E17" s="27">
        <v>118.7255</v>
      </c>
      <c r="F17" s="27">
        <v>116.50349999999999</v>
      </c>
      <c r="G17" s="27">
        <v>0</v>
      </c>
      <c r="H17">
        <v>335.07760000000002</v>
      </c>
      <c r="I17" s="27">
        <v>71.235299999999995</v>
      </c>
      <c r="J17" s="27">
        <v>556.99480000000005</v>
      </c>
      <c r="K17" s="27">
        <f t="shared" si="0"/>
        <v>4613.0537999999997</v>
      </c>
    </row>
    <row r="18" spans="1:11" ht="15.75" customHeight="1" x14ac:dyDescent="0.25">
      <c r="A18" s="25" t="s">
        <v>64</v>
      </c>
      <c r="B18" s="26">
        <v>418</v>
      </c>
      <c r="C18" s="27">
        <v>3044.5742999999998</v>
      </c>
      <c r="D18" s="27">
        <v>0</v>
      </c>
      <c r="E18" s="27">
        <v>118.7255</v>
      </c>
      <c r="F18" s="27">
        <v>110.9586</v>
      </c>
      <c r="G18" s="27">
        <v>0</v>
      </c>
      <c r="H18" s="27">
        <v>0</v>
      </c>
      <c r="I18" s="27">
        <v>71.235299999999995</v>
      </c>
      <c r="J18" s="27">
        <v>634.43150000000003</v>
      </c>
      <c r="K18" s="27">
        <f t="shared" si="0"/>
        <v>3979.9251999999997</v>
      </c>
    </row>
    <row r="19" spans="1:11" ht="13.5" customHeight="1" x14ac:dyDescent="0.25">
      <c r="A19" s="25" t="s">
        <v>65</v>
      </c>
      <c r="B19" s="26">
        <v>420</v>
      </c>
      <c r="C19" s="27">
        <v>3222.0918999999999</v>
      </c>
      <c r="D19" s="27">
        <v>0</v>
      </c>
      <c r="E19" s="27">
        <v>118.7255</v>
      </c>
      <c r="F19" s="27">
        <v>110.9586</v>
      </c>
      <c r="G19" s="27">
        <v>0</v>
      </c>
      <c r="H19" s="27">
        <v>335.07760000000002</v>
      </c>
      <c r="I19" s="27">
        <v>71.235299999999995</v>
      </c>
      <c r="J19" s="27">
        <v>0</v>
      </c>
      <c r="K19" s="27">
        <f t="shared" si="0"/>
        <v>3858.0888999999997</v>
      </c>
    </row>
    <row r="20" spans="1:11" ht="13.5" customHeight="1" x14ac:dyDescent="0.25">
      <c r="A20" s="25" t="s">
        <v>66</v>
      </c>
      <c r="B20" s="26">
        <v>422</v>
      </c>
      <c r="C20" s="27">
        <v>2969.1373999999996</v>
      </c>
      <c r="D20" s="27">
        <v>0</v>
      </c>
      <c r="E20" s="27">
        <v>118.7255</v>
      </c>
      <c r="F20" s="27">
        <v>110.9586</v>
      </c>
      <c r="G20" s="27">
        <v>0</v>
      </c>
      <c r="H20" s="27">
        <v>335.07760000000002</v>
      </c>
      <c r="I20" s="27">
        <v>71.235299999999995</v>
      </c>
      <c r="J20" s="27">
        <v>556.99480000000005</v>
      </c>
      <c r="K20" s="27">
        <f t="shared" si="0"/>
        <v>4162.1291999999994</v>
      </c>
    </row>
    <row r="21" spans="1:11" ht="13.5" customHeight="1" x14ac:dyDescent="0.25">
      <c r="A21" s="25" t="s">
        <v>67</v>
      </c>
      <c r="B21" s="26">
        <v>423</v>
      </c>
      <c r="C21" s="27">
        <v>2842.8671999999997</v>
      </c>
      <c r="D21" s="27">
        <v>0</v>
      </c>
      <c r="E21" s="27">
        <v>118.7255</v>
      </c>
      <c r="F21" s="27">
        <v>116.50349999999999</v>
      </c>
      <c r="G21" s="27">
        <v>0</v>
      </c>
      <c r="H21" s="27">
        <v>166.44800000000001</v>
      </c>
      <c r="I21" s="27">
        <v>71.235299999999995</v>
      </c>
      <c r="J21" s="27">
        <v>522.98809999999992</v>
      </c>
      <c r="K21" s="27">
        <f t="shared" si="0"/>
        <v>3838.7675999999992</v>
      </c>
    </row>
    <row r="22" spans="1:11" ht="15" x14ac:dyDescent="0.25">
      <c r="A22" s="25" t="s">
        <v>68</v>
      </c>
      <c r="B22" s="26">
        <v>424</v>
      </c>
      <c r="C22" s="27">
        <v>2472.0558000000001</v>
      </c>
      <c r="D22" s="27">
        <v>0</v>
      </c>
      <c r="E22" s="27">
        <v>118.7255</v>
      </c>
      <c r="F22" s="27">
        <v>110.9586</v>
      </c>
      <c r="G22" s="27">
        <v>0</v>
      </c>
      <c r="H22" s="27">
        <v>166.44800000000001</v>
      </c>
      <c r="I22" s="27">
        <v>71.235299999999995</v>
      </c>
      <c r="J22" s="27">
        <v>522.98809999999992</v>
      </c>
      <c r="K22" s="27">
        <f t="shared" si="0"/>
        <v>3462.4112999999998</v>
      </c>
    </row>
    <row r="23" spans="1:11" ht="13.5" customHeight="1" x14ac:dyDescent="0.25">
      <c r="A23" s="25" t="s">
        <v>69</v>
      </c>
      <c r="B23" s="26">
        <v>425</v>
      </c>
      <c r="C23" s="27">
        <v>2735.6961000000001</v>
      </c>
      <c r="D23" s="27">
        <v>0</v>
      </c>
      <c r="E23" s="27">
        <v>118.7255</v>
      </c>
      <c r="F23" s="27">
        <v>116.50349999999999</v>
      </c>
      <c r="G23" s="27">
        <v>0</v>
      </c>
      <c r="H23" s="27">
        <v>166.44800000000001</v>
      </c>
      <c r="I23" s="27">
        <v>71.235299999999995</v>
      </c>
      <c r="J23" s="27">
        <v>521.26099999999997</v>
      </c>
      <c r="K23" s="27">
        <f t="shared" si="0"/>
        <v>3729.8693999999996</v>
      </c>
    </row>
    <row r="24" spans="1:11" ht="15.75" customHeight="1" x14ac:dyDescent="0.25">
      <c r="A24" s="25" t="s">
        <v>70</v>
      </c>
      <c r="B24" s="26">
        <v>426</v>
      </c>
      <c r="C24" s="27">
        <v>2378.8429000000001</v>
      </c>
      <c r="D24" s="27">
        <v>0</v>
      </c>
      <c r="E24" s="27">
        <v>118.7255</v>
      </c>
      <c r="F24" s="27">
        <v>110.9586</v>
      </c>
      <c r="G24" s="27">
        <v>0</v>
      </c>
      <c r="H24" s="27">
        <v>166.44800000000001</v>
      </c>
      <c r="I24" s="27">
        <v>71.235299999999995</v>
      </c>
      <c r="J24" s="27">
        <v>521.26099999999997</v>
      </c>
      <c r="K24" s="27">
        <f t="shared" si="0"/>
        <v>3367.4712999999997</v>
      </c>
    </row>
    <row r="25" spans="1:11" ht="13.5" customHeight="1" x14ac:dyDescent="0.25">
      <c r="A25" s="10"/>
      <c r="B25" s="28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3.5" customHeight="1" x14ac:dyDescent="0.25">
      <c r="A26" s="10"/>
      <c r="B26" s="28"/>
      <c r="C26" s="29"/>
      <c r="D26" s="29"/>
      <c r="E26" s="29"/>
      <c r="F26" s="29"/>
      <c r="G26" s="29"/>
      <c r="H26" s="29"/>
      <c r="I26" s="29"/>
      <c r="J26" s="29"/>
      <c r="K26" s="29"/>
    </row>
  </sheetData>
  <sheetProtection password="C943" sheet="1" objects="1" scenarios="1"/>
  <mergeCells count="5">
    <mergeCell ref="A1:K1"/>
    <mergeCell ref="A2:K2"/>
    <mergeCell ref="A3:K3"/>
    <mergeCell ref="A4:K4"/>
    <mergeCell ref="A6:K6"/>
  </mergeCells>
  <printOptions horizontalCentered="1"/>
  <pageMargins left="0.74803149606299213" right="0.74803149606299213" top="0.59055118110236227" bottom="1.1811023622047245" header="0.27559055118110237" footer="0.15748031496062992"/>
  <pageSetup scale="70" orientation="landscape" horizontalDpi="120" verticalDpi="144" r:id="rId1"/>
  <headerFooter alignWithMargins="0">
    <oddFooter>&amp;L&amp;8
&amp;D
&amp;R&amp;8SUBDIRECCIÓN DE PROCESAMIENTO DE NOMINAS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zoomScaleNormal="100" workbookViewId="0">
      <selection activeCell="I10" sqref="I10"/>
    </sheetView>
  </sheetViews>
  <sheetFormatPr baseColWidth="10" defaultRowHeight="12" x14ac:dyDescent="0.2"/>
  <cols>
    <col min="1" max="1" width="6.7109375" style="12" customWidth="1"/>
    <col min="2" max="2" width="44.7109375" style="12" customWidth="1"/>
    <col min="3" max="4" width="11.42578125" style="12"/>
    <col min="5" max="5" width="15.28515625" style="12" customWidth="1"/>
    <col min="6" max="6" width="16.42578125" style="12" customWidth="1"/>
    <col min="7" max="7" width="13.140625" style="12" customWidth="1"/>
    <col min="8" max="8" width="12.42578125" style="12" customWidth="1"/>
    <col min="9" max="15" width="11.42578125" style="12"/>
    <col min="16" max="16" width="11.7109375" style="12" bestFit="1" customWidth="1"/>
    <col min="17" max="16384" width="11.42578125" style="12"/>
  </cols>
  <sheetData>
    <row r="1" spans="2:13" x14ac:dyDescent="0.2">
      <c r="B1" s="45" t="s">
        <v>86</v>
      </c>
      <c r="C1" s="45"/>
      <c r="D1" s="45"/>
      <c r="E1" s="45"/>
      <c r="F1" s="45"/>
      <c r="G1" s="45"/>
      <c r="H1" s="45"/>
      <c r="I1" s="45"/>
    </row>
    <row r="2" spans="2:13" x14ac:dyDescent="0.2">
      <c r="B2" s="45" t="s">
        <v>0</v>
      </c>
      <c r="C2" s="45"/>
      <c r="D2" s="45"/>
      <c r="E2" s="45"/>
      <c r="F2" s="45"/>
      <c r="G2" s="45"/>
      <c r="H2" s="45"/>
      <c r="I2" s="45"/>
    </row>
    <row r="3" spans="2:13" x14ac:dyDescent="0.2">
      <c r="B3" s="46" t="s">
        <v>87</v>
      </c>
      <c r="C3" s="46"/>
      <c r="D3" s="46"/>
      <c r="E3" s="46"/>
      <c r="F3" s="46"/>
      <c r="G3" s="46"/>
      <c r="H3" s="46"/>
      <c r="I3" s="46"/>
    </row>
    <row r="4" spans="2:13" x14ac:dyDescent="0.2">
      <c r="B4" s="47">
        <v>2017</v>
      </c>
      <c r="C4" s="47"/>
      <c r="D4" s="47"/>
      <c r="E4" s="47"/>
      <c r="F4" s="47"/>
      <c r="G4" s="47"/>
      <c r="H4" s="47"/>
      <c r="I4" s="47"/>
    </row>
    <row r="6" spans="2:13" x14ac:dyDescent="0.2">
      <c r="B6" s="48" t="s">
        <v>93</v>
      </c>
      <c r="C6" s="48"/>
      <c r="D6" s="48"/>
      <c r="E6" s="48"/>
      <c r="F6" s="48"/>
      <c r="G6" s="48"/>
      <c r="H6" s="48"/>
      <c r="I6" s="48"/>
    </row>
    <row r="8" spans="2:13" ht="48.75" customHeight="1" x14ac:dyDescent="0.2">
      <c r="B8" s="15" t="s">
        <v>1</v>
      </c>
      <c r="C8" s="15" t="s">
        <v>2</v>
      </c>
      <c r="D8" s="15" t="s">
        <v>3</v>
      </c>
      <c r="E8" s="15" t="s">
        <v>71</v>
      </c>
      <c r="F8" s="15" t="s">
        <v>50</v>
      </c>
      <c r="G8" s="15" t="s">
        <v>72</v>
      </c>
      <c r="H8" s="15" t="s">
        <v>5</v>
      </c>
      <c r="K8" s="31"/>
    </row>
    <row r="9" spans="2:13" ht="15" customHeight="1" x14ac:dyDescent="0.2">
      <c r="B9" s="30" t="s">
        <v>73</v>
      </c>
      <c r="C9" s="17">
        <v>602</v>
      </c>
      <c r="D9" s="18">
        <v>1505.2</v>
      </c>
      <c r="E9" s="18">
        <v>414.78</v>
      </c>
      <c r="F9" s="18">
        <v>960.48000000000013</v>
      </c>
      <c r="G9" s="18">
        <v>10119.536400000001</v>
      </c>
      <c r="H9" s="18">
        <f t="shared" ref="H9:H21" si="0">SUM(D9:G9)</f>
        <v>12999.9964</v>
      </c>
      <c r="J9" s="31"/>
      <c r="K9" s="31"/>
      <c r="L9" s="31"/>
      <c r="M9" s="31"/>
    </row>
    <row r="10" spans="2:13" ht="15" customHeight="1" x14ac:dyDescent="0.2">
      <c r="B10" s="30" t="s">
        <v>74</v>
      </c>
      <c r="C10" s="17">
        <v>604</v>
      </c>
      <c r="D10" s="18">
        <v>1490.85</v>
      </c>
      <c r="E10" s="18">
        <v>412.17</v>
      </c>
      <c r="F10" s="18">
        <v>960.48000000000013</v>
      </c>
      <c r="G10" s="18">
        <v>6364.6363999999994</v>
      </c>
      <c r="H10" s="18">
        <f t="shared" si="0"/>
        <v>9228.1363999999994</v>
      </c>
      <c r="J10" s="31"/>
      <c r="K10" s="31"/>
      <c r="L10" s="31"/>
      <c r="M10" s="31"/>
    </row>
    <row r="11" spans="2:13" ht="15" customHeight="1" x14ac:dyDescent="0.2">
      <c r="B11" s="30" t="s">
        <v>75</v>
      </c>
      <c r="C11" s="17">
        <v>606</v>
      </c>
      <c r="D11" s="18">
        <v>1476.51</v>
      </c>
      <c r="E11" s="18">
        <v>410.87</v>
      </c>
      <c r="F11" s="18">
        <v>960.48000000000013</v>
      </c>
      <c r="G11" s="18">
        <v>4628.5663999999997</v>
      </c>
      <c r="H11" s="18">
        <f t="shared" si="0"/>
        <v>7476.4264000000003</v>
      </c>
      <c r="J11" s="31"/>
      <c r="K11" s="31"/>
      <c r="L11" s="31"/>
      <c r="M11" s="31"/>
    </row>
    <row r="12" spans="2:13" ht="15" customHeight="1" x14ac:dyDescent="0.2">
      <c r="B12" s="30" t="s">
        <v>76</v>
      </c>
      <c r="C12" s="17">
        <v>608</v>
      </c>
      <c r="D12" s="18">
        <v>1462.15</v>
      </c>
      <c r="E12" s="18">
        <v>409.56</v>
      </c>
      <c r="F12" s="18">
        <v>960.48000000000013</v>
      </c>
      <c r="G12" s="18">
        <v>3993.3663999999994</v>
      </c>
      <c r="H12" s="18">
        <f t="shared" si="0"/>
        <v>6825.5563999999995</v>
      </c>
      <c r="J12" s="31"/>
      <c r="K12" s="31"/>
      <c r="L12" s="31"/>
      <c r="M12" s="31"/>
    </row>
    <row r="13" spans="2:13" ht="15" customHeight="1" x14ac:dyDescent="0.2">
      <c r="B13" s="30" t="s">
        <v>77</v>
      </c>
      <c r="C13" s="17">
        <v>610</v>
      </c>
      <c r="D13" s="18">
        <v>1447.81</v>
      </c>
      <c r="E13" s="18">
        <v>408.26</v>
      </c>
      <c r="F13" s="18">
        <v>960.48000000000013</v>
      </c>
      <c r="G13" s="18">
        <v>3621.6363999999999</v>
      </c>
      <c r="H13" s="18">
        <f t="shared" si="0"/>
        <v>6438.1864000000005</v>
      </c>
      <c r="J13" s="31"/>
      <c r="K13" s="31"/>
      <c r="L13" s="31"/>
      <c r="M13" s="31"/>
    </row>
    <row r="14" spans="2:13" ht="15" customHeight="1" x14ac:dyDescent="0.2">
      <c r="B14" s="30" t="s">
        <v>78</v>
      </c>
      <c r="C14" s="17">
        <v>612</v>
      </c>
      <c r="D14" s="18">
        <v>1433.46</v>
      </c>
      <c r="E14" s="18">
        <v>406.96</v>
      </c>
      <c r="F14" s="18">
        <v>960.48000000000013</v>
      </c>
      <c r="G14" s="18">
        <v>2601.6463999999992</v>
      </c>
      <c r="H14" s="18">
        <f t="shared" si="0"/>
        <v>5402.5463999999993</v>
      </c>
      <c r="J14" s="31"/>
      <c r="K14" s="31"/>
      <c r="L14" s="31"/>
      <c r="M14" s="31"/>
    </row>
    <row r="15" spans="2:13" ht="14.25" customHeight="1" x14ac:dyDescent="0.2">
      <c r="B15" s="22" t="s">
        <v>79</v>
      </c>
      <c r="C15" s="17">
        <v>614</v>
      </c>
      <c r="D15" s="18">
        <v>1419.11</v>
      </c>
      <c r="E15" s="18">
        <v>404.35</v>
      </c>
      <c r="F15" s="18">
        <v>960.48000000000013</v>
      </c>
      <c r="G15" s="18">
        <v>2245.5563999999999</v>
      </c>
      <c r="H15" s="18">
        <f t="shared" si="0"/>
        <v>5029.4964</v>
      </c>
      <c r="J15" s="31"/>
      <c r="K15" s="31"/>
      <c r="L15" s="31"/>
      <c r="M15" s="31"/>
    </row>
    <row r="16" spans="2:13" ht="15" customHeight="1" x14ac:dyDescent="0.2">
      <c r="B16" s="30" t="s">
        <v>80</v>
      </c>
      <c r="C16" s="17">
        <v>616</v>
      </c>
      <c r="D16" s="18">
        <v>1390.41</v>
      </c>
      <c r="E16" s="18">
        <v>399.12</v>
      </c>
      <c r="F16" s="18">
        <v>960.48000000000013</v>
      </c>
      <c r="G16" s="18">
        <v>1757.7363999999993</v>
      </c>
      <c r="H16" s="18">
        <f t="shared" si="0"/>
        <v>4507.7464</v>
      </c>
      <c r="J16" s="31"/>
      <c r="K16" s="31"/>
      <c r="L16" s="31"/>
      <c r="M16" s="31"/>
    </row>
    <row r="17" spans="2:13" ht="15" customHeight="1" x14ac:dyDescent="0.2">
      <c r="B17" s="22" t="s">
        <v>81</v>
      </c>
      <c r="C17" s="17">
        <v>618</v>
      </c>
      <c r="D17" s="18">
        <v>1376.07</v>
      </c>
      <c r="E17" s="18">
        <v>396.51</v>
      </c>
      <c r="F17" s="18">
        <v>960.48000000000013</v>
      </c>
      <c r="G17" s="18">
        <v>1491.6563999999989</v>
      </c>
      <c r="H17" s="18">
        <f t="shared" si="0"/>
        <v>4224.7163999999993</v>
      </c>
      <c r="J17" s="31"/>
      <c r="K17" s="31"/>
      <c r="L17" s="31"/>
      <c r="M17" s="31"/>
    </row>
    <row r="18" spans="2:13" ht="15" customHeight="1" x14ac:dyDescent="0.2">
      <c r="B18" s="30" t="s">
        <v>82</v>
      </c>
      <c r="C18" s="17">
        <v>620</v>
      </c>
      <c r="D18" s="18">
        <v>1323.9</v>
      </c>
      <c r="E18" s="18">
        <v>388.69</v>
      </c>
      <c r="F18" s="18">
        <v>960.48000000000013</v>
      </c>
      <c r="G18" s="18">
        <v>759.92639999999994</v>
      </c>
      <c r="H18" s="18">
        <f t="shared" si="0"/>
        <v>3432.9964</v>
      </c>
      <c r="J18" s="31"/>
      <c r="K18" s="31"/>
      <c r="L18" s="31"/>
      <c r="M18" s="31"/>
    </row>
    <row r="19" spans="2:13" ht="15" customHeight="1" x14ac:dyDescent="0.2">
      <c r="B19" s="30" t="s">
        <v>28</v>
      </c>
      <c r="C19" s="17">
        <v>622</v>
      </c>
      <c r="D19" s="18">
        <v>1310.85</v>
      </c>
      <c r="E19" s="18">
        <v>386.08</v>
      </c>
      <c r="F19" s="18">
        <v>960.48000000000013</v>
      </c>
      <c r="G19" s="18">
        <v>603.40639999999996</v>
      </c>
      <c r="H19" s="18">
        <f t="shared" si="0"/>
        <v>3260.8163999999997</v>
      </c>
      <c r="J19" s="31"/>
      <c r="K19" s="31"/>
      <c r="L19" s="31"/>
      <c r="M19" s="31"/>
    </row>
    <row r="20" spans="2:13" ht="15" customHeight="1" x14ac:dyDescent="0.2">
      <c r="B20" s="30" t="s">
        <v>83</v>
      </c>
      <c r="C20" s="17">
        <v>624</v>
      </c>
      <c r="D20" s="18">
        <v>1297.81</v>
      </c>
      <c r="E20" s="18">
        <v>383.48</v>
      </c>
      <c r="F20" s="18">
        <v>960.48000000000013</v>
      </c>
      <c r="G20" s="18">
        <v>132.54639999999984</v>
      </c>
      <c r="H20" s="18">
        <f t="shared" si="0"/>
        <v>2774.3163999999997</v>
      </c>
      <c r="J20" s="31"/>
      <c r="K20" s="31"/>
      <c r="L20" s="31"/>
      <c r="M20" s="31"/>
    </row>
    <row r="21" spans="2:13" ht="15" customHeight="1" x14ac:dyDescent="0.2">
      <c r="B21" s="30" t="s">
        <v>84</v>
      </c>
      <c r="C21" s="17">
        <v>626</v>
      </c>
      <c r="D21" s="18">
        <v>1233.8900000000001</v>
      </c>
      <c r="E21" s="18">
        <v>139.44</v>
      </c>
      <c r="F21" s="18">
        <v>708.37</v>
      </c>
      <c r="G21" s="18">
        <v>0</v>
      </c>
      <c r="H21" s="18">
        <f t="shared" si="0"/>
        <v>2081.7000000000003</v>
      </c>
      <c r="J21" s="31"/>
      <c r="K21" s="31"/>
      <c r="L21" s="31"/>
      <c r="M21" s="31"/>
    </row>
  </sheetData>
  <sheetProtection password="C943" sheet="1" objects="1" scenarios="1"/>
  <mergeCells count="5">
    <mergeCell ref="B1:I1"/>
    <mergeCell ref="B2:I2"/>
    <mergeCell ref="B3:I3"/>
    <mergeCell ref="B4:I4"/>
    <mergeCell ref="B6:I6"/>
  </mergeCells>
  <printOptions horizontalCentered="1"/>
  <pageMargins left="0.74803149606299213" right="0.74803149606299213" top="0.47244094488188981" bottom="0.23622047244094491" header="0.27559055118110237" footer="0.15748031496062992"/>
  <pageSetup scale="70" orientation="landscape" horizontalDpi="4294967294" verticalDpi="4294967294" r:id="rId1"/>
  <headerFooter alignWithMargins="0">
    <oddFooter>&amp;L&amp;8&amp;D&amp;R&amp;8SUBDIRECCIÓN DE PROCESAMIENTO DE NOMINAS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Tabulador M.Medios y Superiores</vt:lpstr>
      <vt:lpstr>Tabulados Sindicalizados</vt:lpstr>
      <vt:lpstr>Tabulador Supernumerarios</vt:lpstr>
      <vt:lpstr>Tabulador Sector Policiaco</vt:lpstr>
      <vt:lpstr>Tab Tecnico y Confianza</vt:lpstr>
      <vt:lpstr>'Tabulador Sector Policiaco'!Área_de_impresión</vt:lpstr>
      <vt:lpstr>'Tabulador Sector Policiaco'!Títulos_a_imprimir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Karla</cp:lastModifiedBy>
  <cp:lastPrinted>2017-01-19T22:03:49Z</cp:lastPrinted>
  <dcterms:created xsi:type="dcterms:W3CDTF">2015-07-10T14:10:16Z</dcterms:created>
  <dcterms:modified xsi:type="dcterms:W3CDTF">2017-02-01T18:07:08Z</dcterms:modified>
</cp:coreProperties>
</file>