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ZETH\EJERCICIO 2025\PARTICIPACIONES 2025\11. CALCULO DE PARTICIPACIONES 2025\PUBLICACIONES TRIMESTRALES 2025\"/>
    </mc:Choice>
  </mc:AlternateContent>
  <xr:revisionPtr revIDLastSave="0" documentId="13_ncr:1_{984944D0-BD6E-40B1-BB32-36BD8EB9E601}" xr6:coauthVersionLast="47" xr6:coauthVersionMax="47" xr10:uidLastSave="{00000000-0000-0000-0000-000000000000}"/>
  <bookViews>
    <workbookView xWindow="-120" yWindow="-120" windowWidth="20730" windowHeight="11040" xr2:uid="{FFDB80B8-2734-45FD-BBEA-61E6714E583B}"/>
  </bookViews>
  <sheets>
    <sheet name="ANEXO III" sheetId="1" r:id="rId1"/>
    <sheet name="ANEXO VII ABRIL" sheetId="2" r:id="rId2"/>
    <sheet name="ANEXO VII MAYO" sheetId="3" r:id="rId3"/>
    <sheet name="ANEXO VII JUNIO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43" i="1" s="1"/>
  <c r="O10" i="1"/>
  <c r="O9" i="1"/>
  <c r="O8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43" i="1" s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O7" i="1"/>
  <c r="N7" i="1"/>
  <c r="M7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43" i="1" l="1"/>
  <c r="Q37" i="1"/>
  <c r="Q36" i="1"/>
  <c r="Q35" i="1"/>
  <c r="Q29" i="1"/>
  <c r="Q28" i="1"/>
  <c r="Q27" i="1"/>
  <c r="Q21" i="1"/>
  <c r="Q20" i="1"/>
  <c r="Q19" i="1"/>
  <c r="Q13" i="1"/>
  <c r="Q12" i="1"/>
  <c r="Q11" i="1"/>
  <c r="P8" i="4"/>
  <c r="M44" i="4"/>
  <c r="D44" i="4"/>
  <c r="N44" i="4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L42" i="3"/>
  <c r="M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I42" i="3"/>
  <c r="J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42" i="3"/>
  <c r="O44" i="4"/>
  <c r="L44" i="4"/>
  <c r="K44" i="4"/>
  <c r="J44" i="4"/>
  <c r="I44" i="4"/>
  <c r="H44" i="4"/>
  <c r="G44" i="4"/>
  <c r="F44" i="4"/>
  <c r="E44" i="4"/>
  <c r="C44" i="4"/>
  <c r="B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R42" i="3"/>
  <c r="Q42" i="3"/>
  <c r="P42" i="3"/>
  <c r="O42" i="3"/>
  <c r="H42" i="3"/>
  <c r="B42" i="3"/>
  <c r="K42" i="2"/>
  <c r="J42" i="2"/>
  <c r="I42" i="2"/>
  <c r="H42" i="2"/>
  <c r="G42" i="2"/>
  <c r="F42" i="2"/>
  <c r="E42" i="2"/>
  <c r="D42" i="2"/>
  <c r="C42" i="2"/>
  <c r="B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Q42" i="1"/>
  <c r="Q41" i="1"/>
  <c r="Q40" i="1"/>
  <c r="Q39" i="1"/>
  <c r="Q38" i="1"/>
  <c r="Q34" i="1"/>
  <c r="Q33" i="1"/>
  <c r="Q32" i="1"/>
  <c r="Q31" i="1"/>
  <c r="Q30" i="1"/>
  <c r="Q26" i="1"/>
  <c r="Q25" i="1"/>
  <c r="Q24" i="1"/>
  <c r="Q23" i="1"/>
  <c r="Q22" i="1"/>
  <c r="Q18" i="1"/>
  <c r="Q17" i="1"/>
  <c r="Q16" i="1"/>
  <c r="Q15" i="1"/>
  <c r="Q14" i="1"/>
  <c r="Q10" i="1"/>
  <c r="Q9" i="1"/>
  <c r="Q8" i="1"/>
  <c r="P43" i="1"/>
  <c r="M43" i="1"/>
  <c r="L43" i="1"/>
  <c r="K43" i="1"/>
  <c r="J43" i="1"/>
  <c r="I43" i="1"/>
  <c r="H43" i="1"/>
  <c r="G43" i="1"/>
  <c r="F43" i="1"/>
  <c r="E43" i="1"/>
  <c r="C43" i="1"/>
  <c r="Q7" i="1"/>
  <c r="N42" i="3" l="1"/>
  <c r="K42" i="3"/>
  <c r="G42" i="3"/>
  <c r="D42" i="3"/>
  <c r="E42" i="3"/>
  <c r="L42" i="2"/>
  <c r="P44" i="4"/>
  <c r="Q43" i="1"/>
  <c r="B43" i="1"/>
  <c r="S42" i="3" l="1"/>
</calcChain>
</file>

<file path=xl/sharedStrings.xml><?xml version="1.0" encoding="utf-8"?>
<sst xmlns="http://schemas.openxmlformats.org/spreadsheetml/2006/main" count="248" uniqueCount="87">
  <si>
    <t>ANEXO III</t>
  </si>
  <si>
    <t>PARTICIPACIONES FEDERALES MINISTRADAS A LOS MUNICIPIOS</t>
  </si>
  <si>
    <t>(PESOS)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</si>
  <si>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</si>
  <si>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</si>
  <si>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</si>
  <si>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</si>
  <si>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</si>
  <si>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</si>
  <si>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</si>
  <si>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DIFERENCIAS DEL FONDO DE FISCALIZACIÓN Y RECAUDACIÓN</t>
  </si>
  <si>
    <t>PARTICIPACIONES DE
GASOLINA Y DIESEL</t>
  </si>
  <si>
    <t>FONDO ISR</t>
  </si>
  <si>
    <t>ISR ENAJENACION INMUEBLES</t>
  </si>
  <si>
    <t>TOTAL</t>
  </si>
  <si>
    <t>F.G.P.</t>
  </si>
  <si>
    <t>F.F.M.</t>
  </si>
  <si>
    <t>AMACUZAC</t>
  </si>
  <si>
    <t>ATLATLAHUCAN</t>
  </si>
  <si>
    <t>AXOCHIAPAN</t>
  </si>
  <si>
    <t>AYALA</t>
  </si>
  <si>
    <t>COATETELCO</t>
  </si>
  <si>
    <t>COATLAN DEL RIO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</si>
  <si>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</si>
  <si>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</si>
  <si>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</si>
  <si>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</si>
  <si>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</si>
  <si>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</si>
  <si>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</si>
  <si>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</si>
  <si>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</si>
  <si>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</si>
  <si>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</si>
  <si>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</si>
  <si>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</si>
  <si>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</si>
  <si>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</si>
  <si>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</si>
  <si>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</si>
  <si>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</si>
  <si>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</si>
  <si>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</si>
  <si>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</si>
  <si>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</si>
  <si>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</si>
  <si>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</si>
  <si>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</si>
  <si>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</si>
  <si>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</si>
  <si>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</si>
  <si>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</t>
  </si>
  <si>
    <t>ZACUALPAN DE AMILPAS</t>
  </si>
  <si>
    <t>TOTAL:</t>
  </si>
  <si>
    <t>ANEXO VII</t>
  </si>
  <si>
    <t>PARTICIPACIONES DE
GASOLINA Y DIESEL MARZO</t>
  </si>
  <si>
    <t>ISR ENAJENACIÓN DE INMUEBLES MARZO</t>
  </si>
  <si>
    <t>ZACUALPAN</t>
  </si>
  <si>
    <t>PARTICIPACIONES DE
GASOLINA Y DIESEL ABRIL</t>
  </si>
  <si>
    <t>ISR ENAJENACION INMUEBLES ABRIL</t>
  </si>
  <si>
    <t>NOTA:</t>
  </si>
  <si>
    <t>En la Liquidación del Fondo ISR se aplicaron las Validaciones Liberadas y las Validaciones Suspendidas</t>
  </si>
  <si>
    <t>Se aplica el Ajuste Definitivo 2023 del F.F.M.</t>
  </si>
  <si>
    <t>Se aplica el Ajuste Definitivo 2023 del I.E.P.S.</t>
  </si>
  <si>
    <t>PARTICIPACIONES DE
GASOLINA Y DIESEL MAYO</t>
  </si>
  <si>
    <t>ISR ENAJENACIÓN INMUEBLES MAYO</t>
  </si>
  <si>
    <t>En el F.G.P. Se incluye Ajuste Definitivo 2023</t>
  </si>
  <si>
    <t>En el F.F.M. Se incluye Ajuste Definitivo 2023</t>
  </si>
  <si>
    <t>En el I.E.P.S. se incluye Primer Ajuste Cuatrimestral 2024</t>
  </si>
  <si>
    <t>EN la liquidacion del Fondo ISR se incluyen las Validaciones Suspendidas</t>
  </si>
  <si>
    <t>PRIMER AJUSTE CUATRIMESTRAL 2025</t>
  </si>
  <si>
    <t>EN EL MES DE JUNIO DEL EJERCICIO 2025</t>
  </si>
  <si>
    <t>EN EL SEGUNDO TRIMESTRE DEL EJERCICIO FISCAL 2025</t>
  </si>
  <si>
    <t>EN EL MES DE ABRIL DEL EJERCICIO 2025</t>
  </si>
  <si>
    <t>EN EL MES DE MAYO DEL EJERCICIO 2025</t>
  </si>
  <si>
    <t>FONDO GENERAL
DE PARTICIPACIONES AJUSTE</t>
  </si>
  <si>
    <t xml:space="preserve">FONDO GENERAL
DE PARTICIPACIONES  (F.G.P. + AJUSTE) </t>
  </si>
  <si>
    <t>FONDO DE FOMENTO
MUNICIPAL AJUSTE</t>
  </si>
  <si>
    <t>FONDO DE FOMENTO
MUNICIPAL (F.F.M. +AJUSTE)</t>
  </si>
  <si>
    <t>IMPUESTO ESPECIAL SOBRE PRODUCCION Y SERVICIOS AJUSTE</t>
  </si>
  <si>
    <t>FONDO DE FISCALIZACION Y RECAUDACION AJUSTE</t>
  </si>
  <si>
    <t>FONDO DE FISCALIZACION Y RECAUDACION (FOFIR + AJUSTE)</t>
  </si>
  <si>
    <t>I.E.P.S.</t>
  </si>
  <si>
    <t>IMPUESTO ESPECIAL SOBRE PRODUCCION Y SERVICIOS (I.E.P.S. + AJUSTE)</t>
  </si>
  <si>
    <t>FONDO DE FOMENTO
MUNICIPAL 30% EXCEDENTE</t>
  </si>
  <si>
    <t>F.F.M. 30% EXCEDENTE</t>
  </si>
  <si>
    <t>PRIMER AJUSTE CUARIMESTRAL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</si>
</sst>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indexed="8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2" fontId="3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left" indent="2"/>
    </xf>
    <xf numFmtId="3" fontId="0" fillId="0" borderId="1" xfId="0" applyNumberFormat="1" applyBorder="1"/>
    <xf numFmtId="3" fontId="0" fillId="0" borderId="7" xfId="0" applyNumberFormat="1" applyBorder="1"/>
    <xf numFmtId="3" fontId="2" fillId="0" borderId="7" xfId="0" applyNumberFormat="1" applyFont="1" applyBorder="1"/>
    <xf numFmtId="3" fontId="0" fillId="0" borderId="0" xfId="0" applyNumberFormat="1"/>
    <xf numFmtId="3" fontId="0" fillId="0" borderId="8" xfId="0" applyNumberFormat="1" applyBorder="1"/>
    <xf numFmtId="0" fontId="0" fillId="0" borderId="6" xfId="0" applyBorder="1" applyAlignment="1">
      <alignment horizontal="center"/>
    </xf>
    <xf numFmtId="3" fontId="2" fillId="0" borderId="9" xfId="0" applyNumberFormat="1" applyFont="1" applyBorder="1"/>
    <xf numFmtId="3" fontId="2" fillId="0" borderId="10" xfId="0" applyNumberFormat="1" applyFont="1" applyBorder="1"/>
    <xf numFmtId="0" fontId="0" fillId="0" borderId="11" xfId="0" applyBorder="1"/>
    <xf numFmtId="3" fontId="0" fillId="0" borderId="4" xfId="0" applyNumberFormat="1" applyBorder="1"/>
    <xf numFmtId="3" fontId="0" fillId="0" borderId="12" xfId="0" applyNumberFormat="1" applyBorder="1"/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3" fontId="4" fillId="0" borderId="0" xfId="0" applyNumberFormat="1" applyFont="1"/>
    <xf numFmtId="43" fontId="4" fillId="0" borderId="0" xfId="1" applyFont="1"/>
    <xf numFmtId="164" fontId="4" fillId="0" borderId="0" xfId="1" applyNumberFormat="1" applyFont="1"/>
    <xf numFmtId="3" fontId="5" fillId="0" borderId="7" xfId="0" applyNumberFormat="1" applyFont="1" applyBorder="1"/>
    <xf numFmtId="3" fontId="5" fillId="0" borderId="10" xfId="0" applyNumberFormat="1" applyFont="1" applyBorder="1"/>
    <xf numFmtId="43" fontId="4" fillId="0" borderId="0" xfId="0" applyNumberFormat="1" applyFont="1" applyAlignment="1">
      <alignment horizontal="left"/>
    </xf>
    <xf numFmtId="164" fontId="6" fillId="0" borderId="0" xfId="1" applyNumberFormat="1" applyFont="1"/>
    <xf numFmtId="0" fontId="4" fillId="0" borderId="0" xfId="0" applyFont="1"/>
    <xf numFmtId="0" fontId="6" fillId="0" borderId="0" xfId="0" applyFont="1"/>
    <xf numFmtId="43" fontId="4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43" fontId="0" fillId="0" borderId="0" xfId="1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7D1F-A891-4702-B4FA-7A20905F85F5}">
  <dimension ref="A1:T45"/>
  <sheetViews>
    <sheetView tabSelected="1" topLeftCell="J30" workbookViewId="0">
      <selection activeCell="Q46" sqref="Q46"/>
    </sheetView>
  </sheetViews>
  <sheetFormatPr baseColWidth="10" defaultRowHeight="15" x14ac:dyDescent="0.25"/>
  <cols>
    <col min="1" max="1" width="31.5703125" customWidth="1"/>
    <col min="2" max="2" width="21" customWidth="1"/>
    <col min="3" max="5" width="22.5703125" customWidth="1"/>
    <col min="6" max="6" width="23.28515625" customWidth="1"/>
    <col min="7" max="7" width="25.85546875" customWidth="1"/>
    <col min="8" max="8" width="26.5703125" customWidth="1"/>
    <col min="9" max="9" width="26.140625" customWidth="1"/>
    <col min="10" max="10" width="25.42578125" customWidth="1"/>
    <col min="11" max="11" width="24.7109375" customWidth="1"/>
    <col min="12" max="12" width="23.140625" customWidth="1"/>
    <col min="13" max="16" width="19.140625" customWidth="1"/>
    <col min="17" max="17" width="23.42578125" customWidth="1"/>
    <col min="18" max="18" width="12" bestFit="1" customWidth="1"/>
  </cols>
  <sheetData>
    <row r="1" spans="1:20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18.75" x14ac:dyDescent="0.3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8.75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5">
      <c r="A5" s="36" t="s">
        <v>3</v>
      </c>
      <c r="B5" s="32" t="s">
        <v>4</v>
      </c>
      <c r="C5" s="32" t="s">
        <v>5</v>
      </c>
      <c r="D5" s="32" t="s">
        <v>84</v>
      </c>
      <c r="E5" s="32" t="s">
        <v>6</v>
      </c>
      <c r="F5" s="32" t="s">
        <v>7</v>
      </c>
      <c r="G5" s="32" t="s">
        <v>8</v>
      </c>
      <c r="H5" s="32" t="s">
        <v>9</v>
      </c>
      <c r="I5" s="32" t="s">
        <v>10</v>
      </c>
      <c r="J5" s="32" t="s">
        <v>11</v>
      </c>
      <c r="K5" s="32" t="s">
        <v>12</v>
      </c>
      <c r="L5" s="32" t="s">
        <v>13</v>
      </c>
      <c r="M5" s="34" t="s">
        <v>86</v>
      </c>
      <c r="N5" s="38"/>
      <c r="O5" s="38"/>
      <c r="P5" s="35"/>
      <c r="Q5" s="36" t="s">
        <v>14</v>
      </c>
    </row>
    <row r="6" spans="1:20" s="4" customFormat="1" ht="39" customHeight="1" x14ac:dyDescent="0.25">
      <c r="A6" s="37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" t="s">
        <v>15</v>
      </c>
      <c r="N6" s="3" t="s">
        <v>16</v>
      </c>
      <c r="O6" s="3" t="s">
        <v>85</v>
      </c>
      <c r="P6" s="3" t="s">
        <v>82</v>
      </c>
      <c r="Q6" s="37"/>
    </row>
    <row r="7" spans="1:20" ht="21" customHeight="1" x14ac:dyDescent="0.25">
      <c r="A7" s="5" t="s">
        <v>17</v>
      </c>
      <c r="B7" s="6">
        <f>'ANEXO VII ABRIL'!B6+'ANEXO VII MAYO'!D6+'ANEXO VII JUNIO'!B8</f>
        <v>13193089</v>
      </c>
      <c r="C7" s="6">
        <f>'ANEXO VII ABRIL'!C6+'ANEXO VII MAYO'!G6+'ANEXO VII JUNIO'!C8</f>
        <v>3142607</v>
      </c>
      <c r="D7" s="6">
        <f>'ANEXO VII JUNIO'!D8</f>
        <v>0</v>
      </c>
      <c r="E7" s="6">
        <f>'ANEXO VII ABRIL'!D6+'ANEXO VII MAYO'!H6+'ANEXO VII JUNIO'!E8</f>
        <v>185323</v>
      </c>
      <c r="F7" s="6">
        <f>'ANEXO VII ABRIL'!E6+'ANEXO VII MAYO'!K6+'ANEXO VII JUNIO'!F8</f>
        <v>120487</v>
      </c>
      <c r="G7" s="6">
        <f>'ANEXO VII ABRIL'!F6+'ANEXO VII MAYO'!N6+'ANEXO VII JUNIO'!G8</f>
        <v>243292</v>
      </c>
      <c r="H7" s="6">
        <f>'ANEXO VII ABRIL'!G6+'ANEXO VII MAYO'!O6+'ANEXO VII JUNIO'!H8</f>
        <v>29724</v>
      </c>
      <c r="I7" s="7">
        <f>'ANEXO VII ABRIL'!H6</f>
        <v>317256</v>
      </c>
      <c r="J7" s="7">
        <f>'ANEXO VII ABRIL'!I6+'ANEXO VII MAYO'!P6+'ANEXO VII JUNIO'!I8</f>
        <v>184666</v>
      </c>
      <c r="K7" s="7">
        <f>'ANEXO VII ABRIL'!J6+'ANEXO VII MAYO'!Q6+'ANEXO VII JUNIO'!J8</f>
        <v>2.0000000018626451E-2</v>
      </c>
      <c r="L7" s="7">
        <f>'ANEXO VII ABRIL'!K6+'ANEXO VII MAYO'!R6+'ANEXO VII JUNIO'!K8</f>
        <v>119715</v>
      </c>
      <c r="M7" s="7">
        <f>'ANEXO VII JUNIO'!L8</f>
        <v>903724</v>
      </c>
      <c r="N7" s="7">
        <f>'ANEXO VII JUNIO'!M8</f>
        <v>24328</v>
      </c>
      <c r="O7" s="7">
        <f>'ANEXO VII JUNIO'!N8</f>
        <v>0</v>
      </c>
      <c r="P7" s="7">
        <f>'ANEXO VII JUNIO'!O8</f>
        <v>8125</v>
      </c>
      <c r="Q7" s="8">
        <f>SUM(B7:P7)</f>
        <v>18472336.02</v>
      </c>
      <c r="R7" s="9"/>
      <c r="S7" s="9"/>
      <c r="T7" s="9"/>
    </row>
    <row r="8" spans="1:20" x14ac:dyDescent="0.25">
      <c r="A8" s="5" t="s">
        <v>18</v>
      </c>
      <c r="B8" s="10">
        <f>'ANEXO VII ABRIL'!B7+'ANEXO VII MAYO'!D7+'ANEXO VII JUNIO'!B9</f>
        <v>16783886</v>
      </c>
      <c r="C8" s="10">
        <f>'ANEXO VII ABRIL'!C7+'ANEXO VII MAYO'!G7+'ANEXO VII JUNIO'!C9</f>
        <v>3997939</v>
      </c>
      <c r="D8" s="10">
        <f>'ANEXO VII JUNIO'!D9</f>
        <v>0</v>
      </c>
      <c r="E8" s="10">
        <f>'ANEXO VII ABRIL'!D7+'ANEXO VII MAYO'!H7+'ANEXO VII JUNIO'!E9</f>
        <v>235763</v>
      </c>
      <c r="F8" s="10">
        <f>'ANEXO VII ABRIL'!E7+'ANEXO VII MAYO'!K7+'ANEXO VII JUNIO'!F9</f>
        <v>153282</v>
      </c>
      <c r="G8" s="10">
        <f>'ANEXO VII ABRIL'!F7+'ANEXO VII MAYO'!N7+'ANEXO VII JUNIO'!G9</f>
        <v>327720</v>
      </c>
      <c r="H8" s="10">
        <f>'ANEXO VII ABRIL'!G7+'ANEXO VII MAYO'!O7+'ANEXO VII JUNIO'!H9</f>
        <v>37815</v>
      </c>
      <c r="I8" s="7">
        <f>'ANEXO VII ABRIL'!H7</f>
        <v>427353</v>
      </c>
      <c r="J8" s="10">
        <f>'ANEXO VII ABRIL'!I7+'ANEXO VII MAYO'!P7+'ANEXO VII JUNIO'!I9</f>
        <v>264774</v>
      </c>
      <c r="K8" s="7">
        <f>'ANEXO VII ABRIL'!J7+'ANEXO VII MAYO'!Q7+'ANEXO VII JUNIO'!J9</f>
        <v>3324000</v>
      </c>
      <c r="L8" s="7">
        <f>'ANEXO VII ABRIL'!K7+'ANEXO VII MAYO'!R7+'ANEXO VII JUNIO'!K9</f>
        <v>161260</v>
      </c>
      <c r="M8" s="7">
        <f>'ANEXO VII JUNIO'!L9</f>
        <v>1149694</v>
      </c>
      <c r="N8" s="7">
        <f>'ANEXO VII JUNIO'!M9</f>
        <v>30949</v>
      </c>
      <c r="O8" s="7">
        <f>'ANEXO VII JUNIO'!N9</f>
        <v>0</v>
      </c>
      <c r="P8" s="7">
        <f>'ANEXO VII JUNIO'!O9</f>
        <v>10336</v>
      </c>
      <c r="Q8" s="8">
        <f>SUM(B8:P8)</f>
        <v>26904771</v>
      </c>
      <c r="R8" s="9"/>
      <c r="S8" s="9"/>
      <c r="T8" s="9"/>
    </row>
    <row r="9" spans="1:20" x14ac:dyDescent="0.25">
      <c r="A9" s="5" t="s">
        <v>19</v>
      </c>
      <c r="B9" s="10">
        <f>'ANEXO VII ABRIL'!B8+'ANEXO VII MAYO'!D8+'ANEXO VII JUNIO'!B10</f>
        <v>18548329</v>
      </c>
      <c r="C9" s="10">
        <f>'ANEXO VII ABRIL'!C8+'ANEXO VII MAYO'!G8+'ANEXO VII JUNIO'!C10</f>
        <v>4418231</v>
      </c>
      <c r="D9" s="10">
        <f>'ANEXO VII JUNIO'!D10</f>
        <v>0</v>
      </c>
      <c r="E9" s="10">
        <f>'ANEXO VII ABRIL'!D8+'ANEXO VII MAYO'!H8+'ANEXO VII JUNIO'!E10</f>
        <v>260548</v>
      </c>
      <c r="F9" s="10">
        <f>'ANEXO VII ABRIL'!E8+'ANEXO VII MAYO'!K8+'ANEXO VII JUNIO'!F10</f>
        <v>169395</v>
      </c>
      <c r="G9" s="10">
        <f>'ANEXO VII ABRIL'!F8+'ANEXO VII MAYO'!N8+'ANEXO VII JUNIO'!G10</f>
        <v>343124</v>
      </c>
      <c r="H9" s="10">
        <f>'ANEXO VII ABRIL'!G8+'ANEXO VII MAYO'!O8+'ANEXO VII JUNIO'!H10</f>
        <v>41790</v>
      </c>
      <c r="I9" s="7">
        <f>'ANEXO VII ABRIL'!H8</f>
        <v>447439</v>
      </c>
      <c r="J9" s="10">
        <f>'ANEXO VII ABRIL'!I8+'ANEXO VII MAYO'!P8+'ANEXO VII JUNIO'!I10</f>
        <v>411075</v>
      </c>
      <c r="K9" s="7">
        <f>'ANEXO VII ABRIL'!J8+'ANEXO VII MAYO'!Q8+'ANEXO VII JUNIO'!J10</f>
        <v>941959</v>
      </c>
      <c r="L9" s="7">
        <f>'ANEXO VII ABRIL'!K8+'ANEXO VII MAYO'!R8+'ANEXO VII JUNIO'!K10</f>
        <v>168839</v>
      </c>
      <c r="M9" s="7">
        <f>'ANEXO VII JUNIO'!L10</f>
        <v>1270558</v>
      </c>
      <c r="N9" s="7">
        <f>'ANEXO VII JUNIO'!M10</f>
        <v>34203</v>
      </c>
      <c r="O9" s="7">
        <f>'ANEXO VII JUNIO'!N10</f>
        <v>0</v>
      </c>
      <c r="P9" s="7">
        <f>'ANEXO VII JUNIO'!O10</f>
        <v>11422</v>
      </c>
      <c r="Q9" s="8">
        <f>SUM(B9:P9)</f>
        <v>27066912</v>
      </c>
      <c r="R9" s="9"/>
      <c r="S9" s="9"/>
      <c r="T9" s="9"/>
    </row>
    <row r="10" spans="1:20" x14ac:dyDescent="0.25">
      <c r="A10" s="5" t="s">
        <v>20</v>
      </c>
      <c r="B10" s="10">
        <f>'ANEXO VII ABRIL'!B9+'ANEXO VII MAYO'!D9+'ANEXO VII JUNIO'!B11</f>
        <v>31297953</v>
      </c>
      <c r="C10" s="10">
        <f>'ANEXO VII ABRIL'!C9+'ANEXO VII MAYO'!G9+'ANEXO VII JUNIO'!C11</f>
        <v>7455205</v>
      </c>
      <c r="D10" s="10">
        <f>'ANEXO VII JUNIO'!D11</f>
        <v>484919</v>
      </c>
      <c r="E10" s="10">
        <f>'ANEXO VII ABRIL'!D9+'ANEXO VII MAYO'!H9+'ANEXO VII JUNIO'!E11</f>
        <v>439643</v>
      </c>
      <c r="F10" s="10">
        <f>'ANEXO VII ABRIL'!E9+'ANEXO VII MAYO'!K9+'ANEXO VII JUNIO'!F11</f>
        <v>285833</v>
      </c>
      <c r="G10" s="10">
        <f>'ANEXO VII ABRIL'!F9+'ANEXO VII MAYO'!N9+'ANEXO VII JUNIO'!G11</f>
        <v>582896</v>
      </c>
      <c r="H10" s="10">
        <f>'ANEXO VII ABRIL'!G9+'ANEXO VII MAYO'!O9+'ANEXO VII JUNIO'!H11</f>
        <v>70515</v>
      </c>
      <c r="I10" s="7">
        <f>'ANEXO VII ABRIL'!H9</f>
        <v>760108</v>
      </c>
      <c r="J10" s="10">
        <f>'ANEXO VII ABRIL'!I9+'ANEXO VII MAYO'!P9+'ANEXO VII JUNIO'!I11</f>
        <v>942680</v>
      </c>
      <c r="K10" s="7">
        <f>'ANEXO VII ABRIL'!J9+'ANEXO VII MAYO'!Q9+'ANEXO VII JUNIO'!J11</f>
        <v>2893612</v>
      </c>
      <c r="L10" s="7">
        <f>'ANEXO VII ABRIL'!K9+'ANEXO VII MAYO'!R9+'ANEXO VII JUNIO'!K11</f>
        <v>286823</v>
      </c>
      <c r="M10" s="7">
        <f>'ANEXO VII JUNIO'!L11</f>
        <v>2143905</v>
      </c>
      <c r="N10" s="7">
        <f>'ANEXO VII JUNIO'!M11</f>
        <v>57713</v>
      </c>
      <c r="O10" s="7">
        <f>'ANEXO VII JUNIO'!N11</f>
        <v>3194173</v>
      </c>
      <c r="P10" s="7">
        <f>'ANEXO VII JUNIO'!O11</f>
        <v>19274</v>
      </c>
      <c r="Q10" s="8">
        <f>SUM(B10:P10)</f>
        <v>50915252</v>
      </c>
      <c r="R10" s="9"/>
      <c r="S10" s="9"/>
      <c r="T10" s="9"/>
    </row>
    <row r="11" spans="1:20" x14ac:dyDescent="0.25">
      <c r="A11" s="5" t="s">
        <v>21</v>
      </c>
      <c r="B11" s="10">
        <f>'ANEXO VII ABRIL'!B10+'ANEXO VII MAYO'!D10+'ANEXO VII JUNIO'!B12</f>
        <v>13011672</v>
      </c>
      <c r="C11" s="10">
        <f>'ANEXO VII ABRIL'!C10+'ANEXO VII MAYO'!G10+'ANEXO VII JUNIO'!C12</f>
        <v>3099394</v>
      </c>
      <c r="D11" s="10">
        <f>'ANEXO VII JUNIO'!D12</f>
        <v>0</v>
      </c>
      <c r="E11" s="10">
        <f>'ANEXO VII ABRIL'!D10+'ANEXO VII MAYO'!H10+'ANEXO VII JUNIO'!E12</f>
        <v>182775</v>
      </c>
      <c r="F11" s="10">
        <f>'ANEXO VII ABRIL'!E10+'ANEXO VII MAYO'!K10+'ANEXO VII JUNIO'!F12</f>
        <v>118831</v>
      </c>
      <c r="G11" s="10">
        <f>'ANEXO VII ABRIL'!F10+'ANEXO VII MAYO'!N10+'ANEXO VII JUNIO'!G12</f>
        <v>238027</v>
      </c>
      <c r="H11" s="10">
        <f>'ANEXO VII ABRIL'!G10+'ANEXO VII MAYO'!O10+'ANEXO VII JUNIO'!H12</f>
        <v>29316</v>
      </c>
      <c r="I11" s="10">
        <f>'ANEXO VII ABRIL'!H10</f>
        <v>310391</v>
      </c>
      <c r="J11" s="10">
        <f>'ANEXO VII ABRIL'!I10+'ANEXO VII MAYO'!P10+'ANEXO VII JUNIO'!I12</f>
        <v>119071</v>
      </c>
      <c r="K11" s="10">
        <f>'ANEXO VII ABRIL'!J10+'ANEXO VII MAYO'!Q10+'ANEXO VII JUNIO'!J12</f>
        <v>734533</v>
      </c>
      <c r="L11" s="7">
        <f>'ANEXO VII ABRIL'!K10+'ANEXO VII MAYO'!R10+'ANEXO VII JUNIO'!K12</f>
        <v>117124</v>
      </c>
      <c r="M11" s="7">
        <f>'ANEXO VII JUNIO'!L12</f>
        <v>891298</v>
      </c>
      <c r="N11" s="7">
        <f>'ANEXO VII JUNIO'!M12</f>
        <v>23993</v>
      </c>
      <c r="O11" s="7">
        <f>'ANEXO VII JUNIO'!N12</f>
        <v>0</v>
      </c>
      <c r="P11" s="7">
        <f>'ANEXO VII JUNIO'!O12</f>
        <v>8013</v>
      </c>
      <c r="Q11" s="8">
        <f>SUM(B11:P11)</f>
        <v>18884438</v>
      </c>
      <c r="R11" s="9"/>
      <c r="S11" s="9"/>
      <c r="T11" s="9"/>
    </row>
    <row r="12" spans="1:20" x14ac:dyDescent="0.25">
      <c r="A12" s="5" t="s">
        <v>22</v>
      </c>
      <c r="B12" s="10">
        <f>'ANEXO VII ABRIL'!B11+'ANEXO VII MAYO'!D11+'ANEXO VII JUNIO'!B13</f>
        <v>12289862</v>
      </c>
      <c r="C12" s="10">
        <f>'ANEXO VII ABRIL'!C11+'ANEXO VII MAYO'!G11+'ANEXO VII JUNIO'!C13</f>
        <v>2927457</v>
      </c>
      <c r="D12" s="10">
        <f>'ANEXO VII JUNIO'!D13</f>
        <v>190415</v>
      </c>
      <c r="E12" s="10">
        <f>'ANEXO VII ABRIL'!D11+'ANEXO VII MAYO'!H11+'ANEXO VII JUNIO'!E13</f>
        <v>172636</v>
      </c>
      <c r="F12" s="10">
        <f>'ANEXO VII ABRIL'!E11+'ANEXO VII MAYO'!K11+'ANEXO VII JUNIO'!F13</f>
        <v>112239</v>
      </c>
      <c r="G12" s="10">
        <f>'ANEXO VII ABRIL'!F11+'ANEXO VII MAYO'!N11+'ANEXO VII JUNIO'!G13</f>
        <v>226002</v>
      </c>
      <c r="H12" s="10">
        <f>'ANEXO VII ABRIL'!G11+'ANEXO VII MAYO'!O11+'ANEXO VII JUNIO'!H13</f>
        <v>27690</v>
      </c>
      <c r="I12" s="7">
        <f>'ANEXO VII ABRIL'!H11</f>
        <v>294711</v>
      </c>
      <c r="J12" s="10">
        <f>'ANEXO VII ABRIL'!I11+'ANEXO VII MAYO'!P11+'ANEXO VII JUNIO'!I13</f>
        <v>110392</v>
      </c>
      <c r="K12" s="7">
        <f>'ANEXO VII ABRIL'!J11+'ANEXO VII MAYO'!Q11+'ANEXO VII JUNIO'!J13</f>
        <v>319076</v>
      </c>
      <c r="L12" s="7">
        <f>'ANEXO VII ABRIL'!K11+'ANEXO VII MAYO'!R11+'ANEXO VII JUNIO'!K13</f>
        <v>111207</v>
      </c>
      <c r="M12" s="7">
        <f>'ANEXO VII JUNIO'!L13</f>
        <v>841854</v>
      </c>
      <c r="N12" s="7">
        <f>'ANEXO VII JUNIO'!M13</f>
        <v>22662</v>
      </c>
      <c r="O12" s="7">
        <f>'ANEXO VII JUNIO'!N13</f>
        <v>1254266</v>
      </c>
      <c r="P12" s="7">
        <f>'ANEXO VII JUNIO'!O13</f>
        <v>7568</v>
      </c>
      <c r="Q12" s="8">
        <f>SUM(B12:P12)</f>
        <v>18908037</v>
      </c>
      <c r="R12" s="9"/>
      <c r="S12" s="9"/>
      <c r="T12" s="9"/>
    </row>
    <row r="13" spans="1:20" x14ac:dyDescent="0.25">
      <c r="A13" s="5" t="s">
        <v>23</v>
      </c>
      <c r="B13" s="10">
        <f>'ANEXO VII ABRIL'!B12+'ANEXO VII MAYO'!D12+'ANEXO VII JUNIO'!B14</f>
        <v>58789890</v>
      </c>
      <c r="C13" s="10">
        <f>'ANEXO VII ABRIL'!C12+'ANEXO VII MAYO'!G12+'ANEXO VII JUNIO'!C14</f>
        <v>14003813</v>
      </c>
      <c r="D13" s="10">
        <f>'ANEXO VII JUNIO'!D14</f>
        <v>910869</v>
      </c>
      <c r="E13" s="10">
        <f>'ANEXO VII ABRIL'!D12+'ANEXO VII MAYO'!H12+'ANEXO VII JUNIO'!E14</f>
        <v>825823</v>
      </c>
      <c r="F13" s="10">
        <f>'ANEXO VII ABRIL'!E12+'ANEXO VII MAYO'!K12+'ANEXO VII JUNIO'!F14</f>
        <v>536908</v>
      </c>
      <c r="G13" s="10">
        <f>'ANEXO VII ABRIL'!F12+'ANEXO VII MAYO'!N12+'ANEXO VII JUNIO'!G14</f>
        <v>1090141</v>
      </c>
      <c r="H13" s="10">
        <f>'ANEXO VII ABRIL'!G12+'ANEXO VII MAYO'!O12+'ANEXO VII JUNIO'!H14</f>
        <v>132456</v>
      </c>
      <c r="I13" s="7">
        <f>'ANEXO VII ABRIL'!H12</f>
        <v>1421565</v>
      </c>
      <c r="J13" s="10">
        <f>'ANEXO VII ABRIL'!I12+'ANEXO VII MAYO'!P12+'ANEXO VII JUNIO'!I14</f>
        <v>1963535</v>
      </c>
      <c r="K13" s="7">
        <f>'ANEXO VII ABRIL'!J12+'ANEXO VII MAYO'!Q12+'ANEXO VII JUNIO'!J14</f>
        <v>541460</v>
      </c>
      <c r="L13" s="7">
        <f>'ANEXO VII ABRIL'!K12+'ANEXO VII MAYO'!R12+'ANEXO VII JUNIO'!K14</f>
        <v>536421</v>
      </c>
      <c r="M13" s="7">
        <f>'ANEXO VII JUNIO'!L14</f>
        <v>4027098</v>
      </c>
      <c r="N13" s="7">
        <f>'ANEXO VII JUNIO'!M14</f>
        <v>108408</v>
      </c>
      <c r="O13" s="7">
        <f>'ANEXO VII JUNIO'!N14</f>
        <v>5999916</v>
      </c>
      <c r="P13" s="7">
        <f>'ANEXO VII JUNIO'!O14</f>
        <v>36204</v>
      </c>
      <c r="Q13" s="8">
        <f>SUM(B13:P13)</f>
        <v>90924507</v>
      </c>
      <c r="R13" s="9"/>
      <c r="S13" s="9"/>
      <c r="T13" s="9"/>
    </row>
    <row r="14" spans="1:20" x14ac:dyDescent="0.25">
      <c r="A14" s="5" t="s">
        <v>24</v>
      </c>
      <c r="B14" s="10">
        <f>'ANEXO VII ABRIL'!B13+'ANEXO VII MAYO'!D13+'ANEXO VII JUNIO'!B15</f>
        <v>124195789</v>
      </c>
      <c r="C14" s="10">
        <f>'ANEXO VII ABRIL'!C13+'ANEXO VII MAYO'!G13+'ANEXO VII JUNIO'!C15</f>
        <v>29583567</v>
      </c>
      <c r="D14" s="10">
        <f>'ANEXO VII JUNIO'!D15</f>
        <v>0</v>
      </c>
      <c r="E14" s="10">
        <f>'ANEXO VII ABRIL'!D13+'ANEXO VII MAYO'!H13+'ANEXO VII JUNIO'!E15</f>
        <v>1744579</v>
      </c>
      <c r="F14" s="10">
        <f>'ANEXO VII ABRIL'!E13+'ANEXO VII MAYO'!K13+'ANEXO VII JUNIO'!F15</f>
        <v>1134237</v>
      </c>
      <c r="G14" s="10">
        <f>'ANEXO VII ABRIL'!F13+'ANEXO VII MAYO'!N13+'ANEXO VII JUNIO'!G15</f>
        <v>2269311</v>
      </c>
      <c r="H14" s="10">
        <f>'ANEXO VII ABRIL'!G13+'ANEXO VII MAYO'!O13+'ANEXO VII JUNIO'!H15</f>
        <v>279819</v>
      </c>
      <c r="I14" s="7">
        <f>'ANEXO VII ABRIL'!H13</f>
        <v>2959224</v>
      </c>
      <c r="J14" s="10">
        <f>'ANEXO VII ABRIL'!I13+'ANEXO VII MAYO'!P13+'ANEXO VII JUNIO'!I15</f>
        <v>3971563</v>
      </c>
      <c r="K14" s="7">
        <f>'ANEXO VII ABRIL'!J13+'ANEXO VII MAYO'!Q13+'ANEXO VII JUNIO'!J15</f>
        <v>11834779</v>
      </c>
      <c r="L14" s="7">
        <f>'ANEXO VII ABRIL'!K13+'ANEXO VII MAYO'!R13+'ANEXO VII JUNIO'!K15</f>
        <v>1116647</v>
      </c>
      <c r="M14" s="7">
        <f>'ANEXO VII JUNIO'!L15</f>
        <v>8507392</v>
      </c>
      <c r="N14" s="7">
        <f>'ANEXO VII JUNIO'!M15</f>
        <v>229015</v>
      </c>
      <c r="O14" s="7">
        <f>'ANEXO VII JUNIO'!N15</f>
        <v>0</v>
      </c>
      <c r="P14" s="7">
        <f>'ANEXO VII JUNIO'!O15</f>
        <v>76482</v>
      </c>
      <c r="Q14" s="8">
        <f>SUM(B14:P14)</f>
        <v>187902404</v>
      </c>
      <c r="R14" s="9"/>
      <c r="S14" s="9"/>
      <c r="T14" s="9"/>
    </row>
    <row r="15" spans="1:20" x14ac:dyDescent="0.25">
      <c r="A15" s="5" t="s">
        <v>25</v>
      </c>
      <c r="B15" s="10">
        <f>'ANEXO VII ABRIL'!B14+'ANEXO VII MAYO'!D14+'ANEXO VII JUNIO'!B16</f>
        <v>36687004</v>
      </c>
      <c r="C15" s="10">
        <f>'ANEXO VII ABRIL'!C14+'ANEXO VII MAYO'!G14+'ANEXO VII JUNIO'!C16</f>
        <v>8738882</v>
      </c>
      <c r="D15" s="10">
        <f>'ANEXO VII JUNIO'!D16</f>
        <v>0</v>
      </c>
      <c r="E15" s="10">
        <f>'ANEXO VII ABRIL'!D14+'ANEXO VII MAYO'!H14+'ANEXO VII JUNIO'!E16</f>
        <v>515342</v>
      </c>
      <c r="F15" s="10">
        <f>'ANEXO VII ABRIL'!E14+'ANEXO VII MAYO'!K14+'ANEXO VII JUNIO'!F16</f>
        <v>335050</v>
      </c>
      <c r="G15" s="10">
        <f>'ANEXO VII ABRIL'!F14+'ANEXO VII MAYO'!N14+'ANEXO VII JUNIO'!G16</f>
        <v>691411</v>
      </c>
      <c r="H15" s="10">
        <f>'ANEXO VII ABRIL'!G14+'ANEXO VII MAYO'!O14+'ANEXO VII JUNIO'!H16</f>
        <v>82659</v>
      </c>
      <c r="I15" s="7">
        <f>'ANEXO VII ABRIL'!H14</f>
        <v>901614</v>
      </c>
      <c r="J15" s="10">
        <f>'ANEXO VII ABRIL'!I14+'ANEXO VII MAYO'!P14+'ANEXO VII JUNIO'!I16</f>
        <v>1123368</v>
      </c>
      <c r="K15" s="7">
        <f>'ANEXO VII ABRIL'!J14+'ANEXO VII MAYO'!Q14+'ANEXO VII JUNIO'!J16</f>
        <v>6629143</v>
      </c>
      <c r="L15" s="7">
        <f>'ANEXO VII ABRIL'!K14+'ANEXO VII MAYO'!R14+'ANEXO VII JUNIO'!K16</f>
        <v>340219</v>
      </c>
      <c r="M15" s="7">
        <f>'ANEXO VII JUNIO'!L16</f>
        <v>2513054</v>
      </c>
      <c r="N15" s="7">
        <f>'ANEXO VII JUNIO'!M16</f>
        <v>67650</v>
      </c>
      <c r="O15" s="7">
        <f>'ANEXO VII JUNIO'!N16</f>
        <v>0</v>
      </c>
      <c r="P15" s="7">
        <f>'ANEXO VII JUNIO'!O16</f>
        <v>22593</v>
      </c>
      <c r="Q15" s="8">
        <f>SUM(B15:P15)</f>
        <v>58647989</v>
      </c>
      <c r="R15" s="9"/>
      <c r="S15" s="9"/>
      <c r="T15" s="9"/>
    </row>
    <row r="16" spans="1:20" x14ac:dyDescent="0.25">
      <c r="A16" s="5" t="s">
        <v>26</v>
      </c>
      <c r="B16" s="10">
        <f>'ANEXO VII ABRIL'!B15+'ANEXO VII MAYO'!D15+'ANEXO VII JUNIO'!B17</f>
        <v>11843926</v>
      </c>
      <c r="C16" s="10">
        <f>'ANEXO VII ABRIL'!C15+'ANEXO VII MAYO'!G15+'ANEXO VII JUNIO'!C17</f>
        <v>2821236</v>
      </c>
      <c r="D16" s="10">
        <f>'ANEXO VII JUNIO'!D17</f>
        <v>0</v>
      </c>
      <c r="E16" s="10">
        <f>'ANEXO VII ABRIL'!D15+'ANEXO VII MAYO'!H15+'ANEXO VII JUNIO'!E17</f>
        <v>166372</v>
      </c>
      <c r="F16" s="10">
        <f>'ANEXO VII ABRIL'!E15+'ANEXO VII MAYO'!K15+'ANEXO VII JUNIO'!F17</f>
        <v>108167</v>
      </c>
      <c r="G16" s="10">
        <f>'ANEXO VII ABRIL'!F15+'ANEXO VII MAYO'!N15+'ANEXO VII JUNIO'!G17</f>
        <v>216759</v>
      </c>
      <c r="H16" s="10">
        <f>'ANEXO VII ABRIL'!G15+'ANEXO VII MAYO'!O15+'ANEXO VII JUNIO'!H17</f>
        <v>26685</v>
      </c>
      <c r="I16" s="10">
        <f>'ANEXO VII ABRIL'!H15</f>
        <v>282659</v>
      </c>
      <c r="J16" s="10">
        <f>'ANEXO VII ABRIL'!I15+'ANEXO VII MAYO'!P15+'ANEXO VII JUNIO'!I17</f>
        <v>82428</v>
      </c>
      <c r="K16" s="10">
        <f>'ANEXO VII ABRIL'!J15+'ANEXO VII MAYO'!Q15+'ANEXO VII JUNIO'!J17</f>
        <v>705737</v>
      </c>
      <c r="L16" s="7">
        <f>'ANEXO VII ABRIL'!K15+'ANEXO VII MAYO'!R15+'ANEXO VII JUNIO'!K17</f>
        <v>106660</v>
      </c>
      <c r="M16" s="7">
        <f>'ANEXO VII JUNIO'!L17</f>
        <v>811307</v>
      </c>
      <c r="N16" s="7">
        <f>'ANEXO VII JUNIO'!M17</f>
        <v>21840</v>
      </c>
      <c r="O16" s="7">
        <f>'ANEXO VII JUNIO'!N17</f>
        <v>0</v>
      </c>
      <c r="P16" s="7">
        <f>'ANEXO VII JUNIO'!O17</f>
        <v>7294</v>
      </c>
      <c r="Q16" s="8">
        <f>SUM(B16:P16)</f>
        <v>17201070</v>
      </c>
      <c r="R16" s="9"/>
      <c r="S16" s="9"/>
      <c r="T16" s="9"/>
    </row>
    <row r="17" spans="1:20" x14ac:dyDescent="0.25">
      <c r="A17" s="5" t="s">
        <v>27</v>
      </c>
      <c r="B17" s="10">
        <f>'ANEXO VII ABRIL'!B16+'ANEXO VII MAYO'!D16+'ANEXO VII JUNIO'!B18</f>
        <v>14275029</v>
      </c>
      <c r="C17" s="10">
        <f>'ANEXO VII ABRIL'!C16+'ANEXO VII MAYO'!G16+'ANEXO VII JUNIO'!C18</f>
        <v>3400327</v>
      </c>
      <c r="D17" s="10">
        <f>'ANEXO VII JUNIO'!D18</f>
        <v>221172</v>
      </c>
      <c r="E17" s="10">
        <f>'ANEXO VII ABRIL'!D16+'ANEXO VII MAYO'!H16+'ANEXO VII JUNIO'!E18</f>
        <v>200522</v>
      </c>
      <c r="F17" s="10">
        <f>'ANEXO VII ABRIL'!E16+'ANEXO VII MAYO'!K16+'ANEXO VII JUNIO'!F18</f>
        <v>130369</v>
      </c>
      <c r="G17" s="10">
        <f>'ANEXO VII ABRIL'!F16+'ANEXO VII MAYO'!N16+'ANEXO VII JUNIO'!G18</f>
        <v>264213</v>
      </c>
      <c r="H17" s="10">
        <f>'ANEXO VII ABRIL'!G16+'ANEXO VII MAYO'!O16+'ANEXO VII JUNIO'!H18</f>
        <v>32163</v>
      </c>
      <c r="I17" s="7">
        <f>'ANEXO VII ABRIL'!H16</f>
        <v>344539</v>
      </c>
      <c r="J17" s="10">
        <f>'ANEXO VII ABRIL'!I16+'ANEXO VII MAYO'!P16+'ANEXO VII JUNIO'!I18</f>
        <v>257250</v>
      </c>
      <c r="K17" s="7">
        <f>'ANEXO VII ABRIL'!J16+'ANEXO VII MAYO'!Q16+'ANEXO VII JUNIO'!J18</f>
        <v>601983</v>
      </c>
      <c r="L17" s="7">
        <f>'ANEXO VII ABRIL'!K16+'ANEXO VII MAYO'!R16+'ANEXO VII JUNIO'!K18</f>
        <v>130011</v>
      </c>
      <c r="M17" s="7">
        <f>'ANEXO VII JUNIO'!L18</f>
        <v>977837</v>
      </c>
      <c r="N17" s="7">
        <f>'ANEXO VII JUNIO'!M18</f>
        <v>26323</v>
      </c>
      <c r="O17" s="7">
        <f>'ANEXO VII JUNIO'!N18</f>
        <v>1456866</v>
      </c>
      <c r="P17" s="7">
        <f>'ANEXO VII JUNIO'!O18</f>
        <v>8791</v>
      </c>
      <c r="Q17" s="8">
        <f>SUM(B17:P17)</f>
        <v>22327395</v>
      </c>
      <c r="R17" s="9"/>
      <c r="S17" s="9"/>
      <c r="T17" s="9"/>
    </row>
    <row r="18" spans="1:20" x14ac:dyDescent="0.25">
      <c r="A18" s="5" t="s">
        <v>28</v>
      </c>
      <c r="B18" s="10">
        <f>'ANEXO VII ABRIL'!B17+'ANEXO VII MAYO'!D17+'ANEXO VII JUNIO'!B19</f>
        <v>13249463</v>
      </c>
      <c r="C18" s="10">
        <f>'ANEXO VII ABRIL'!C17+'ANEXO VII MAYO'!G17+'ANEXO VII JUNIO'!C19</f>
        <v>3156036</v>
      </c>
      <c r="D18" s="10">
        <f>'ANEXO VII JUNIO'!D19</f>
        <v>205282</v>
      </c>
      <c r="E18" s="10">
        <f>'ANEXO VII ABRIL'!D17+'ANEXO VII MAYO'!H17+'ANEXO VII JUNIO'!E19</f>
        <v>186114</v>
      </c>
      <c r="F18" s="10">
        <f>'ANEXO VII ABRIL'!E17+'ANEXO VII MAYO'!K17+'ANEXO VII JUNIO'!F19</f>
        <v>121003</v>
      </c>
      <c r="G18" s="10">
        <f>'ANEXO VII ABRIL'!F17+'ANEXO VII MAYO'!N17+'ANEXO VII JUNIO'!G19</f>
        <v>244690</v>
      </c>
      <c r="H18" s="10">
        <f>'ANEXO VII ABRIL'!G17+'ANEXO VII MAYO'!O17+'ANEXO VII JUNIO'!H19</f>
        <v>29853</v>
      </c>
      <c r="I18" s="7">
        <f>'ANEXO VII ABRIL'!H17</f>
        <v>319081</v>
      </c>
      <c r="J18" s="10">
        <f>'ANEXO VII ABRIL'!I17+'ANEXO VII MAYO'!P17+'ANEXO VII JUNIO'!I19</f>
        <v>193103</v>
      </c>
      <c r="K18" s="7">
        <f>'ANEXO VII ABRIL'!J17+'ANEXO VII MAYO'!Q17+'ANEXO VII JUNIO'!J19</f>
        <v>0</v>
      </c>
      <c r="L18" s="7">
        <f>'ANEXO VII ABRIL'!K17+'ANEXO VII MAYO'!R17+'ANEXO VII JUNIO'!K19</f>
        <v>120403</v>
      </c>
      <c r="M18" s="7">
        <f>'ANEXO VII JUNIO'!L19</f>
        <v>907586</v>
      </c>
      <c r="N18" s="7">
        <f>'ANEXO VII JUNIO'!M19</f>
        <v>24432</v>
      </c>
      <c r="O18" s="7">
        <f>'ANEXO VII JUNIO'!N19</f>
        <v>1352199</v>
      </c>
      <c r="P18" s="7">
        <f>'ANEXO VII JUNIO'!O19</f>
        <v>8159</v>
      </c>
      <c r="Q18" s="8">
        <f>SUM(B18:P18)</f>
        <v>20117404</v>
      </c>
      <c r="R18" s="9"/>
      <c r="S18" s="9"/>
      <c r="T18" s="9"/>
    </row>
    <row r="19" spans="1:20" x14ac:dyDescent="0.25">
      <c r="A19" s="5" t="s">
        <v>29</v>
      </c>
      <c r="B19" s="10">
        <f>'ANEXO VII ABRIL'!B18+'ANEXO VII MAYO'!D18+'ANEXO VII JUNIO'!B20</f>
        <v>66689545</v>
      </c>
      <c r="C19" s="10">
        <f>'ANEXO VII ABRIL'!C18+'ANEXO VII MAYO'!G18+'ANEXO VII JUNIO'!C20</f>
        <v>15885519</v>
      </c>
      <c r="D19" s="10">
        <f>'ANEXO VII JUNIO'!D20</f>
        <v>0</v>
      </c>
      <c r="E19" s="10">
        <f>'ANEXO VII ABRIL'!D18+'ANEXO VII MAYO'!H18+'ANEXO VII JUNIO'!E20</f>
        <v>936788</v>
      </c>
      <c r="F19" s="10">
        <f>'ANEXO VII ABRIL'!E18+'ANEXO VII MAYO'!K18+'ANEXO VII JUNIO'!F20</f>
        <v>609052</v>
      </c>
      <c r="G19" s="10">
        <f>'ANEXO VII ABRIL'!F18+'ANEXO VII MAYO'!N18+'ANEXO VII JUNIO'!G20</f>
        <v>1208037</v>
      </c>
      <c r="H19" s="10">
        <f>'ANEXO VII ABRIL'!G18+'ANEXO VII MAYO'!O18+'ANEXO VII JUNIO'!H20</f>
        <v>150255</v>
      </c>
      <c r="I19" s="7">
        <f>'ANEXO VII ABRIL'!H18</f>
        <v>1575305</v>
      </c>
      <c r="J19" s="10">
        <f>'ANEXO VII ABRIL'!I18+'ANEXO VII MAYO'!P18+'ANEXO VII JUNIO'!I20</f>
        <v>2259863</v>
      </c>
      <c r="K19" s="7">
        <f>'ANEXO VII ABRIL'!J18+'ANEXO VII MAYO'!Q18+'ANEXO VII JUNIO'!J20</f>
        <v>18218317</v>
      </c>
      <c r="L19" s="7">
        <f>'ANEXO VII ABRIL'!K18+'ANEXO VII MAYO'!R18+'ANEXO VII JUNIO'!K20</f>
        <v>594433</v>
      </c>
      <c r="M19" s="7">
        <f>'ANEXO VII JUNIO'!L20</f>
        <v>4568223</v>
      </c>
      <c r="N19" s="7">
        <f>'ANEXO VII JUNIO'!M20</f>
        <v>122975</v>
      </c>
      <c r="O19" s="7">
        <f>'ANEXO VII JUNIO'!N20</f>
        <v>0</v>
      </c>
      <c r="P19" s="7">
        <f>'ANEXO VII JUNIO'!O20</f>
        <v>41069</v>
      </c>
      <c r="Q19" s="8">
        <f>SUM(B19:P19)</f>
        <v>112859381</v>
      </c>
      <c r="R19" s="9"/>
      <c r="S19" s="9"/>
      <c r="T19" s="9"/>
    </row>
    <row r="20" spans="1:20" x14ac:dyDescent="0.25">
      <c r="A20" s="5" t="s">
        <v>30</v>
      </c>
      <c r="B20" s="10">
        <f>'ANEXO VII ABRIL'!B19+'ANEXO VII MAYO'!D19+'ANEXO VII JUNIO'!B21</f>
        <v>22947243</v>
      </c>
      <c r="C20" s="10">
        <f>'ANEXO VII ABRIL'!C19+'ANEXO VII MAYO'!G19+'ANEXO VII JUNIO'!C21</f>
        <v>5466057</v>
      </c>
      <c r="D20" s="10">
        <f>'ANEXO VII JUNIO'!D21</f>
        <v>355536</v>
      </c>
      <c r="E20" s="10">
        <f>'ANEXO VII ABRIL'!D19+'ANEXO VII MAYO'!H19+'ANEXO VII JUNIO'!E21</f>
        <v>322340</v>
      </c>
      <c r="F20" s="10">
        <f>'ANEXO VII ABRIL'!E19+'ANEXO VII MAYO'!K19+'ANEXO VII JUNIO'!F21</f>
        <v>209570</v>
      </c>
      <c r="G20" s="10">
        <f>'ANEXO VII ABRIL'!F19+'ANEXO VII MAYO'!N19+'ANEXO VII JUNIO'!G21</f>
        <v>432528</v>
      </c>
      <c r="H20" s="10">
        <f>'ANEXO VII ABRIL'!G19+'ANEXO VII MAYO'!O19+'ANEXO VII JUNIO'!H21</f>
        <v>51702</v>
      </c>
      <c r="I20" s="7">
        <f>'ANEXO VII ABRIL'!H19</f>
        <v>564025</v>
      </c>
      <c r="J20" s="10">
        <f>'ANEXO VII ABRIL'!I19+'ANEXO VII MAYO'!P19+'ANEXO VII JUNIO'!I21</f>
        <v>605290</v>
      </c>
      <c r="K20" s="7">
        <f>'ANEXO VII ABRIL'!J19+'ANEXO VII MAYO'!Q19+'ANEXO VII JUNIO'!J21</f>
        <v>310214.02</v>
      </c>
      <c r="L20" s="7">
        <f>'ANEXO VII ABRIL'!K19+'ANEXO VII MAYO'!R19+'ANEXO VII JUNIO'!K21</f>
        <v>212831</v>
      </c>
      <c r="M20" s="7">
        <f>'ANEXO VII JUNIO'!L21</f>
        <v>1571882</v>
      </c>
      <c r="N20" s="7">
        <f>'ANEXO VII JUNIO'!M21</f>
        <v>42314</v>
      </c>
      <c r="O20" s="7">
        <f>'ANEXO VII JUNIO'!N21</f>
        <v>2341925</v>
      </c>
      <c r="P20" s="7">
        <f>'ANEXO VII JUNIO'!O21</f>
        <v>14131</v>
      </c>
      <c r="Q20" s="8">
        <f>SUM(B20:P20)</f>
        <v>35447588.019999996</v>
      </c>
      <c r="R20" s="9"/>
      <c r="S20" s="9"/>
      <c r="T20" s="9"/>
    </row>
    <row r="21" spans="1:20" x14ac:dyDescent="0.25">
      <c r="A21" s="5" t="s">
        <v>31</v>
      </c>
      <c r="B21" s="10">
        <f>'ANEXO VII ABRIL'!B20+'ANEXO VII MAYO'!D20+'ANEXO VII JUNIO'!B22</f>
        <v>12834453</v>
      </c>
      <c r="C21" s="10">
        <f>'ANEXO VII ABRIL'!C20+'ANEXO VII MAYO'!G20+'ANEXO VII JUNIO'!C22</f>
        <v>3057180</v>
      </c>
      <c r="D21" s="10">
        <f>'ANEXO VII JUNIO'!D22</f>
        <v>0</v>
      </c>
      <c r="E21" s="10">
        <f>'ANEXO VII ABRIL'!D20+'ANEXO VII MAYO'!H20+'ANEXO VII JUNIO'!E22</f>
        <v>180286</v>
      </c>
      <c r="F21" s="10">
        <f>'ANEXO VII ABRIL'!E20+'ANEXO VII MAYO'!K20+'ANEXO VII JUNIO'!F22</f>
        <v>117212</v>
      </c>
      <c r="G21" s="10">
        <f>'ANEXO VII ABRIL'!F20+'ANEXO VII MAYO'!N20+'ANEXO VII JUNIO'!G22</f>
        <v>236843</v>
      </c>
      <c r="H21" s="10">
        <f>'ANEXO VII ABRIL'!G20+'ANEXO VII MAYO'!O20+'ANEXO VII JUNIO'!H22</f>
        <v>28917</v>
      </c>
      <c r="I21" s="7">
        <f>'ANEXO VII ABRIL'!H20</f>
        <v>308849</v>
      </c>
      <c r="J21" s="10">
        <f>'ANEXO VII ABRIL'!I20+'ANEXO VII MAYO'!P20+'ANEXO VII JUNIO'!I22</f>
        <v>175180</v>
      </c>
      <c r="K21" s="7">
        <f>'ANEXO VII ABRIL'!J20+'ANEXO VII MAYO'!Q20+'ANEXO VII JUNIO'!J22</f>
        <v>240698</v>
      </c>
      <c r="L21" s="7">
        <f>'ANEXO VII ABRIL'!K20+'ANEXO VII MAYO'!R20+'ANEXO VII JUNIO'!K22</f>
        <v>116543</v>
      </c>
      <c r="M21" s="7">
        <f>'ANEXO VII JUNIO'!L22</f>
        <v>879158</v>
      </c>
      <c r="N21" s="7">
        <f>'ANEXO VII JUNIO'!M22</f>
        <v>23667</v>
      </c>
      <c r="O21" s="7">
        <f>'ANEXO VII JUNIO'!N22</f>
        <v>0</v>
      </c>
      <c r="P21" s="7">
        <f>'ANEXO VII JUNIO'!O22</f>
        <v>7904</v>
      </c>
      <c r="Q21" s="8">
        <f>SUM(B21:P21)</f>
        <v>18206890</v>
      </c>
      <c r="R21" s="9"/>
      <c r="S21" s="9"/>
      <c r="T21" s="9"/>
    </row>
    <row r="22" spans="1:20" x14ac:dyDescent="0.25">
      <c r="A22" s="5" t="s">
        <v>32</v>
      </c>
      <c r="B22" s="10">
        <f>'ANEXO VII ABRIL'!B21+'ANEXO VII MAYO'!D21+'ANEXO VII JUNIO'!B23</f>
        <v>11888715</v>
      </c>
      <c r="C22" s="10">
        <f>'ANEXO VII ABRIL'!C21+'ANEXO VII MAYO'!G21+'ANEXO VII JUNIO'!C23</f>
        <v>2831905</v>
      </c>
      <c r="D22" s="10">
        <f>'ANEXO VII JUNIO'!D23</f>
        <v>0</v>
      </c>
      <c r="E22" s="10">
        <f>'ANEXO VII ABRIL'!D21+'ANEXO VII MAYO'!H21+'ANEXO VII JUNIO'!E23</f>
        <v>167002</v>
      </c>
      <c r="F22" s="10">
        <f>'ANEXO VII ABRIL'!E21+'ANEXO VII MAYO'!K21+'ANEXO VII JUNIO'!F23</f>
        <v>108575</v>
      </c>
      <c r="G22" s="10">
        <f>'ANEXO VII ABRIL'!F21+'ANEXO VII MAYO'!N21+'ANEXO VII JUNIO'!G23</f>
        <v>219367</v>
      </c>
      <c r="H22" s="10">
        <f>'ANEXO VII ABRIL'!G21+'ANEXO VII MAYO'!O21+'ANEXO VII JUNIO'!H23</f>
        <v>26787</v>
      </c>
      <c r="I22" s="7">
        <f>'ANEXO VII ABRIL'!H21</f>
        <v>286059</v>
      </c>
      <c r="J22" s="10">
        <f>'ANEXO VII ABRIL'!I21+'ANEXO VII MAYO'!P21+'ANEXO VII JUNIO'!I23</f>
        <v>101295</v>
      </c>
      <c r="K22" s="7">
        <f>'ANEXO VII ABRIL'!J21+'ANEXO VII MAYO'!Q21+'ANEXO VII JUNIO'!J23</f>
        <v>328820.01</v>
      </c>
      <c r="L22" s="7">
        <f>'ANEXO VII ABRIL'!K21+'ANEXO VII MAYO'!R21+'ANEXO VII JUNIO'!K23</f>
        <v>107944</v>
      </c>
      <c r="M22" s="7">
        <f>'ANEXO VII JUNIO'!L23</f>
        <v>814375</v>
      </c>
      <c r="N22" s="7">
        <f>'ANEXO VII JUNIO'!M23</f>
        <v>21923</v>
      </c>
      <c r="O22" s="7">
        <f>'ANEXO VII JUNIO'!N23</f>
        <v>0</v>
      </c>
      <c r="P22" s="7">
        <f>'ANEXO VII JUNIO'!O23</f>
        <v>7321</v>
      </c>
      <c r="Q22" s="8">
        <f>SUM(B22:P22)</f>
        <v>16910088.009999998</v>
      </c>
      <c r="R22" s="9"/>
      <c r="S22" s="9"/>
      <c r="T22" s="9"/>
    </row>
    <row r="23" spans="1:20" x14ac:dyDescent="0.25">
      <c r="A23" s="5" t="s">
        <v>33</v>
      </c>
      <c r="B23" s="10">
        <f>'ANEXO VII ABRIL'!B22+'ANEXO VII MAYO'!D22+'ANEXO VII JUNIO'!B24</f>
        <v>12565625</v>
      </c>
      <c r="C23" s="10">
        <f>'ANEXO VII ABRIL'!C22+'ANEXO VII MAYO'!G22+'ANEXO VII JUNIO'!C24</f>
        <v>2993145</v>
      </c>
      <c r="D23" s="10">
        <f>'ANEXO VII JUNIO'!D24</f>
        <v>194687</v>
      </c>
      <c r="E23" s="10">
        <f>'ANEXO VII ABRIL'!D22+'ANEXO VII MAYO'!H22+'ANEXO VII JUNIO'!E24</f>
        <v>176510</v>
      </c>
      <c r="F23" s="10">
        <f>'ANEXO VII ABRIL'!E22+'ANEXO VII MAYO'!K22+'ANEXO VII JUNIO'!F24</f>
        <v>114758</v>
      </c>
      <c r="G23" s="10">
        <f>'ANEXO VII ABRIL'!F22+'ANEXO VII MAYO'!N22+'ANEXO VII JUNIO'!G24</f>
        <v>231641</v>
      </c>
      <c r="H23" s="10">
        <f>'ANEXO VII ABRIL'!G22+'ANEXO VII MAYO'!O22+'ANEXO VII JUNIO'!H24</f>
        <v>28311</v>
      </c>
      <c r="I23" s="7">
        <f>'ANEXO VII ABRIL'!H22</f>
        <v>302064</v>
      </c>
      <c r="J23" s="10">
        <f>'ANEXO VII ABRIL'!I22+'ANEXO VII MAYO'!P22+'ANEXO VII JUNIO'!I24</f>
        <v>165819</v>
      </c>
      <c r="K23" s="7">
        <f>'ANEXO VII ABRIL'!J22+'ANEXO VII MAYO'!Q22+'ANEXO VII JUNIO'!J24</f>
        <v>1.0000000009313226E-2</v>
      </c>
      <c r="L23" s="7">
        <f>'ANEXO VII ABRIL'!K22+'ANEXO VII MAYO'!R22+'ANEXO VII JUNIO'!K24</f>
        <v>113983</v>
      </c>
      <c r="M23" s="7">
        <f>'ANEXO VII JUNIO'!L24</f>
        <v>860743</v>
      </c>
      <c r="N23" s="7">
        <f>'ANEXO VII JUNIO'!M24</f>
        <v>23171</v>
      </c>
      <c r="O23" s="7">
        <f>'ANEXO VII JUNIO'!N24</f>
        <v>1282409</v>
      </c>
      <c r="P23" s="7">
        <f>'ANEXO VII JUNIO'!O24</f>
        <v>7738</v>
      </c>
      <c r="Q23" s="8">
        <f>SUM(B23:P23)</f>
        <v>19060604.009999998</v>
      </c>
      <c r="R23" s="9"/>
      <c r="S23" s="9"/>
      <c r="T23" s="9"/>
    </row>
    <row r="24" spans="1:20" x14ac:dyDescent="0.25">
      <c r="A24" s="5" t="s">
        <v>34</v>
      </c>
      <c r="B24" s="10">
        <f>'ANEXO VII ABRIL'!B23+'ANEXO VII MAYO'!D23+'ANEXO VII JUNIO'!B25</f>
        <v>13590082</v>
      </c>
      <c r="C24" s="10">
        <f>'ANEXO VII ABRIL'!C23+'ANEXO VII MAYO'!G23+'ANEXO VII JUNIO'!C25</f>
        <v>3237172</v>
      </c>
      <c r="D24" s="10">
        <f>'ANEXO VII JUNIO'!D25</f>
        <v>210560</v>
      </c>
      <c r="E24" s="10">
        <f>'ANEXO VII ABRIL'!D23+'ANEXO VII MAYO'!H23+'ANEXO VII JUNIO'!E25</f>
        <v>190900</v>
      </c>
      <c r="F24" s="10">
        <f>'ANEXO VII ABRIL'!E23+'ANEXO VII MAYO'!K23+'ANEXO VII JUNIO'!F25</f>
        <v>124113</v>
      </c>
      <c r="G24" s="10">
        <f>'ANEXO VII ABRIL'!F23+'ANEXO VII MAYO'!N23+'ANEXO VII JUNIO'!G25</f>
        <v>250640</v>
      </c>
      <c r="H24" s="10">
        <f>'ANEXO VII ABRIL'!G23+'ANEXO VII MAYO'!O23+'ANEXO VII JUNIO'!H25</f>
        <v>30618</v>
      </c>
      <c r="I24" s="7">
        <f>'ANEXO VII ABRIL'!H23</f>
        <v>326839</v>
      </c>
      <c r="J24" s="10">
        <f>'ANEXO VII ABRIL'!I23+'ANEXO VII MAYO'!P23+'ANEXO VII JUNIO'!I25</f>
        <v>201676</v>
      </c>
      <c r="K24" s="7">
        <f>'ANEXO VII ABRIL'!J23+'ANEXO VII MAYO'!Q23+'ANEXO VII JUNIO'!J25</f>
        <v>8966</v>
      </c>
      <c r="L24" s="7">
        <f>'ANEXO VII ABRIL'!K23+'ANEXO VII MAYO'!R23+'ANEXO VII JUNIO'!K25</f>
        <v>123331</v>
      </c>
      <c r="M24" s="7">
        <f>'ANEXO VII JUNIO'!L25</f>
        <v>930918</v>
      </c>
      <c r="N24" s="7">
        <f>'ANEXO VII JUNIO'!M25</f>
        <v>25060</v>
      </c>
      <c r="O24" s="7">
        <f>'ANEXO VII JUNIO'!N25</f>
        <v>1386962</v>
      </c>
      <c r="P24" s="7">
        <f>'ANEXO VII JUNIO'!O25</f>
        <v>8369</v>
      </c>
      <c r="Q24" s="8">
        <f>SUM(B24:P24)</f>
        <v>20646206</v>
      </c>
      <c r="R24" s="9"/>
      <c r="S24" s="9"/>
      <c r="T24" s="9"/>
    </row>
    <row r="25" spans="1:20" x14ac:dyDescent="0.25">
      <c r="A25" s="5" t="s">
        <v>35</v>
      </c>
      <c r="B25" s="10">
        <f>'ANEXO VII ABRIL'!B24+'ANEXO VII MAYO'!D24+'ANEXO VII JUNIO'!B26</f>
        <v>17681238</v>
      </c>
      <c r="C25" s="10">
        <f>'ANEXO VII ABRIL'!C24+'ANEXO VII MAYO'!G24+'ANEXO VII JUNIO'!C26</f>
        <v>4211690</v>
      </c>
      <c r="D25" s="10">
        <f>'ANEXO VII JUNIO'!D26</f>
        <v>273947</v>
      </c>
      <c r="E25" s="10">
        <f>'ANEXO VII ABRIL'!D24+'ANEXO VII MAYO'!H24+'ANEXO VII JUNIO'!E26</f>
        <v>248368</v>
      </c>
      <c r="F25" s="10">
        <f>'ANEXO VII ABRIL'!E24+'ANEXO VII MAYO'!K24+'ANEXO VII JUNIO'!F26</f>
        <v>161477</v>
      </c>
      <c r="G25" s="10">
        <f>'ANEXO VII ABRIL'!F24+'ANEXO VII MAYO'!N24+'ANEXO VII JUNIO'!G26</f>
        <v>327537</v>
      </c>
      <c r="H25" s="10">
        <f>'ANEXO VII ABRIL'!G24+'ANEXO VII MAYO'!O24+'ANEXO VII JUNIO'!H26</f>
        <v>39837</v>
      </c>
      <c r="I25" s="7">
        <f>'ANEXO VII ABRIL'!H24</f>
        <v>427114</v>
      </c>
      <c r="J25" s="10">
        <f>'ANEXO VII ABRIL'!I24+'ANEXO VII MAYO'!P24+'ANEXO VII JUNIO'!I26</f>
        <v>419932</v>
      </c>
      <c r="K25" s="7">
        <f>'ANEXO VII ABRIL'!J24+'ANEXO VII MAYO'!Q24+'ANEXO VII JUNIO'!J26</f>
        <v>783020</v>
      </c>
      <c r="L25" s="7">
        <f>'ANEXO VII ABRIL'!K24+'ANEXO VII MAYO'!R24+'ANEXO VII JUNIO'!K26</f>
        <v>161169</v>
      </c>
      <c r="M25" s="7">
        <f>'ANEXO VII JUNIO'!L26</f>
        <v>1211162</v>
      </c>
      <c r="N25" s="7">
        <f>'ANEXO VII JUNIO'!M26</f>
        <v>32604</v>
      </c>
      <c r="O25" s="7">
        <f>'ANEXO VII JUNIO'!N26</f>
        <v>1804493</v>
      </c>
      <c r="P25" s="7">
        <f>'ANEXO VII JUNIO'!O26</f>
        <v>10888</v>
      </c>
      <c r="Q25" s="8">
        <f>SUM(B25:P25)</f>
        <v>27794476</v>
      </c>
      <c r="R25" s="9"/>
      <c r="S25" s="9"/>
      <c r="T25" s="9"/>
    </row>
    <row r="26" spans="1:20" x14ac:dyDescent="0.25">
      <c r="A26" s="5" t="s">
        <v>36</v>
      </c>
      <c r="B26" s="10">
        <f>'ANEXO VII ABRIL'!B25+'ANEXO VII MAYO'!D25+'ANEXO VII JUNIO'!B27</f>
        <v>40894540</v>
      </c>
      <c r="C26" s="10">
        <f>'ANEXO VII ABRIL'!C25+'ANEXO VII MAYO'!G25+'ANEXO VII JUNIO'!C27</f>
        <v>9741122</v>
      </c>
      <c r="D26" s="10">
        <f>'ANEXO VII JUNIO'!D27</f>
        <v>0</v>
      </c>
      <c r="E26" s="10">
        <f>'ANEXO VII ABRIL'!D25+'ANEXO VII MAYO'!H25+'ANEXO VII JUNIO'!E27</f>
        <v>574446</v>
      </c>
      <c r="F26" s="10">
        <f>'ANEXO VII ABRIL'!E25+'ANEXO VII MAYO'!K25+'ANEXO VII JUNIO'!F27</f>
        <v>373475</v>
      </c>
      <c r="G26" s="10">
        <f>'ANEXO VII ABRIL'!F25+'ANEXO VII MAYO'!N25+'ANEXO VII JUNIO'!G27</f>
        <v>805981</v>
      </c>
      <c r="H26" s="10">
        <f>'ANEXO VII ABRIL'!G25+'ANEXO VII MAYO'!O25+'ANEXO VII JUNIO'!H27</f>
        <v>92136</v>
      </c>
      <c r="I26" s="7">
        <f>'ANEXO VII ABRIL'!H25</f>
        <v>1051016</v>
      </c>
      <c r="J26" s="10">
        <f>'ANEXO VII ABRIL'!I25+'ANEXO VII MAYO'!P25+'ANEXO VII JUNIO'!I27</f>
        <v>1282975</v>
      </c>
      <c r="K26" s="7">
        <f>'ANEXO VII ABRIL'!J25+'ANEXO VII MAYO'!Q25+'ANEXO VII JUNIO'!J27</f>
        <v>6124631</v>
      </c>
      <c r="L26" s="7">
        <f>'ANEXO VII ABRIL'!K25+'ANEXO VII MAYO'!R25+'ANEXO VII JUNIO'!K27</f>
        <v>396595</v>
      </c>
      <c r="M26" s="7">
        <f>'ANEXO VII JUNIO'!L27</f>
        <v>2801269</v>
      </c>
      <c r="N26" s="7">
        <f>'ANEXO VII JUNIO'!M27</f>
        <v>75409</v>
      </c>
      <c r="O26" s="7">
        <f>'ANEXO VII JUNIO'!N27</f>
        <v>0</v>
      </c>
      <c r="P26" s="7">
        <f>'ANEXO VII JUNIO'!O27</f>
        <v>25184</v>
      </c>
      <c r="Q26" s="8">
        <f>SUM(B26:P26)</f>
        <v>64238779</v>
      </c>
      <c r="R26" s="9"/>
      <c r="S26" s="9"/>
      <c r="T26" s="9"/>
    </row>
    <row r="27" spans="1:20" x14ac:dyDescent="0.25">
      <c r="A27" s="5" t="s">
        <v>37</v>
      </c>
      <c r="B27" s="10">
        <f>'ANEXO VII ABRIL'!B26+'ANEXO VII MAYO'!D26+'ANEXO VII JUNIO'!B28</f>
        <v>12994249</v>
      </c>
      <c r="C27" s="10">
        <f>'ANEXO VII ABRIL'!C26+'ANEXO VII MAYO'!G26+'ANEXO VII JUNIO'!C28</f>
        <v>3095243</v>
      </c>
      <c r="D27" s="10">
        <f>'ANEXO VII JUNIO'!D28</f>
        <v>0</v>
      </c>
      <c r="E27" s="10">
        <f>'ANEXO VII ABRIL'!D26+'ANEXO VII MAYO'!H26+'ANEXO VII JUNIO'!E28</f>
        <v>182530</v>
      </c>
      <c r="F27" s="10">
        <f>'ANEXO VII ABRIL'!E26+'ANEXO VII MAYO'!K26+'ANEXO VII JUNIO'!F28</f>
        <v>118672</v>
      </c>
      <c r="G27" s="10">
        <f>'ANEXO VII ABRIL'!F26+'ANEXO VII MAYO'!N26+'ANEXO VII JUNIO'!G28</f>
        <v>239044</v>
      </c>
      <c r="H27" s="10">
        <f>'ANEXO VII ABRIL'!G26+'ANEXO VII MAYO'!O26+'ANEXO VII JUNIO'!H28</f>
        <v>29277</v>
      </c>
      <c r="I27" s="7">
        <f>'ANEXO VII ABRIL'!H26</f>
        <v>311720</v>
      </c>
      <c r="J27" s="10">
        <f>'ANEXO VII ABRIL'!I26+'ANEXO VII MAYO'!P26+'ANEXO VII JUNIO'!I28</f>
        <v>173920</v>
      </c>
      <c r="K27" s="7">
        <f>'ANEXO VII ABRIL'!J26+'ANEXO VII MAYO'!Q26+'ANEXO VII JUNIO'!J28</f>
        <v>410634</v>
      </c>
      <c r="L27" s="7">
        <f>'ANEXO VII ABRIL'!K26+'ANEXO VII MAYO'!R26+'ANEXO VII JUNIO'!K28</f>
        <v>117625</v>
      </c>
      <c r="M27" s="7">
        <f>'ANEXO VII JUNIO'!L28</f>
        <v>890104</v>
      </c>
      <c r="N27" s="7">
        <f>'ANEXO VII JUNIO'!M28</f>
        <v>23961</v>
      </c>
      <c r="O27" s="7">
        <f>'ANEXO VII JUNIO'!N28</f>
        <v>0</v>
      </c>
      <c r="P27" s="7">
        <f>'ANEXO VII JUNIO'!O28</f>
        <v>8002</v>
      </c>
      <c r="Q27" s="8">
        <f>SUM(B27:P27)</f>
        <v>18594981</v>
      </c>
      <c r="R27" s="9"/>
      <c r="S27" s="9"/>
      <c r="T27" s="9"/>
    </row>
    <row r="28" spans="1:20" x14ac:dyDescent="0.25">
      <c r="A28" s="5" t="s">
        <v>38</v>
      </c>
      <c r="B28" s="10">
        <f>'ANEXO VII ABRIL'!B27+'ANEXO VII MAYO'!D27+'ANEXO VII JUNIO'!B29</f>
        <v>15718243</v>
      </c>
      <c r="C28" s="10">
        <f>'ANEXO VII ABRIL'!C27+'ANEXO VII MAYO'!G27+'ANEXO VII JUNIO'!C29</f>
        <v>3744102</v>
      </c>
      <c r="D28" s="10">
        <f>'ANEXO VII JUNIO'!D29</f>
        <v>0</v>
      </c>
      <c r="E28" s="10">
        <f>'ANEXO VII ABRIL'!D27+'ANEXO VII MAYO'!H27+'ANEXO VII JUNIO'!E29</f>
        <v>220794</v>
      </c>
      <c r="F28" s="10">
        <f>'ANEXO VII ABRIL'!E27+'ANEXO VII MAYO'!K27+'ANEXO VII JUNIO'!F29</f>
        <v>143549</v>
      </c>
      <c r="G28" s="10">
        <f>'ANEXO VII ABRIL'!F27+'ANEXO VII MAYO'!N27+'ANEXO VII JUNIO'!G29</f>
        <v>290935</v>
      </c>
      <c r="H28" s="10">
        <f>'ANEXO VII ABRIL'!G27+'ANEXO VII MAYO'!O27+'ANEXO VII JUNIO'!H29</f>
        <v>35415</v>
      </c>
      <c r="I28" s="7">
        <f>'ANEXO VII ABRIL'!H27</f>
        <v>379385</v>
      </c>
      <c r="J28" s="10">
        <f>'ANEXO VII ABRIL'!I27+'ANEXO VII MAYO'!P27+'ANEXO VII JUNIO'!I29</f>
        <v>295100</v>
      </c>
      <c r="K28" s="7">
        <f>'ANEXO VII ABRIL'!J27+'ANEXO VII MAYO'!Q27+'ANEXO VII JUNIO'!J29</f>
        <v>1.0000000000218279E-2</v>
      </c>
      <c r="L28" s="7">
        <f>'ANEXO VII ABRIL'!K27+'ANEXO VII MAYO'!R27+'ANEXO VII JUNIO'!K29</f>
        <v>143158</v>
      </c>
      <c r="M28" s="7">
        <f>'ANEXO VII JUNIO'!L29</f>
        <v>1076697</v>
      </c>
      <c r="N28" s="7">
        <f>'ANEXO VII JUNIO'!M29</f>
        <v>28984</v>
      </c>
      <c r="O28" s="7">
        <f>'ANEXO VII JUNIO'!N29</f>
        <v>0</v>
      </c>
      <c r="P28" s="7">
        <f>'ANEXO VII JUNIO'!O29</f>
        <v>9680</v>
      </c>
      <c r="Q28" s="8">
        <f>SUM(B28:P28)</f>
        <v>22086042.010000002</v>
      </c>
      <c r="R28" s="9"/>
      <c r="S28" s="9"/>
      <c r="T28" s="9"/>
    </row>
    <row r="29" spans="1:20" x14ac:dyDescent="0.25">
      <c r="A29" s="5" t="s">
        <v>39</v>
      </c>
      <c r="B29" s="10">
        <f>'ANEXO VII ABRIL'!B28+'ANEXO VII MAYO'!D28+'ANEXO VII JUNIO'!B30</f>
        <v>22349612</v>
      </c>
      <c r="C29" s="10">
        <f>'ANEXO VII ABRIL'!C28+'ANEXO VII MAYO'!G28+'ANEXO VII JUNIO'!C30</f>
        <v>5323701</v>
      </c>
      <c r="D29" s="10">
        <f>'ANEXO VII JUNIO'!D30</f>
        <v>346277</v>
      </c>
      <c r="E29" s="10">
        <f>'ANEXO VII ABRIL'!D28+'ANEXO VII MAYO'!H28+'ANEXO VII JUNIO'!E30</f>
        <v>313945</v>
      </c>
      <c r="F29" s="10">
        <f>'ANEXO VII ABRIL'!E28+'ANEXO VII MAYO'!K28+'ANEXO VII JUNIO'!F30</f>
        <v>204111.00361176708</v>
      </c>
      <c r="G29" s="10">
        <f>'ANEXO VII ABRIL'!F28+'ANEXO VII MAYO'!N28+'ANEXO VII JUNIO'!G30</f>
        <v>419147</v>
      </c>
      <c r="H29" s="10">
        <f>'ANEXO VII ABRIL'!G28+'ANEXO VII MAYO'!O28+'ANEXO VII JUNIO'!H30</f>
        <v>50355</v>
      </c>
      <c r="I29" s="7">
        <f>'ANEXO VII ABRIL'!H28</f>
        <v>546576</v>
      </c>
      <c r="J29" s="10">
        <f>'ANEXO VII ABRIL'!I28+'ANEXO VII MAYO'!P28+'ANEXO VII JUNIO'!I30</f>
        <v>577010</v>
      </c>
      <c r="K29" s="7">
        <f>'ANEXO VII ABRIL'!J28+'ANEXO VII MAYO'!Q28+'ANEXO VII JUNIO'!J30</f>
        <v>2490881</v>
      </c>
      <c r="L29" s="7">
        <f>'ANEXO VII ABRIL'!K28+'ANEXO VII MAYO'!R28+'ANEXO VII JUNIO'!K30</f>
        <v>206247</v>
      </c>
      <c r="M29" s="7">
        <f>'ANEXO VII JUNIO'!L30</f>
        <v>1530945</v>
      </c>
      <c r="N29" s="7">
        <f>'ANEXO VII JUNIO'!M30</f>
        <v>41212</v>
      </c>
      <c r="O29" s="7">
        <f>'ANEXO VII JUNIO'!N30</f>
        <v>2280933</v>
      </c>
      <c r="P29" s="7">
        <f>'ANEXO VII JUNIO'!O30</f>
        <v>13763</v>
      </c>
      <c r="Q29" s="8">
        <f>SUM(B29:P29)</f>
        <v>36694715.003611766</v>
      </c>
      <c r="R29" s="9"/>
      <c r="S29" s="9"/>
      <c r="T29" s="9"/>
    </row>
    <row r="30" spans="1:20" x14ac:dyDescent="0.25">
      <c r="A30" s="5" t="s">
        <v>40</v>
      </c>
      <c r="B30" s="10">
        <f>'ANEXO VII ABRIL'!B29+'ANEXO VII MAYO'!D29+'ANEXO VII JUNIO'!B31</f>
        <v>11729407</v>
      </c>
      <c r="C30" s="10">
        <f>'ANEXO VII ABRIL'!C29+'ANEXO VII MAYO'!G29+'ANEXO VII JUNIO'!C31</f>
        <v>2793957</v>
      </c>
      <c r="D30" s="10">
        <f>'ANEXO VII JUNIO'!D31</f>
        <v>181731</v>
      </c>
      <c r="E30" s="10">
        <f>'ANEXO VII ABRIL'!D29+'ANEXO VII MAYO'!H29+'ANEXO VII JUNIO'!E31</f>
        <v>164763</v>
      </c>
      <c r="F30" s="10">
        <f>'ANEXO VII ABRIL'!E29+'ANEXO VII MAYO'!K29+'ANEXO VII JUNIO'!F31</f>
        <v>107121</v>
      </c>
      <c r="G30" s="10">
        <f>'ANEXO VII ABRIL'!F29+'ANEXO VII MAYO'!N29+'ANEXO VII JUNIO'!G31</f>
        <v>214963</v>
      </c>
      <c r="H30" s="10">
        <f>'ANEXO VII ABRIL'!G29+'ANEXO VII MAYO'!O29+'ANEXO VII JUNIO'!H31</f>
        <v>26427</v>
      </c>
      <c r="I30" s="7">
        <f>'ANEXO VII ABRIL'!H29</f>
        <v>280315</v>
      </c>
      <c r="J30" s="10">
        <f>'ANEXO VII ABRIL'!I29+'ANEXO VII MAYO'!P29+'ANEXO VII JUNIO'!I31</f>
        <v>79929</v>
      </c>
      <c r="K30" s="7">
        <f>'ANEXO VII ABRIL'!J29+'ANEXO VII MAYO'!Q29+'ANEXO VII JUNIO'!J31</f>
        <v>1269961</v>
      </c>
      <c r="L30" s="7">
        <f>'ANEXO VII ABRIL'!K29+'ANEXO VII MAYO'!R29+'ANEXO VII JUNIO'!K31</f>
        <v>105775</v>
      </c>
      <c r="M30" s="7">
        <f>'ANEXO VII JUNIO'!L31</f>
        <v>803463</v>
      </c>
      <c r="N30" s="7">
        <f>'ANEXO VII JUNIO'!M31</f>
        <v>21629</v>
      </c>
      <c r="O30" s="7">
        <f>'ANEXO VII JUNIO'!N31</f>
        <v>1197067</v>
      </c>
      <c r="P30" s="7">
        <f>'ANEXO VII JUNIO'!O31</f>
        <v>7223</v>
      </c>
      <c r="Q30" s="8">
        <f>SUM(B30:P30)</f>
        <v>18983731</v>
      </c>
      <c r="R30" s="9"/>
      <c r="S30" s="9"/>
      <c r="T30" s="9"/>
    </row>
    <row r="31" spans="1:20" x14ac:dyDescent="0.25">
      <c r="A31" s="5" t="s">
        <v>41</v>
      </c>
      <c r="B31" s="10">
        <f>'ANEXO VII ABRIL'!B30+'ANEXO VII MAYO'!D30+'ANEXO VII JUNIO'!B32</f>
        <v>12451364</v>
      </c>
      <c r="C31" s="10">
        <f>'ANEXO VII ABRIL'!C30+'ANEXO VII MAYO'!G30+'ANEXO VII JUNIO'!C32</f>
        <v>2965928</v>
      </c>
      <c r="D31" s="10">
        <f>'ANEXO VII JUNIO'!D32</f>
        <v>0</v>
      </c>
      <c r="E31" s="10">
        <f>'ANEXO VII ABRIL'!D30+'ANEXO VII MAYO'!H30+'ANEXO VII JUNIO'!E32</f>
        <v>174904</v>
      </c>
      <c r="F31" s="10">
        <f>'ANEXO VII ABRIL'!E30+'ANEXO VII MAYO'!K30+'ANEXO VII JUNIO'!F32</f>
        <v>113714</v>
      </c>
      <c r="G31" s="10">
        <f>'ANEXO VII ABRIL'!F30+'ANEXO VII MAYO'!N30+'ANEXO VII JUNIO'!G32</f>
        <v>229960</v>
      </c>
      <c r="H31" s="10">
        <f>'ANEXO VII ABRIL'!G30+'ANEXO VII MAYO'!O30+'ANEXO VII JUNIO'!H32</f>
        <v>28053</v>
      </c>
      <c r="I31" s="7">
        <f>'ANEXO VII ABRIL'!H30</f>
        <v>299872</v>
      </c>
      <c r="J31" s="10">
        <f>'ANEXO VII ABRIL'!I30+'ANEXO VII MAYO'!P30+'ANEXO VII JUNIO'!I32</f>
        <v>155861</v>
      </c>
      <c r="K31" s="7">
        <f>'ANEXO VII ABRIL'!J30+'ANEXO VII MAYO'!Q30+'ANEXO VII JUNIO'!J32</f>
        <v>588810</v>
      </c>
      <c r="L31" s="7">
        <f>'ANEXO VII ABRIL'!K30+'ANEXO VII MAYO'!R30+'ANEXO VII JUNIO'!K32</f>
        <v>113155</v>
      </c>
      <c r="M31" s="7">
        <f>'ANEXO VII JUNIO'!L32</f>
        <v>852916</v>
      </c>
      <c r="N31" s="7">
        <f>'ANEXO VII JUNIO'!M32</f>
        <v>22960</v>
      </c>
      <c r="O31" s="7">
        <f>'ANEXO VII JUNIO'!N32</f>
        <v>0</v>
      </c>
      <c r="P31" s="7">
        <f>'ANEXO VII JUNIO'!O32</f>
        <v>7668</v>
      </c>
      <c r="Q31" s="8">
        <f>SUM(B31:P31)</f>
        <v>18005165</v>
      </c>
      <c r="R31" s="9"/>
      <c r="S31" s="9"/>
      <c r="T31" s="9"/>
    </row>
    <row r="32" spans="1:20" x14ac:dyDescent="0.25">
      <c r="A32" s="5" t="s">
        <v>42</v>
      </c>
      <c r="B32" s="10">
        <f>'ANEXO VII ABRIL'!B31+'ANEXO VII MAYO'!D31+'ANEXO VII JUNIO'!B33</f>
        <v>12764781</v>
      </c>
      <c r="C32" s="10">
        <f>'ANEXO VII ABRIL'!C31+'ANEXO VII MAYO'!G31+'ANEXO VII JUNIO'!C33</f>
        <v>3040584</v>
      </c>
      <c r="D32" s="10">
        <f>'ANEXO VII JUNIO'!D33</f>
        <v>0</v>
      </c>
      <c r="E32" s="10">
        <f>'ANEXO VII ABRIL'!D31+'ANEXO VII MAYO'!H31+'ANEXO VII JUNIO'!E33</f>
        <v>179307</v>
      </c>
      <c r="F32" s="10">
        <f>'ANEXO VII ABRIL'!E31+'ANEXO VII MAYO'!K31+'ANEXO VII JUNIO'!F33</f>
        <v>116576</v>
      </c>
      <c r="G32" s="10">
        <f>'ANEXO VII ABRIL'!F31+'ANEXO VII MAYO'!N31+'ANEXO VII JUNIO'!G33</f>
        <v>235749</v>
      </c>
      <c r="H32" s="10">
        <f>'ANEXO VII ABRIL'!G31+'ANEXO VII MAYO'!O31+'ANEXO VII JUNIO'!H33</f>
        <v>28761</v>
      </c>
      <c r="I32" s="7">
        <f>'ANEXO VII ABRIL'!H31</f>
        <v>307420</v>
      </c>
      <c r="J32" s="10">
        <f>'ANEXO VII ABRIL'!I31+'ANEXO VII MAYO'!P31+'ANEXO VII JUNIO'!I33</f>
        <v>83350</v>
      </c>
      <c r="K32" s="7">
        <f>'ANEXO VII ABRIL'!J31+'ANEXO VII MAYO'!Q31+'ANEXO VII JUNIO'!J33</f>
        <v>0</v>
      </c>
      <c r="L32" s="7">
        <f>'ANEXO VII ABRIL'!K31+'ANEXO VII MAYO'!R31+'ANEXO VII JUNIO'!K33</f>
        <v>116004</v>
      </c>
      <c r="M32" s="7">
        <f>'ANEXO VII JUNIO'!L33</f>
        <v>874385</v>
      </c>
      <c r="N32" s="7">
        <f>'ANEXO VII JUNIO'!M33</f>
        <v>23538</v>
      </c>
      <c r="O32" s="7">
        <f>'ANEXO VII JUNIO'!N33</f>
        <v>0</v>
      </c>
      <c r="P32" s="7">
        <f>'ANEXO VII JUNIO'!O33</f>
        <v>7861</v>
      </c>
      <c r="Q32" s="8">
        <f>SUM(B32:P32)</f>
        <v>17778316</v>
      </c>
      <c r="R32" s="9"/>
      <c r="S32" s="9"/>
      <c r="T32" s="9"/>
    </row>
    <row r="33" spans="1:20" x14ac:dyDescent="0.25">
      <c r="A33" s="5" t="s">
        <v>43</v>
      </c>
      <c r="B33" s="10">
        <f>'ANEXO VII ABRIL'!B32+'ANEXO VII MAYO'!D32+'ANEXO VII JUNIO'!B34</f>
        <v>20887784</v>
      </c>
      <c r="C33" s="10">
        <f>'ANEXO VII ABRIL'!C32+'ANEXO VII MAYO'!G32+'ANEXO VII JUNIO'!C34</f>
        <v>4975492</v>
      </c>
      <c r="D33" s="10">
        <f>'ANEXO VII JUNIO'!D34</f>
        <v>0</v>
      </c>
      <c r="E33" s="10">
        <f>'ANEXO VII ABRIL'!D32+'ANEXO VII MAYO'!H32+'ANEXO VII JUNIO'!E34</f>
        <v>293411</v>
      </c>
      <c r="F33" s="10">
        <f>'ANEXO VII ABRIL'!E32+'ANEXO VII MAYO'!K32+'ANEXO VII JUNIO'!F34</f>
        <v>190760</v>
      </c>
      <c r="G33" s="10">
        <f>'ANEXO VII ABRIL'!F32+'ANEXO VII MAYO'!N32+'ANEXO VII JUNIO'!G34</f>
        <v>394293</v>
      </c>
      <c r="H33" s="10">
        <f>'ANEXO VII ABRIL'!G32+'ANEXO VII MAYO'!O32+'ANEXO VII JUNIO'!H34</f>
        <v>47061</v>
      </c>
      <c r="I33" s="7">
        <f>'ANEXO VII ABRIL'!H32</f>
        <v>514165</v>
      </c>
      <c r="J33" s="10">
        <f>'ANEXO VII ABRIL'!I32+'ANEXO VII MAYO'!P32+'ANEXO VII JUNIO'!I34</f>
        <v>549852</v>
      </c>
      <c r="K33" s="7">
        <f>'ANEXO VII ABRIL'!J32+'ANEXO VII MAYO'!Q32+'ANEXO VII JUNIO'!J34</f>
        <v>1470429</v>
      </c>
      <c r="L33" s="7">
        <f>'ANEXO VII ABRIL'!K32+'ANEXO VII MAYO'!R32+'ANEXO VII JUNIO'!K34</f>
        <v>194017</v>
      </c>
      <c r="M33" s="7">
        <f>'ANEXO VII JUNIO'!L34</f>
        <v>1430810</v>
      </c>
      <c r="N33" s="7">
        <f>'ANEXO VII JUNIO'!M34</f>
        <v>38517</v>
      </c>
      <c r="O33" s="7">
        <f>'ANEXO VII JUNIO'!N34</f>
        <v>0</v>
      </c>
      <c r="P33" s="7">
        <f>'ANEXO VII JUNIO'!O34</f>
        <v>12863</v>
      </c>
      <c r="Q33" s="8">
        <f>SUM(B33:P33)</f>
        <v>30999454</v>
      </c>
      <c r="R33" s="9"/>
      <c r="S33" s="9"/>
      <c r="T33" s="9"/>
    </row>
    <row r="34" spans="1:20" x14ac:dyDescent="0.25">
      <c r="A34" s="5" t="s">
        <v>44</v>
      </c>
      <c r="B34" s="10">
        <f>'ANEXO VII ABRIL'!B33+'ANEXO VII MAYO'!D33+'ANEXO VII JUNIO'!B35</f>
        <v>16182026</v>
      </c>
      <c r="C34" s="10">
        <f>'ANEXO VII ABRIL'!C33+'ANEXO VII MAYO'!G33+'ANEXO VII JUNIO'!C35</f>
        <v>3854576</v>
      </c>
      <c r="D34" s="10">
        <f>'ANEXO VII JUNIO'!D35</f>
        <v>0</v>
      </c>
      <c r="E34" s="10">
        <f>'ANEXO VII ABRIL'!D33+'ANEXO VII MAYO'!H33+'ANEXO VII JUNIO'!E35</f>
        <v>227309</v>
      </c>
      <c r="F34" s="10">
        <f>'ANEXO VII ABRIL'!E33+'ANEXO VII MAYO'!K33+'ANEXO VII JUNIO'!F35</f>
        <v>147785</v>
      </c>
      <c r="G34" s="10">
        <f>'ANEXO VII ABRIL'!F33+'ANEXO VII MAYO'!N33+'ANEXO VII JUNIO'!G35</f>
        <v>300505</v>
      </c>
      <c r="H34" s="10">
        <f>'ANEXO VII ABRIL'!G33+'ANEXO VII MAYO'!O33+'ANEXO VII JUNIO'!H35</f>
        <v>36459</v>
      </c>
      <c r="I34" s="7">
        <f>'ANEXO VII ABRIL'!H33</f>
        <v>391864</v>
      </c>
      <c r="J34" s="10">
        <f>'ANEXO VII ABRIL'!I33+'ANEXO VII MAYO'!P33+'ANEXO VII JUNIO'!I35</f>
        <v>354567</v>
      </c>
      <c r="K34" s="7">
        <f>'ANEXO VII ABRIL'!J33+'ANEXO VII MAYO'!Q33+'ANEXO VII JUNIO'!J35</f>
        <v>881593</v>
      </c>
      <c r="L34" s="7">
        <f>'ANEXO VII ABRIL'!K33+'ANEXO VII MAYO'!R33+'ANEXO VII JUNIO'!K35</f>
        <v>147867</v>
      </c>
      <c r="M34" s="7">
        <f>'ANEXO VII JUNIO'!L35</f>
        <v>1108466</v>
      </c>
      <c r="N34" s="7">
        <f>'ANEXO VII JUNIO'!M35</f>
        <v>29840</v>
      </c>
      <c r="O34" s="7">
        <f>'ANEXO VII JUNIO'!N35</f>
        <v>0</v>
      </c>
      <c r="P34" s="7">
        <f>'ANEXO VII JUNIO'!O35</f>
        <v>9965</v>
      </c>
      <c r="Q34" s="8">
        <f>SUM(B34:P34)</f>
        <v>23672822</v>
      </c>
      <c r="R34" s="9"/>
      <c r="S34" s="9"/>
      <c r="T34" s="9"/>
    </row>
    <row r="35" spans="1:20" x14ac:dyDescent="0.25">
      <c r="A35" s="5" t="s">
        <v>45</v>
      </c>
      <c r="B35" s="10">
        <f>'ANEXO VII ABRIL'!B34+'ANEXO VII MAYO'!D34+'ANEXO VII JUNIO'!B36</f>
        <v>14082842</v>
      </c>
      <c r="C35" s="10">
        <f>'ANEXO VII ABRIL'!C34+'ANEXO VII MAYO'!G34+'ANEXO VII JUNIO'!C36</f>
        <v>3354548</v>
      </c>
      <c r="D35" s="10">
        <f>'ANEXO VII JUNIO'!D36</f>
        <v>0</v>
      </c>
      <c r="E35" s="10">
        <f>'ANEXO VII ABRIL'!D34+'ANEXO VII MAYO'!H34+'ANEXO VII JUNIO'!E36</f>
        <v>197822</v>
      </c>
      <c r="F35" s="10">
        <f>'ANEXO VII ABRIL'!E34+'ANEXO VII MAYO'!K34+'ANEXO VII JUNIO'!F36</f>
        <v>128613</v>
      </c>
      <c r="G35" s="10">
        <f>'ANEXO VII ABRIL'!F34+'ANEXO VII MAYO'!N34+'ANEXO VII JUNIO'!G36</f>
        <v>258957</v>
      </c>
      <c r="H35" s="10">
        <f>'ANEXO VII ABRIL'!G34+'ANEXO VII MAYO'!O34+'ANEXO VII JUNIO'!H36</f>
        <v>31728</v>
      </c>
      <c r="I35" s="7">
        <f>'ANEXO VII ABRIL'!H34</f>
        <v>337684</v>
      </c>
      <c r="J35" s="10">
        <f>'ANEXO VII ABRIL'!I34+'ANEXO VII MAYO'!P34+'ANEXO VII JUNIO'!I36</f>
        <v>203660</v>
      </c>
      <c r="K35" s="7">
        <f>'ANEXO VII ABRIL'!J34+'ANEXO VII MAYO'!Q34+'ANEXO VII JUNIO'!J36</f>
        <v>0</v>
      </c>
      <c r="L35" s="7">
        <f>'ANEXO VII ABRIL'!K34+'ANEXO VII MAYO'!R34+'ANEXO VII JUNIO'!K36</f>
        <v>127423</v>
      </c>
      <c r="M35" s="7">
        <f>'ANEXO VII JUNIO'!L36</f>
        <v>964672</v>
      </c>
      <c r="N35" s="7">
        <f>'ANEXO VII JUNIO'!M36</f>
        <v>25969</v>
      </c>
      <c r="O35" s="7">
        <f>'ANEXO VII JUNIO'!N36</f>
        <v>0</v>
      </c>
      <c r="P35" s="7">
        <f>'ANEXO VII JUNIO'!O36</f>
        <v>8673</v>
      </c>
      <c r="Q35" s="8">
        <f>SUM(B35:P35)</f>
        <v>19722591</v>
      </c>
      <c r="R35" s="9"/>
      <c r="S35" s="9"/>
      <c r="T35" s="9"/>
    </row>
    <row r="36" spans="1:20" x14ac:dyDescent="0.25">
      <c r="A36" s="5" t="s">
        <v>46</v>
      </c>
      <c r="B36" s="10">
        <f>'ANEXO VII ABRIL'!B35+'ANEXO VII MAYO'!D35+'ANEXO VII JUNIO'!B37</f>
        <v>13556114</v>
      </c>
      <c r="C36" s="10">
        <f>'ANEXO VII ABRIL'!C35+'ANEXO VII MAYO'!G35+'ANEXO VII JUNIO'!C37</f>
        <v>3229081</v>
      </c>
      <c r="D36" s="10">
        <f>'ANEXO VII JUNIO'!D37</f>
        <v>210034</v>
      </c>
      <c r="E36" s="10">
        <f>'ANEXO VII ABRIL'!D35+'ANEXO VII MAYO'!H35+'ANEXO VII JUNIO'!E37</f>
        <v>190423</v>
      </c>
      <c r="F36" s="10">
        <f>'ANEXO VII ABRIL'!E35+'ANEXO VII MAYO'!K35+'ANEXO VII JUNIO'!F37</f>
        <v>123804</v>
      </c>
      <c r="G36" s="10">
        <f>'ANEXO VII ABRIL'!F35+'ANEXO VII MAYO'!N35+'ANEXO VII JUNIO'!G37</f>
        <v>248892</v>
      </c>
      <c r="H36" s="10">
        <f>'ANEXO VII ABRIL'!G35+'ANEXO VII MAYO'!O35+'ANEXO VII JUNIO'!H37</f>
        <v>30543</v>
      </c>
      <c r="I36" s="7">
        <f>'ANEXO VII ABRIL'!H35</f>
        <v>324560</v>
      </c>
      <c r="J36" s="10">
        <f>'ANEXO VII ABRIL'!I35+'ANEXO VII MAYO'!P35+'ANEXO VII JUNIO'!I37</f>
        <v>133793</v>
      </c>
      <c r="K36" s="7">
        <f>'ANEXO VII ABRIL'!J35+'ANEXO VII MAYO'!Q35+'ANEXO VII JUNIO'!J37</f>
        <v>962792</v>
      </c>
      <c r="L36" s="7">
        <f>'ANEXO VII ABRIL'!K35+'ANEXO VII MAYO'!R35+'ANEXO VII JUNIO'!K37</f>
        <v>122470</v>
      </c>
      <c r="M36" s="7">
        <f>'ANEXO VII JUNIO'!L37</f>
        <v>928592</v>
      </c>
      <c r="N36" s="7">
        <f>'ANEXO VII JUNIO'!M37</f>
        <v>24997</v>
      </c>
      <c r="O36" s="7">
        <f>'ANEXO VII JUNIO'!N37</f>
        <v>1383495</v>
      </c>
      <c r="P36" s="7">
        <f>'ANEXO VII JUNIO'!O37</f>
        <v>8348</v>
      </c>
      <c r="Q36" s="8">
        <f>SUM(B36:P36)</f>
        <v>21477938</v>
      </c>
      <c r="R36" s="9"/>
      <c r="S36" s="9"/>
      <c r="T36" s="9"/>
    </row>
    <row r="37" spans="1:20" x14ac:dyDescent="0.25">
      <c r="A37" s="5" t="s">
        <v>47</v>
      </c>
      <c r="B37" s="10">
        <f>'ANEXO VII ABRIL'!B36+'ANEXO VII MAYO'!D36+'ANEXO VII JUNIO'!B38</f>
        <v>29051173</v>
      </c>
      <c r="C37" s="10">
        <f>'ANEXO VII ABRIL'!C36+'ANEXO VII MAYO'!G36+'ANEXO VII JUNIO'!C38</f>
        <v>6920019</v>
      </c>
      <c r="D37" s="10">
        <f>'ANEXO VII JUNIO'!D38</f>
        <v>0</v>
      </c>
      <c r="E37" s="10">
        <f>'ANEXO VII ABRIL'!D36+'ANEXO VII MAYO'!H36+'ANEXO VII JUNIO'!E38</f>
        <v>408082</v>
      </c>
      <c r="F37" s="10">
        <f>'ANEXO VII ABRIL'!E36+'ANEXO VII MAYO'!K36+'ANEXO VII JUNIO'!F38</f>
        <v>265313</v>
      </c>
      <c r="G37" s="10">
        <f>'ANEXO VII ABRIL'!F36+'ANEXO VII MAYO'!N36+'ANEXO VII JUNIO'!G38</f>
        <v>527674</v>
      </c>
      <c r="H37" s="10">
        <f>'ANEXO VII ABRIL'!G36+'ANEXO VII MAYO'!O36+'ANEXO VII JUNIO'!H38</f>
        <v>65454</v>
      </c>
      <c r="I37" s="7">
        <f>'ANEXO VII ABRIL'!H36</f>
        <v>688096</v>
      </c>
      <c r="J37" s="10">
        <f>'ANEXO VII ABRIL'!I36+'ANEXO VII MAYO'!P36+'ANEXO VII JUNIO'!I38</f>
        <v>771686</v>
      </c>
      <c r="K37" s="7">
        <f>'ANEXO VII ABRIL'!J36+'ANEXO VII MAYO'!Q36+'ANEXO VII JUNIO'!J38</f>
        <v>2645531</v>
      </c>
      <c r="L37" s="7">
        <f>'ANEXO VII ABRIL'!K36+'ANEXO VII MAYO'!R36+'ANEXO VII JUNIO'!K38</f>
        <v>259649</v>
      </c>
      <c r="M37" s="7">
        <f>'ANEXO VII JUNIO'!L38</f>
        <v>1990001</v>
      </c>
      <c r="N37" s="7">
        <f>'ANEXO VII JUNIO'!M38</f>
        <v>53570</v>
      </c>
      <c r="O37" s="7">
        <f>'ANEXO VII JUNIO'!N38</f>
        <v>0</v>
      </c>
      <c r="P37" s="7">
        <f>'ANEXO VII JUNIO'!O38</f>
        <v>17890</v>
      </c>
      <c r="Q37" s="8">
        <f>SUM(B37:P37)</f>
        <v>43664138</v>
      </c>
      <c r="R37" s="9"/>
      <c r="S37" s="9"/>
      <c r="T37" s="9"/>
    </row>
    <row r="38" spans="1:20" x14ac:dyDescent="0.25">
      <c r="A38" s="5" t="s">
        <v>48</v>
      </c>
      <c r="B38" s="10">
        <f>'ANEXO VII ABRIL'!B37+'ANEXO VII MAYO'!D37+'ANEXO VII JUNIO'!B39</f>
        <v>15871230</v>
      </c>
      <c r="C38" s="10">
        <f>'ANEXO VII ABRIL'!C37+'ANEXO VII MAYO'!G37+'ANEXO VII JUNIO'!C39</f>
        <v>3780543</v>
      </c>
      <c r="D38" s="10">
        <f>'ANEXO VII JUNIO'!D39</f>
        <v>0</v>
      </c>
      <c r="E38" s="10">
        <f>'ANEXO VII ABRIL'!D37+'ANEXO VII MAYO'!H37+'ANEXO VII JUNIO'!E39</f>
        <v>222944</v>
      </c>
      <c r="F38" s="10">
        <f>'ANEXO VII ABRIL'!E37+'ANEXO VII MAYO'!K37+'ANEXO VII JUNIO'!F39</f>
        <v>144946</v>
      </c>
      <c r="G38" s="10">
        <f>'ANEXO VII ABRIL'!F37+'ANEXO VII MAYO'!N37+'ANEXO VII JUNIO'!G39</f>
        <v>293634</v>
      </c>
      <c r="H38" s="10">
        <f>'ANEXO VII ABRIL'!G37+'ANEXO VII MAYO'!O37+'ANEXO VII JUNIO'!H39</f>
        <v>35760</v>
      </c>
      <c r="I38" s="10">
        <f>'ANEXO VII ABRIL'!H37</f>
        <v>382904</v>
      </c>
      <c r="J38" s="10">
        <f>'ANEXO VII ABRIL'!I37+'ANEXO VII MAYO'!P37+'ANEXO VII JUNIO'!I39</f>
        <v>291774</v>
      </c>
      <c r="K38" s="10">
        <f>'ANEXO VII ABRIL'!J37+'ANEXO VII MAYO'!Q37+'ANEXO VII JUNIO'!J39</f>
        <v>0</v>
      </c>
      <c r="L38" s="7">
        <f>'ANEXO VII ABRIL'!K37+'ANEXO VII MAYO'!R37+'ANEXO VII JUNIO'!K39</f>
        <v>144488</v>
      </c>
      <c r="M38" s="7">
        <f>'ANEXO VII JUNIO'!L39</f>
        <v>1087177</v>
      </c>
      <c r="N38" s="7">
        <f>'ANEXO VII JUNIO'!M39</f>
        <v>29266</v>
      </c>
      <c r="O38" s="7">
        <f>'ANEXO VII JUNIO'!N39</f>
        <v>0</v>
      </c>
      <c r="P38" s="7">
        <f>'ANEXO VII JUNIO'!O39</f>
        <v>9774</v>
      </c>
      <c r="Q38" s="8">
        <f>SUM(B38:P38)</f>
        <v>22294440</v>
      </c>
      <c r="R38" s="9"/>
      <c r="S38" s="9"/>
      <c r="T38" s="9"/>
    </row>
    <row r="39" spans="1:20" x14ac:dyDescent="0.25">
      <c r="A39" s="5" t="s">
        <v>49</v>
      </c>
      <c r="B39" s="10">
        <f>'ANEXO VII ABRIL'!B38+'ANEXO VII MAYO'!D38+'ANEXO VII JUNIO'!B40</f>
        <v>38269990</v>
      </c>
      <c r="C39" s="10">
        <f>'ANEXO VII ABRIL'!C38+'ANEXO VII MAYO'!G38+'ANEXO VII JUNIO'!C40</f>
        <v>9115952</v>
      </c>
      <c r="D39" s="10">
        <f>'ANEXO VII JUNIO'!D40</f>
        <v>0</v>
      </c>
      <c r="E39" s="10">
        <f>'ANEXO VII ABRIL'!D38+'ANEXO VII MAYO'!H38+'ANEXO VII JUNIO'!E40</f>
        <v>537579</v>
      </c>
      <c r="F39" s="10">
        <f>'ANEXO VII ABRIL'!E38+'ANEXO VII MAYO'!K38+'ANEXO VII JUNIO'!F40</f>
        <v>349506</v>
      </c>
      <c r="G39" s="10">
        <f>'ANEXO VII ABRIL'!F38+'ANEXO VII MAYO'!N38+'ANEXO VII JUNIO'!G40</f>
        <v>736938</v>
      </c>
      <c r="H39" s="10">
        <f>'ANEXO VII ABRIL'!G38+'ANEXO VII MAYO'!O38+'ANEXO VII JUNIO'!H40</f>
        <v>86223</v>
      </c>
      <c r="I39" s="7">
        <f>'ANEXO VII ABRIL'!H38</f>
        <v>960982</v>
      </c>
      <c r="J39" s="10">
        <f>'ANEXO VII ABRIL'!I38+'ANEXO VII MAYO'!P38+'ANEXO VII JUNIO'!I40</f>
        <v>1110009</v>
      </c>
      <c r="K39" s="7">
        <f>'ANEXO VII ABRIL'!J38+'ANEXO VII MAYO'!Q38+'ANEXO VII JUNIO'!J40</f>
        <v>1612449</v>
      </c>
      <c r="L39" s="7">
        <f>'ANEXO VII ABRIL'!K38+'ANEXO VII MAYO'!R38+'ANEXO VII JUNIO'!K40</f>
        <v>362622</v>
      </c>
      <c r="M39" s="7">
        <f>'ANEXO VII JUNIO'!L40</f>
        <v>2621488</v>
      </c>
      <c r="N39" s="7">
        <f>'ANEXO VII JUNIO'!M40</f>
        <v>70569</v>
      </c>
      <c r="O39" s="7">
        <f>'ANEXO VII JUNIO'!N40</f>
        <v>0</v>
      </c>
      <c r="P39" s="7">
        <f>'ANEXO VII JUNIO'!O40</f>
        <v>23568</v>
      </c>
      <c r="Q39" s="8">
        <f>SUM(B39:P39)</f>
        <v>55857875</v>
      </c>
      <c r="R39" s="9"/>
      <c r="S39" s="9"/>
      <c r="T39" s="9"/>
    </row>
    <row r="40" spans="1:20" x14ac:dyDescent="0.25">
      <c r="A40" s="5" t="s">
        <v>50</v>
      </c>
      <c r="B40" s="10">
        <f>'ANEXO VII ABRIL'!B39+'ANEXO VII MAYO'!D39+'ANEXO VII JUNIO'!B41</f>
        <v>23001627</v>
      </c>
      <c r="C40" s="10">
        <f>'ANEXO VII ABRIL'!C39+'ANEXO VII MAYO'!G39+'ANEXO VII JUNIO'!C41</f>
        <v>5479012</v>
      </c>
      <c r="D40" s="10">
        <f>'ANEXO VII JUNIO'!D41</f>
        <v>0</v>
      </c>
      <c r="E40" s="10">
        <f>'ANEXO VII ABRIL'!D39+'ANEXO VII MAYO'!H39+'ANEXO VII JUNIO'!E41</f>
        <v>323104</v>
      </c>
      <c r="F40" s="10">
        <f>'ANEXO VII ABRIL'!E39+'ANEXO VII MAYO'!K39+'ANEXO VII JUNIO'!F41</f>
        <v>210066</v>
      </c>
      <c r="G40" s="10">
        <f>'ANEXO VII ABRIL'!F39+'ANEXO VII MAYO'!N39+'ANEXO VII JUNIO'!G41</f>
        <v>436723</v>
      </c>
      <c r="H40" s="10">
        <f>'ANEXO VII ABRIL'!G39+'ANEXO VII MAYO'!O39+'ANEXO VII JUNIO'!H41</f>
        <v>51825</v>
      </c>
      <c r="I40" s="7">
        <f>'ANEXO VII ABRIL'!H39</f>
        <v>569496</v>
      </c>
      <c r="J40" s="10">
        <f>'ANEXO VII ABRIL'!I39+'ANEXO VII MAYO'!P39+'ANEXO VII JUNIO'!I41</f>
        <v>588510</v>
      </c>
      <c r="K40" s="7">
        <f>'ANEXO VII ABRIL'!J39+'ANEXO VII MAYO'!Q39+'ANEXO VII JUNIO'!J41</f>
        <v>1076854.02</v>
      </c>
      <c r="L40" s="7">
        <f>'ANEXO VII ABRIL'!K39+'ANEXO VII MAYO'!R39+'ANEXO VII JUNIO'!K41</f>
        <v>214897</v>
      </c>
      <c r="M40" s="7">
        <f>'ANEXO VII JUNIO'!L41</f>
        <v>1575608</v>
      </c>
      <c r="N40" s="7">
        <f>'ANEXO VII JUNIO'!M41</f>
        <v>42415</v>
      </c>
      <c r="O40" s="7">
        <f>'ANEXO VII JUNIO'!N41</f>
        <v>0</v>
      </c>
      <c r="P40" s="7">
        <f>'ANEXO VII JUNIO'!O41</f>
        <v>14165</v>
      </c>
      <c r="Q40" s="8">
        <f>SUM(B40:P40)</f>
        <v>33584302.019999996</v>
      </c>
      <c r="R40" s="9"/>
      <c r="S40" s="9"/>
      <c r="T40" s="9"/>
    </row>
    <row r="41" spans="1:20" x14ac:dyDescent="0.25">
      <c r="A41" s="5" t="s">
        <v>51</v>
      </c>
      <c r="B41" s="10">
        <f>'ANEXO VII ABRIL'!B40+'ANEXO VII MAYO'!D40+'ANEXO VII JUNIO'!B42</f>
        <v>15974705</v>
      </c>
      <c r="C41" s="10">
        <f>'ANEXO VII ABRIL'!C40+'ANEXO VII MAYO'!G40+'ANEXO VII JUNIO'!C42</f>
        <v>3805192</v>
      </c>
      <c r="D41" s="10">
        <f>'ANEXO VII JUNIO'!D42</f>
        <v>0</v>
      </c>
      <c r="E41" s="10">
        <f>'ANEXO VII ABRIL'!D40+'ANEXO VII MAYO'!H40+'ANEXO VII JUNIO'!E42</f>
        <v>224397</v>
      </c>
      <c r="F41" s="10">
        <f>'ANEXO VII ABRIL'!E40+'ANEXO VII MAYO'!K40+'ANEXO VII JUNIO'!F42</f>
        <v>145891</v>
      </c>
      <c r="G41" s="10">
        <f>'ANEXO VII ABRIL'!F40+'ANEXO VII MAYO'!N40+'ANEXO VII JUNIO'!G42</f>
        <v>293082</v>
      </c>
      <c r="H41" s="10">
        <f>'ANEXO VII ABRIL'!G40+'ANEXO VII MAYO'!O40+'ANEXO VII JUNIO'!H42</f>
        <v>35991</v>
      </c>
      <c r="I41" s="7">
        <f>'ANEXO VII ABRIL'!H40</f>
        <v>382186</v>
      </c>
      <c r="J41" s="10">
        <f>'ANEXO VII ABRIL'!I40+'ANEXO VII MAYO'!P40+'ANEXO VII JUNIO'!I42</f>
        <v>378754</v>
      </c>
      <c r="K41" s="7">
        <f>'ANEXO VII ABRIL'!J40+'ANEXO VII MAYO'!Q40+'ANEXO VII JUNIO'!J42</f>
        <v>0</v>
      </c>
      <c r="L41" s="7">
        <f>'ANEXO VII ABRIL'!K40+'ANEXO VII MAYO'!R40+'ANEXO VII JUNIO'!K42</f>
        <v>144216</v>
      </c>
      <c r="M41" s="7">
        <f>'ANEXO VII JUNIO'!L42</f>
        <v>1094265</v>
      </c>
      <c r="N41" s="7">
        <f>'ANEXO VII JUNIO'!M42</f>
        <v>29457</v>
      </c>
      <c r="O41" s="7">
        <f>'ANEXO VII JUNIO'!N42</f>
        <v>0</v>
      </c>
      <c r="P41" s="7">
        <f>'ANEXO VII JUNIO'!O42</f>
        <v>9838</v>
      </c>
      <c r="Q41" s="8">
        <f>SUM(B41:P41)</f>
        <v>22517974</v>
      </c>
      <c r="R41" s="9"/>
      <c r="S41" s="9"/>
      <c r="T41" s="9"/>
    </row>
    <row r="42" spans="1:20" x14ac:dyDescent="0.25">
      <c r="A42" s="5" t="s">
        <v>52</v>
      </c>
      <c r="B42" s="10">
        <f>'ANEXO VII ABRIL'!B41+'ANEXO VII MAYO'!D41+'ANEXO VII JUNIO'!B43</f>
        <v>11714247</v>
      </c>
      <c r="C42" s="10">
        <f>'ANEXO VII ABRIL'!C41+'ANEXO VII MAYO'!G41+'ANEXO VII JUNIO'!C43</f>
        <v>2790347</v>
      </c>
      <c r="D42" s="10">
        <f>'ANEXO VII JUNIO'!D43</f>
        <v>181496</v>
      </c>
      <c r="E42" s="10">
        <f>'ANEXO VII ABRIL'!D41+'ANEXO VII MAYO'!H41+'ANEXO VII JUNIO'!E43</f>
        <v>164550.00074317426</v>
      </c>
      <c r="F42" s="10">
        <f>'ANEXO VII ABRIL'!E41+'ANEXO VII MAYO'!K41+'ANEXO VII JUNIO'!F43</f>
        <v>106983</v>
      </c>
      <c r="G42" s="10">
        <f>'ANEXO VII ABRIL'!F41+'ANEXO VII MAYO'!N41+'ANEXO VII JUNIO'!G43</f>
        <v>215230</v>
      </c>
      <c r="H42" s="10">
        <f>'ANEXO VII ABRIL'!G41+'ANEXO VII MAYO'!O41+'ANEXO VII JUNIO'!H43</f>
        <v>26394</v>
      </c>
      <c r="I42" s="7">
        <f>'ANEXO VII ABRIL'!H41</f>
        <v>280664</v>
      </c>
      <c r="J42" s="10">
        <f>'ANEXO VII ABRIL'!I41+'ANEXO VII MAYO'!P41+'ANEXO VII JUNIO'!I43</f>
        <v>104569</v>
      </c>
      <c r="K42" s="7">
        <f>'ANEXO VII ABRIL'!J41+'ANEXO VII MAYO'!Q41+'ANEXO VII JUNIO'!J43</f>
        <v>342956</v>
      </c>
      <c r="L42" s="7">
        <f>'ANEXO VII ABRIL'!K41+'ANEXO VII MAYO'!R41+'ANEXO VII JUNIO'!K43</f>
        <v>105907</v>
      </c>
      <c r="M42" s="7">
        <f>'ANEXO VII JUNIO'!L43</f>
        <v>802424</v>
      </c>
      <c r="N42" s="7">
        <f>'ANEXO VII JUNIO'!M43</f>
        <v>21601</v>
      </c>
      <c r="O42" s="7">
        <f>'ANEXO VII JUNIO'!N43</f>
        <v>1195520</v>
      </c>
      <c r="P42" s="7">
        <f>'ANEXO VII JUNIO'!O43</f>
        <v>7214</v>
      </c>
      <c r="Q42" s="8">
        <f>SUM(B42:P42)</f>
        <v>18060102.000743173</v>
      </c>
      <c r="R42" s="9"/>
      <c r="S42" s="9"/>
      <c r="T42" s="9"/>
    </row>
    <row r="43" spans="1:20" ht="15.75" thickBot="1" x14ac:dyDescent="0.3">
      <c r="A43" s="11" t="s">
        <v>53</v>
      </c>
      <c r="B43" s="12">
        <f>SUM(B7:B42)</f>
        <v>849856727</v>
      </c>
      <c r="C43" s="12">
        <f t="shared" ref="C43:L43" si="0">SUM(C7:C42)</f>
        <v>202436761</v>
      </c>
      <c r="D43" s="12">
        <f t="shared" ref="D43" si="1">SUM(D7:D42)</f>
        <v>3966925</v>
      </c>
      <c r="E43" s="12">
        <f t="shared" si="0"/>
        <v>11937944.000743175</v>
      </c>
      <c r="F43" s="12">
        <f t="shared" si="0"/>
        <v>7761443.0036117667</v>
      </c>
      <c r="G43" s="12">
        <f t="shared" si="0"/>
        <v>15785886</v>
      </c>
      <c r="H43" s="12">
        <f t="shared" si="0"/>
        <v>1914774</v>
      </c>
      <c r="I43" s="12">
        <f t="shared" si="0"/>
        <v>20585100</v>
      </c>
      <c r="J43" s="12">
        <f t="shared" si="0"/>
        <v>20688279</v>
      </c>
      <c r="K43" s="12">
        <f t="shared" si="0"/>
        <v>68293838.089999989</v>
      </c>
      <c r="L43" s="12">
        <f t="shared" si="0"/>
        <v>7767678</v>
      </c>
      <c r="M43" s="13">
        <f>SUM(M7:M42)</f>
        <v>58215050</v>
      </c>
      <c r="N43" s="13">
        <f>SUM(N7:N42)</f>
        <v>1567124</v>
      </c>
      <c r="O43" s="13">
        <f>SUM(O7:O42)</f>
        <v>26130224</v>
      </c>
      <c r="P43" s="13">
        <f>SUM(P7:P42)</f>
        <v>523360</v>
      </c>
      <c r="Q43" s="13">
        <f>SUM(Q7:Q42)</f>
        <v>1297431113.0943549</v>
      </c>
    </row>
    <row r="44" spans="1:20" ht="15.75" thickTop="1" x14ac:dyDescent="0.25">
      <c r="A44" s="14"/>
      <c r="B44" s="15"/>
      <c r="C44" s="15"/>
      <c r="D44" s="15"/>
      <c r="E44" s="15"/>
      <c r="F44" s="15"/>
      <c r="G44" s="15"/>
      <c r="H44" s="15"/>
      <c r="I44" s="16"/>
      <c r="J44" s="15"/>
      <c r="K44" s="16"/>
      <c r="L44" s="16"/>
      <c r="M44" s="16"/>
      <c r="N44" s="16"/>
      <c r="O44" s="16"/>
      <c r="P44" s="16"/>
      <c r="Q44" s="16"/>
    </row>
    <row r="45" spans="1:20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</sheetData>
  <mergeCells count="14">
    <mergeCell ref="A5:A6"/>
    <mergeCell ref="B5:B6"/>
    <mergeCell ref="C5:C6"/>
    <mergeCell ref="E5:E6"/>
    <mergeCell ref="F5:F6"/>
    <mergeCell ref="M5:P5"/>
    <mergeCell ref="Q5:Q6"/>
    <mergeCell ref="D5:D6"/>
    <mergeCell ref="H5:H6"/>
    <mergeCell ref="I5:I6"/>
    <mergeCell ref="J5:J6"/>
    <mergeCell ref="K5:K6"/>
    <mergeCell ref="L5:L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548A-02F7-46B9-8858-12062830ACB6}">
  <dimension ref="A1:N44"/>
  <sheetViews>
    <sheetView topLeftCell="F37" workbookViewId="0">
      <selection activeCell="J5" sqref="J5"/>
    </sheetView>
  </sheetViews>
  <sheetFormatPr baseColWidth="10" defaultRowHeight="15" x14ac:dyDescent="0.25"/>
  <cols>
    <col min="1" max="1" width="23.42578125" customWidth="1"/>
    <col min="2" max="4" width="21" customWidth="1"/>
    <col min="5" max="8" width="23.42578125" customWidth="1"/>
    <col min="9" max="10" width="21" customWidth="1"/>
    <col min="11" max="11" width="18.28515625" customWidth="1"/>
    <col min="12" max="12" width="21" customWidth="1"/>
  </cols>
  <sheetData>
    <row r="1" spans="1:14" ht="18.75" x14ac:dyDescent="0.3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8.75" x14ac:dyDescent="0.3">
      <c r="A3" s="1" t="s">
        <v>73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8.75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s="4" customFormat="1" ht="60" x14ac:dyDescent="0.25">
      <c r="A5" s="17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55</v>
      </c>
      <c r="J5" s="3" t="s">
        <v>12</v>
      </c>
      <c r="K5" s="3" t="s">
        <v>56</v>
      </c>
      <c r="L5" s="17" t="s">
        <v>14</v>
      </c>
    </row>
    <row r="6" spans="1:14" ht="21" customHeight="1" x14ac:dyDescent="0.25">
      <c r="A6" s="5" t="s">
        <v>17</v>
      </c>
      <c r="B6" s="6">
        <v>5100544</v>
      </c>
      <c r="C6" s="6">
        <v>1198658</v>
      </c>
      <c r="D6" s="6">
        <v>63948</v>
      </c>
      <c r="E6" s="6">
        <v>37158</v>
      </c>
      <c r="F6" s="6">
        <v>81148</v>
      </c>
      <c r="G6" s="6">
        <v>9908</v>
      </c>
      <c r="H6" s="6">
        <v>317256</v>
      </c>
      <c r="I6" s="6">
        <v>57481</v>
      </c>
      <c r="J6" s="6">
        <v>1.0000000009313226E-2</v>
      </c>
      <c r="K6" s="7">
        <v>35160</v>
      </c>
      <c r="L6" s="8">
        <f>SUM(B6:K6)</f>
        <v>6901261.0099999998</v>
      </c>
      <c r="N6" s="9"/>
    </row>
    <row r="7" spans="1:14" x14ac:dyDescent="0.25">
      <c r="A7" s="5" t="s">
        <v>18</v>
      </c>
      <c r="B7" s="10">
        <v>6488772</v>
      </c>
      <c r="C7" s="10">
        <v>1524900</v>
      </c>
      <c r="D7" s="10">
        <v>81353</v>
      </c>
      <c r="E7" s="10">
        <v>47272</v>
      </c>
      <c r="F7" s="10">
        <v>109308</v>
      </c>
      <c r="G7" s="10">
        <v>12605</v>
      </c>
      <c r="H7" s="10">
        <v>427353</v>
      </c>
      <c r="I7" s="10">
        <v>82416</v>
      </c>
      <c r="J7" s="10">
        <v>16248</v>
      </c>
      <c r="K7" s="7">
        <v>47362</v>
      </c>
      <c r="L7" s="8">
        <f>SUM(B7:K7)</f>
        <v>8837589</v>
      </c>
      <c r="N7" s="9"/>
    </row>
    <row r="8" spans="1:14" x14ac:dyDescent="0.25">
      <c r="A8" s="5" t="s">
        <v>19</v>
      </c>
      <c r="B8" s="10">
        <v>7170919</v>
      </c>
      <c r="C8" s="10">
        <v>1685208</v>
      </c>
      <c r="D8" s="10">
        <v>89906</v>
      </c>
      <c r="E8" s="10">
        <v>52241</v>
      </c>
      <c r="F8" s="10">
        <v>114446</v>
      </c>
      <c r="G8" s="10">
        <v>13930</v>
      </c>
      <c r="H8" s="10">
        <v>447439</v>
      </c>
      <c r="I8" s="10">
        <v>127954</v>
      </c>
      <c r="J8" s="10">
        <v>0</v>
      </c>
      <c r="K8" s="7">
        <v>49588</v>
      </c>
      <c r="L8" s="8">
        <f>SUM(B8:K8)</f>
        <v>9751631</v>
      </c>
      <c r="N8" s="9"/>
    </row>
    <row r="9" spans="1:14" x14ac:dyDescent="0.25">
      <c r="A9" s="5" t="s">
        <v>20</v>
      </c>
      <c r="B9" s="10">
        <v>12100016</v>
      </c>
      <c r="C9" s="10">
        <v>2843575</v>
      </c>
      <c r="D9" s="10">
        <v>151704</v>
      </c>
      <c r="E9" s="10">
        <v>88150</v>
      </c>
      <c r="F9" s="10">
        <v>194420</v>
      </c>
      <c r="G9" s="10">
        <v>23505</v>
      </c>
      <c r="H9" s="10">
        <v>760108</v>
      </c>
      <c r="I9" s="10">
        <v>293426</v>
      </c>
      <c r="J9" s="10">
        <v>0</v>
      </c>
      <c r="K9" s="7">
        <v>84239</v>
      </c>
      <c r="L9" s="8">
        <f>SUM(B9:K9)</f>
        <v>16539143</v>
      </c>
      <c r="N9" s="9"/>
    </row>
    <row r="10" spans="1:14" x14ac:dyDescent="0.25">
      <c r="A10" s="5" t="s">
        <v>21</v>
      </c>
      <c r="B10" s="10">
        <v>5030407</v>
      </c>
      <c r="C10" s="10">
        <v>1182175</v>
      </c>
      <c r="D10" s="10">
        <v>63069</v>
      </c>
      <c r="E10" s="10">
        <v>36647</v>
      </c>
      <c r="F10" s="10">
        <v>79392</v>
      </c>
      <c r="G10" s="10">
        <v>9772</v>
      </c>
      <c r="H10" s="10">
        <v>310391</v>
      </c>
      <c r="I10" s="10">
        <v>37063</v>
      </c>
      <c r="J10" s="10">
        <v>4003</v>
      </c>
      <c r="K10" s="7">
        <v>34399</v>
      </c>
      <c r="L10" s="8">
        <f>SUM(B10:K10)</f>
        <v>6787318</v>
      </c>
      <c r="N10" s="9"/>
    </row>
    <row r="11" spans="1:14" x14ac:dyDescent="0.25">
      <c r="A11" s="5" t="s">
        <v>22</v>
      </c>
      <c r="B11" s="10">
        <v>4751350</v>
      </c>
      <c r="C11" s="10">
        <v>1116595</v>
      </c>
      <c r="D11" s="10">
        <v>59570</v>
      </c>
      <c r="E11" s="10">
        <v>34614</v>
      </c>
      <c r="F11" s="10">
        <v>75381</v>
      </c>
      <c r="G11" s="10">
        <v>9230</v>
      </c>
      <c r="H11" s="10">
        <v>294711</v>
      </c>
      <c r="I11" s="10">
        <v>34362</v>
      </c>
      <c r="J11" s="10">
        <v>66167</v>
      </c>
      <c r="K11" s="7">
        <v>32661</v>
      </c>
      <c r="L11" s="8">
        <f>SUM(B11:K11)</f>
        <v>6474641</v>
      </c>
      <c r="N11" s="9"/>
    </row>
    <row r="12" spans="1:14" x14ac:dyDescent="0.25">
      <c r="A12" s="5" t="s">
        <v>23</v>
      </c>
      <c r="B12" s="10">
        <v>22728599</v>
      </c>
      <c r="C12" s="10">
        <v>5341355</v>
      </c>
      <c r="D12" s="10">
        <v>284961</v>
      </c>
      <c r="E12" s="10">
        <v>165581</v>
      </c>
      <c r="F12" s="10">
        <v>363607</v>
      </c>
      <c r="G12" s="10">
        <v>44152</v>
      </c>
      <c r="H12" s="10">
        <v>1421565</v>
      </c>
      <c r="I12" s="10">
        <v>611185</v>
      </c>
      <c r="J12" s="10">
        <v>187878</v>
      </c>
      <c r="K12" s="7">
        <v>157545</v>
      </c>
      <c r="L12" s="8">
        <f>SUM(B12:K12)</f>
        <v>31306428</v>
      </c>
      <c r="N12" s="9"/>
    </row>
    <row r="13" spans="1:14" x14ac:dyDescent="0.25">
      <c r="A13" s="5" t="s">
        <v>24</v>
      </c>
      <c r="B13" s="10">
        <v>48014995</v>
      </c>
      <c r="C13" s="10">
        <v>11283808</v>
      </c>
      <c r="D13" s="10">
        <v>601990</v>
      </c>
      <c r="E13" s="10">
        <v>349796</v>
      </c>
      <c r="F13" s="10">
        <v>756909</v>
      </c>
      <c r="G13" s="10">
        <v>93273</v>
      </c>
      <c r="H13" s="10">
        <v>2959224</v>
      </c>
      <c r="I13" s="10">
        <v>1236219</v>
      </c>
      <c r="J13" s="10">
        <v>66849</v>
      </c>
      <c r="K13" s="7">
        <v>327956</v>
      </c>
      <c r="L13" s="8">
        <f>SUM(B13:K13)</f>
        <v>65691019</v>
      </c>
      <c r="N13" s="9"/>
    </row>
    <row r="14" spans="1:14" x14ac:dyDescent="0.25">
      <c r="A14" s="5" t="s">
        <v>25</v>
      </c>
      <c r="B14" s="10">
        <v>14183462</v>
      </c>
      <c r="C14" s="10">
        <v>3333197</v>
      </c>
      <c r="D14" s="10">
        <v>177826</v>
      </c>
      <c r="E14" s="10">
        <v>103329</v>
      </c>
      <c r="F14" s="10">
        <v>230614</v>
      </c>
      <c r="G14" s="10">
        <v>27553</v>
      </c>
      <c r="H14" s="10">
        <v>901614</v>
      </c>
      <c r="I14" s="10">
        <v>349668</v>
      </c>
      <c r="J14" s="10">
        <v>192023</v>
      </c>
      <c r="K14" s="7">
        <v>99921</v>
      </c>
      <c r="L14" s="8">
        <f>SUM(B14:K14)</f>
        <v>19599207</v>
      </c>
      <c r="N14" s="9"/>
    </row>
    <row r="15" spans="1:14" x14ac:dyDescent="0.25">
      <c r="A15" s="5" t="s">
        <v>26</v>
      </c>
      <c r="B15" s="10">
        <v>4578948</v>
      </c>
      <c r="C15" s="10">
        <v>1076080</v>
      </c>
      <c r="D15" s="10">
        <v>57409</v>
      </c>
      <c r="E15" s="10">
        <v>33358</v>
      </c>
      <c r="F15" s="10">
        <v>72298</v>
      </c>
      <c r="G15" s="10">
        <v>8895</v>
      </c>
      <c r="H15" s="10">
        <v>282659</v>
      </c>
      <c r="I15" s="10">
        <v>25657</v>
      </c>
      <c r="J15" s="10">
        <v>390842</v>
      </c>
      <c r="K15" s="7">
        <v>31326</v>
      </c>
      <c r="L15" s="8">
        <f>SUM(B15:K15)</f>
        <v>6557472</v>
      </c>
      <c r="N15" s="9"/>
    </row>
    <row r="16" spans="1:14" x14ac:dyDescent="0.25">
      <c r="A16" s="5" t="s">
        <v>27</v>
      </c>
      <c r="B16" s="10">
        <v>5518830</v>
      </c>
      <c r="C16" s="10">
        <v>1296958</v>
      </c>
      <c r="D16" s="10">
        <v>69193</v>
      </c>
      <c r="E16" s="10">
        <v>40206</v>
      </c>
      <c r="F16" s="10">
        <v>88126</v>
      </c>
      <c r="G16" s="10">
        <v>10721</v>
      </c>
      <c r="H16" s="10">
        <v>344539</v>
      </c>
      <c r="I16" s="10">
        <v>80074</v>
      </c>
      <c r="J16" s="10">
        <v>170409</v>
      </c>
      <c r="K16" s="7">
        <v>38184</v>
      </c>
      <c r="L16" s="8">
        <f>SUM(B16:K16)</f>
        <v>7657240</v>
      </c>
      <c r="N16" s="9"/>
    </row>
    <row r="17" spans="1:14" x14ac:dyDescent="0.25">
      <c r="A17" s="5" t="s">
        <v>28</v>
      </c>
      <c r="B17" s="10">
        <v>5122339</v>
      </c>
      <c r="C17" s="10">
        <v>1203780</v>
      </c>
      <c r="D17" s="10">
        <v>64221</v>
      </c>
      <c r="E17" s="10">
        <v>37317</v>
      </c>
      <c r="F17" s="10">
        <v>81614</v>
      </c>
      <c r="G17" s="10">
        <v>9951</v>
      </c>
      <c r="H17" s="10">
        <v>319081</v>
      </c>
      <c r="I17" s="10">
        <v>60107</v>
      </c>
      <c r="J17" s="10">
        <v>0</v>
      </c>
      <c r="K17" s="7">
        <v>35362</v>
      </c>
      <c r="L17" s="8">
        <f>SUM(B17:K17)</f>
        <v>6933772</v>
      </c>
      <c r="N17" s="9"/>
    </row>
    <row r="18" spans="1:14" x14ac:dyDescent="0.25">
      <c r="A18" s="5" t="s">
        <v>29</v>
      </c>
      <c r="B18" s="10">
        <v>25782663</v>
      </c>
      <c r="C18" s="10">
        <v>6059078</v>
      </c>
      <c r="D18" s="10">
        <v>323251</v>
      </c>
      <c r="E18" s="10">
        <v>187830</v>
      </c>
      <c r="F18" s="10">
        <v>402930</v>
      </c>
      <c r="G18" s="10">
        <v>50085</v>
      </c>
      <c r="H18" s="10">
        <v>1575305</v>
      </c>
      <c r="I18" s="10">
        <v>703422</v>
      </c>
      <c r="J18" s="10">
        <v>2780713</v>
      </c>
      <c r="K18" s="7">
        <v>174583</v>
      </c>
      <c r="L18" s="8">
        <f>SUM(B18:K18)</f>
        <v>38039860</v>
      </c>
      <c r="N18" s="9"/>
    </row>
    <row r="19" spans="1:14" x14ac:dyDescent="0.25">
      <c r="A19" s="5" t="s">
        <v>30</v>
      </c>
      <c r="B19" s="10">
        <v>8871571</v>
      </c>
      <c r="C19" s="10">
        <v>2084872</v>
      </c>
      <c r="D19" s="10">
        <v>111228</v>
      </c>
      <c r="E19" s="10">
        <v>64631</v>
      </c>
      <c r="F19" s="10">
        <v>144266</v>
      </c>
      <c r="G19" s="10">
        <v>17234</v>
      </c>
      <c r="H19" s="10">
        <v>564025</v>
      </c>
      <c r="I19" s="10">
        <v>188407</v>
      </c>
      <c r="J19" s="10">
        <v>1.0000000009313226E-2</v>
      </c>
      <c r="K19" s="7">
        <v>62508</v>
      </c>
      <c r="L19" s="8">
        <f>SUM(B19:K19)</f>
        <v>12108742.01</v>
      </c>
      <c r="N19" s="9"/>
    </row>
    <row r="20" spans="1:14" x14ac:dyDescent="0.25">
      <c r="A20" s="5" t="s">
        <v>31</v>
      </c>
      <c r="B20" s="10">
        <v>4961893</v>
      </c>
      <c r="C20" s="10">
        <v>1166074</v>
      </c>
      <c r="D20" s="10">
        <v>62210</v>
      </c>
      <c r="E20" s="10">
        <v>36148</v>
      </c>
      <c r="F20" s="10">
        <v>78997</v>
      </c>
      <c r="G20" s="10">
        <v>9639</v>
      </c>
      <c r="H20" s="10">
        <v>308849</v>
      </c>
      <c r="I20" s="10">
        <v>54528</v>
      </c>
      <c r="J20" s="10">
        <v>0</v>
      </c>
      <c r="K20" s="7">
        <v>34228</v>
      </c>
      <c r="L20" s="8">
        <f>SUM(B20:K20)</f>
        <v>6712566</v>
      </c>
      <c r="N20" s="9"/>
    </row>
    <row r="21" spans="1:14" x14ac:dyDescent="0.25">
      <c r="A21" s="5" t="s">
        <v>32</v>
      </c>
      <c r="B21" s="10">
        <v>4596264</v>
      </c>
      <c r="C21" s="10">
        <v>1080149</v>
      </c>
      <c r="D21" s="10">
        <v>57626</v>
      </c>
      <c r="E21" s="10">
        <v>33484</v>
      </c>
      <c r="F21" s="10">
        <v>73168</v>
      </c>
      <c r="G21" s="10">
        <v>8929</v>
      </c>
      <c r="H21" s="10">
        <v>286059</v>
      </c>
      <c r="I21" s="10">
        <v>31530</v>
      </c>
      <c r="J21" s="10">
        <v>243891</v>
      </c>
      <c r="K21" s="7">
        <v>31703</v>
      </c>
      <c r="L21" s="8">
        <f>SUM(B21:K21)</f>
        <v>6442803</v>
      </c>
      <c r="N21" s="9"/>
    </row>
    <row r="22" spans="1:14" x14ac:dyDescent="0.25">
      <c r="A22" s="5" t="s">
        <v>33</v>
      </c>
      <c r="B22" s="10">
        <v>4857962</v>
      </c>
      <c r="C22" s="10">
        <v>1141650</v>
      </c>
      <c r="D22" s="10">
        <v>60907</v>
      </c>
      <c r="E22" s="10">
        <v>35391</v>
      </c>
      <c r="F22" s="10">
        <v>77262</v>
      </c>
      <c r="G22" s="10">
        <v>9437</v>
      </c>
      <c r="H22" s="10">
        <v>302064</v>
      </c>
      <c r="I22" s="10">
        <v>51614</v>
      </c>
      <c r="J22" s="10">
        <v>0</v>
      </c>
      <c r="K22" s="7">
        <v>33476</v>
      </c>
      <c r="L22" s="8">
        <f>SUM(B22:K22)</f>
        <v>6569763</v>
      </c>
      <c r="N22" s="9"/>
    </row>
    <row r="23" spans="1:14" x14ac:dyDescent="0.25">
      <c r="A23" s="5" t="s">
        <v>34</v>
      </c>
      <c r="B23" s="10">
        <v>5254025</v>
      </c>
      <c r="C23" s="10">
        <v>1234727</v>
      </c>
      <c r="D23" s="10">
        <v>65873</v>
      </c>
      <c r="E23" s="10">
        <v>38276</v>
      </c>
      <c r="F23" s="10">
        <v>83599</v>
      </c>
      <c r="G23" s="10">
        <v>10206</v>
      </c>
      <c r="H23" s="10">
        <v>326839</v>
      </c>
      <c r="I23" s="10">
        <v>62775</v>
      </c>
      <c r="J23" s="10">
        <v>0</v>
      </c>
      <c r="K23" s="7">
        <v>36222</v>
      </c>
      <c r="L23" s="8">
        <f>SUM(B23:K23)</f>
        <v>7112542</v>
      </c>
      <c r="N23" s="9"/>
    </row>
    <row r="24" spans="1:14" x14ac:dyDescent="0.25">
      <c r="A24" s="5" t="s">
        <v>35</v>
      </c>
      <c r="B24" s="10">
        <v>6835695</v>
      </c>
      <c r="C24" s="10">
        <v>1606429</v>
      </c>
      <c r="D24" s="10">
        <v>85703</v>
      </c>
      <c r="E24" s="10">
        <v>49799</v>
      </c>
      <c r="F24" s="10">
        <v>109247</v>
      </c>
      <c r="G24" s="10">
        <v>13279</v>
      </c>
      <c r="H24" s="10">
        <v>427114</v>
      </c>
      <c r="I24" s="10">
        <v>130711</v>
      </c>
      <c r="J24" s="10">
        <v>618</v>
      </c>
      <c r="K24" s="7">
        <v>47335</v>
      </c>
      <c r="L24" s="8">
        <f>SUM(B24:K24)</f>
        <v>9305930</v>
      </c>
      <c r="N24" s="9"/>
    </row>
    <row r="25" spans="1:14" x14ac:dyDescent="0.25">
      <c r="A25" s="5" t="s">
        <v>36</v>
      </c>
      <c r="B25" s="10">
        <v>15810126</v>
      </c>
      <c r="C25" s="10">
        <v>3715473</v>
      </c>
      <c r="D25" s="10">
        <v>198220</v>
      </c>
      <c r="E25" s="10">
        <v>115179</v>
      </c>
      <c r="F25" s="10">
        <v>268828</v>
      </c>
      <c r="G25" s="10">
        <v>30712</v>
      </c>
      <c r="H25" s="10">
        <v>1051016</v>
      </c>
      <c r="I25" s="10">
        <v>399349</v>
      </c>
      <c r="J25" s="10">
        <v>2025095</v>
      </c>
      <c r="K25" s="7">
        <v>116479</v>
      </c>
      <c r="L25" s="8">
        <f>SUM(B25:K25)</f>
        <v>23730477</v>
      </c>
      <c r="N25" s="9"/>
    </row>
    <row r="26" spans="1:14" x14ac:dyDescent="0.25">
      <c r="A26" s="5" t="s">
        <v>37</v>
      </c>
      <c r="B26" s="10">
        <v>5023671</v>
      </c>
      <c r="C26" s="10">
        <v>1180592</v>
      </c>
      <c r="D26" s="10">
        <v>62984</v>
      </c>
      <c r="E26" s="10">
        <v>36598</v>
      </c>
      <c r="F26" s="10">
        <v>79731</v>
      </c>
      <c r="G26" s="10">
        <v>9759</v>
      </c>
      <c r="H26" s="10">
        <v>311720</v>
      </c>
      <c r="I26" s="10">
        <v>54136</v>
      </c>
      <c r="J26" s="10">
        <v>112340</v>
      </c>
      <c r="K26" s="7">
        <v>34546</v>
      </c>
      <c r="L26" s="8">
        <f>SUM(B26:K26)</f>
        <v>6906077</v>
      </c>
      <c r="N26" s="9"/>
    </row>
    <row r="27" spans="1:14" x14ac:dyDescent="0.25">
      <c r="A27" s="5" t="s">
        <v>38</v>
      </c>
      <c r="B27" s="10">
        <v>6076787</v>
      </c>
      <c r="C27" s="10">
        <v>1428081</v>
      </c>
      <c r="D27" s="10">
        <v>76188</v>
      </c>
      <c r="E27" s="10">
        <v>44270</v>
      </c>
      <c r="F27" s="10">
        <v>97039</v>
      </c>
      <c r="G27" s="10">
        <v>11805</v>
      </c>
      <c r="H27" s="10">
        <v>379385</v>
      </c>
      <c r="I27" s="10">
        <v>91855</v>
      </c>
      <c r="J27" s="10">
        <v>0</v>
      </c>
      <c r="K27" s="7">
        <v>42045</v>
      </c>
      <c r="L27" s="8">
        <f>SUM(B27:K27)</f>
        <v>8247455</v>
      </c>
      <c r="N27" s="9"/>
    </row>
    <row r="28" spans="1:14" x14ac:dyDescent="0.25">
      <c r="A28" s="5" t="s">
        <v>39</v>
      </c>
      <c r="B28" s="10">
        <v>8640523</v>
      </c>
      <c r="C28" s="10">
        <v>2030574</v>
      </c>
      <c r="D28" s="10">
        <v>108331</v>
      </c>
      <c r="E28" s="10">
        <v>62947</v>
      </c>
      <c r="F28" s="10">
        <v>139803</v>
      </c>
      <c r="G28" s="10">
        <v>16785</v>
      </c>
      <c r="H28" s="10">
        <v>546576</v>
      </c>
      <c r="I28" s="10">
        <v>179605</v>
      </c>
      <c r="J28" s="10">
        <v>0</v>
      </c>
      <c r="K28" s="7">
        <v>60574</v>
      </c>
      <c r="L28" s="8">
        <f>SUM(B28:K28)</f>
        <v>11785718</v>
      </c>
      <c r="N28" s="9"/>
    </row>
    <row r="29" spans="1:14" x14ac:dyDescent="0.25">
      <c r="A29" s="5" t="s">
        <v>40</v>
      </c>
      <c r="B29" s="10">
        <v>4534674</v>
      </c>
      <c r="C29" s="10">
        <v>1065675</v>
      </c>
      <c r="D29" s="10">
        <v>56854</v>
      </c>
      <c r="E29" s="10">
        <v>33036</v>
      </c>
      <c r="F29" s="10">
        <v>71699</v>
      </c>
      <c r="G29" s="10">
        <v>8809</v>
      </c>
      <c r="H29" s="10">
        <v>280315</v>
      </c>
      <c r="I29" s="10">
        <v>24879</v>
      </c>
      <c r="J29" s="10">
        <v>0</v>
      </c>
      <c r="K29" s="7">
        <v>31066</v>
      </c>
      <c r="L29" s="8">
        <f>SUM(B29:K29)</f>
        <v>6107007</v>
      </c>
      <c r="N29" s="9"/>
    </row>
    <row r="30" spans="1:14" x14ac:dyDescent="0.25">
      <c r="A30" s="5" t="s">
        <v>41</v>
      </c>
      <c r="B30" s="10">
        <v>4813788</v>
      </c>
      <c r="C30" s="10">
        <v>1131269</v>
      </c>
      <c r="D30" s="10">
        <v>60353</v>
      </c>
      <c r="E30" s="10">
        <v>35069</v>
      </c>
      <c r="F30" s="10">
        <v>76701</v>
      </c>
      <c r="G30" s="10">
        <v>9351</v>
      </c>
      <c r="H30" s="10">
        <v>299872</v>
      </c>
      <c r="I30" s="10">
        <v>48514</v>
      </c>
      <c r="J30" s="10">
        <v>0</v>
      </c>
      <c r="K30" s="7">
        <v>33233</v>
      </c>
      <c r="L30" s="8">
        <f>SUM(B30:K30)</f>
        <v>6508150</v>
      </c>
      <c r="N30" s="9"/>
    </row>
    <row r="31" spans="1:14" x14ac:dyDescent="0.25">
      <c r="A31" s="5" t="s">
        <v>42</v>
      </c>
      <c r="B31" s="10">
        <v>4934957</v>
      </c>
      <c r="C31" s="10">
        <v>1159744</v>
      </c>
      <c r="D31" s="10">
        <v>61872</v>
      </c>
      <c r="E31" s="10">
        <v>35952</v>
      </c>
      <c r="F31" s="10">
        <v>78632</v>
      </c>
      <c r="G31" s="10">
        <v>9587</v>
      </c>
      <c r="H31" s="10">
        <v>307420</v>
      </c>
      <c r="I31" s="10">
        <v>25944</v>
      </c>
      <c r="J31" s="10">
        <v>0</v>
      </c>
      <c r="K31" s="7">
        <v>34070</v>
      </c>
      <c r="L31" s="8">
        <f>SUM(B31:K31)</f>
        <v>6648178</v>
      </c>
      <c r="N31" s="9"/>
    </row>
    <row r="32" spans="1:14" x14ac:dyDescent="0.25">
      <c r="A32" s="5" t="s">
        <v>43</v>
      </c>
      <c r="B32" s="10">
        <v>8075369</v>
      </c>
      <c r="C32" s="10">
        <v>1897759</v>
      </c>
      <c r="D32" s="10">
        <v>101245</v>
      </c>
      <c r="E32" s="10">
        <v>58830</v>
      </c>
      <c r="F32" s="10">
        <v>131513</v>
      </c>
      <c r="G32" s="10">
        <v>15687</v>
      </c>
      <c r="H32" s="10">
        <v>514165</v>
      </c>
      <c r="I32" s="10">
        <v>171151</v>
      </c>
      <c r="J32" s="10">
        <v>0</v>
      </c>
      <c r="K32" s="7">
        <v>56982</v>
      </c>
      <c r="L32" s="8">
        <f>SUM(B32:K32)</f>
        <v>11022701</v>
      </c>
      <c r="N32" s="9"/>
    </row>
    <row r="33" spans="1:14" x14ac:dyDescent="0.25">
      <c r="A33" s="5" t="s">
        <v>44</v>
      </c>
      <c r="B33" s="10">
        <v>6256089</v>
      </c>
      <c r="C33" s="10">
        <v>1470218</v>
      </c>
      <c r="D33" s="10">
        <v>78436</v>
      </c>
      <c r="E33" s="10">
        <v>45577</v>
      </c>
      <c r="F33" s="10">
        <v>100231</v>
      </c>
      <c r="G33" s="10">
        <v>12153</v>
      </c>
      <c r="H33" s="10">
        <v>391864</v>
      </c>
      <c r="I33" s="10">
        <v>110365</v>
      </c>
      <c r="J33" s="10">
        <v>270307</v>
      </c>
      <c r="K33" s="7">
        <v>43428</v>
      </c>
      <c r="L33" s="8">
        <f>SUM(B33:K33)</f>
        <v>8778668</v>
      </c>
      <c r="N33" s="9"/>
    </row>
    <row r="34" spans="1:14" x14ac:dyDescent="0.25">
      <c r="A34" s="5" t="s">
        <v>45</v>
      </c>
      <c r="B34" s="10">
        <v>5444529</v>
      </c>
      <c r="C34" s="10">
        <v>1279497</v>
      </c>
      <c r="D34" s="10">
        <v>68261</v>
      </c>
      <c r="E34" s="10">
        <v>39664</v>
      </c>
      <c r="F34" s="10">
        <v>86373</v>
      </c>
      <c r="G34" s="10">
        <v>10576</v>
      </c>
      <c r="H34" s="10">
        <v>337684</v>
      </c>
      <c r="I34" s="10">
        <v>63393</v>
      </c>
      <c r="J34" s="10">
        <v>0</v>
      </c>
      <c r="K34" s="7">
        <v>37424</v>
      </c>
      <c r="L34" s="8">
        <f>SUM(B34:K34)</f>
        <v>7367401</v>
      </c>
      <c r="N34" s="9"/>
    </row>
    <row r="35" spans="1:14" x14ac:dyDescent="0.25">
      <c r="A35" s="5" t="s">
        <v>46</v>
      </c>
      <c r="B35" s="10">
        <v>5240892</v>
      </c>
      <c r="C35" s="10">
        <v>1231641</v>
      </c>
      <c r="D35" s="10">
        <v>65708</v>
      </c>
      <c r="E35" s="10">
        <v>38181</v>
      </c>
      <c r="F35" s="10">
        <v>83016</v>
      </c>
      <c r="G35" s="10">
        <v>10181</v>
      </c>
      <c r="H35" s="10">
        <v>324560</v>
      </c>
      <c r="I35" s="10">
        <v>41645</v>
      </c>
      <c r="J35" s="10">
        <v>0</v>
      </c>
      <c r="K35" s="7">
        <v>35969</v>
      </c>
      <c r="L35" s="8">
        <f>SUM(B35:K35)</f>
        <v>7071793</v>
      </c>
      <c r="N35" s="9"/>
    </row>
    <row r="36" spans="1:14" x14ac:dyDescent="0.25">
      <c r="A36" s="5" t="s">
        <v>47</v>
      </c>
      <c r="B36" s="10">
        <v>11231395</v>
      </c>
      <c r="C36" s="10">
        <v>2639444</v>
      </c>
      <c r="D36" s="10">
        <v>140814</v>
      </c>
      <c r="E36" s="10">
        <v>81822</v>
      </c>
      <c r="F36" s="10">
        <v>176001</v>
      </c>
      <c r="G36" s="10">
        <v>21818</v>
      </c>
      <c r="H36" s="10">
        <v>688096</v>
      </c>
      <c r="I36" s="10">
        <v>240201</v>
      </c>
      <c r="J36" s="10">
        <v>975524</v>
      </c>
      <c r="K36" s="7">
        <v>76258</v>
      </c>
      <c r="L36" s="8">
        <f>SUM(B36:K36)</f>
        <v>16271373</v>
      </c>
      <c r="N36" s="9"/>
    </row>
    <row r="37" spans="1:14" x14ac:dyDescent="0.25">
      <c r="A37" s="5" t="s">
        <v>48</v>
      </c>
      <c r="B37" s="10">
        <v>6135933</v>
      </c>
      <c r="C37" s="10">
        <v>1441980</v>
      </c>
      <c r="D37" s="10">
        <v>76930</v>
      </c>
      <c r="E37" s="10">
        <v>44701</v>
      </c>
      <c r="F37" s="10">
        <v>97939</v>
      </c>
      <c r="G37" s="10">
        <v>11920</v>
      </c>
      <c r="H37" s="10">
        <v>382904</v>
      </c>
      <c r="I37" s="10">
        <v>90820</v>
      </c>
      <c r="J37" s="10">
        <v>0</v>
      </c>
      <c r="K37" s="7">
        <v>42436</v>
      </c>
      <c r="L37" s="8">
        <f>SUM(B37:K37)</f>
        <v>8325563</v>
      </c>
      <c r="N37" s="9"/>
    </row>
    <row r="38" spans="1:14" x14ac:dyDescent="0.25">
      <c r="A38" s="5" t="s">
        <v>49</v>
      </c>
      <c r="B38" s="10">
        <v>14795457</v>
      </c>
      <c r="C38" s="10">
        <v>3477020</v>
      </c>
      <c r="D38" s="10">
        <v>185499</v>
      </c>
      <c r="E38" s="10">
        <v>107787</v>
      </c>
      <c r="F38" s="10">
        <v>245799</v>
      </c>
      <c r="G38" s="10">
        <v>28741</v>
      </c>
      <c r="H38" s="10">
        <v>960982</v>
      </c>
      <c r="I38" s="10">
        <v>345510</v>
      </c>
      <c r="J38" s="10">
        <v>160435</v>
      </c>
      <c r="K38" s="7">
        <v>106501</v>
      </c>
      <c r="L38" s="8">
        <f>SUM(B38:K38)</f>
        <v>20413731</v>
      </c>
      <c r="N38" s="9"/>
    </row>
    <row r="39" spans="1:14" x14ac:dyDescent="0.25">
      <c r="A39" s="5" t="s">
        <v>50</v>
      </c>
      <c r="B39" s="10">
        <v>8892596</v>
      </c>
      <c r="C39" s="10">
        <v>2089813</v>
      </c>
      <c r="D39" s="10">
        <v>111491</v>
      </c>
      <c r="E39" s="10">
        <v>64784</v>
      </c>
      <c r="F39" s="10">
        <v>145665</v>
      </c>
      <c r="G39" s="10">
        <v>17275</v>
      </c>
      <c r="H39" s="10">
        <v>569496</v>
      </c>
      <c r="I39" s="10">
        <v>183184</v>
      </c>
      <c r="J39" s="10">
        <v>1.0000000009313226E-2</v>
      </c>
      <c r="K39" s="7">
        <v>63115</v>
      </c>
      <c r="L39" s="8">
        <f>SUM(B39:K39)</f>
        <v>12137419.01</v>
      </c>
      <c r="N39" s="9"/>
    </row>
    <row r="40" spans="1:14" x14ac:dyDescent="0.25">
      <c r="A40" s="5" t="s">
        <v>51</v>
      </c>
      <c r="B40" s="10">
        <v>6175937</v>
      </c>
      <c r="C40" s="10">
        <v>1451382</v>
      </c>
      <c r="D40" s="10">
        <v>77431</v>
      </c>
      <c r="E40" s="10">
        <v>44993</v>
      </c>
      <c r="F40" s="10">
        <v>97755</v>
      </c>
      <c r="G40" s="10">
        <v>11997</v>
      </c>
      <c r="H40" s="10">
        <v>382186</v>
      </c>
      <c r="I40" s="10">
        <v>117894</v>
      </c>
      <c r="J40" s="10">
        <v>0</v>
      </c>
      <c r="K40" s="7">
        <v>42356</v>
      </c>
      <c r="L40" s="8">
        <f>SUM(B40:K40)</f>
        <v>8401931</v>
      </c>
      <c r="N40" s="9"/>
    </row>
    <row r="41" spans="1:14" x14ac:dyDescent="0.25">
      <c r="A41" s="5" t="s">
        <v>57</v>
      </c>
      <c r="B41" s="10">
        <v>4528813</v>
      </c>
      <c r="C41" s="10">
        <v>1064298</v>
      </c>
      <c r="D41" s="10">
        <v>56780</v>
      </c>
      <c r="E41" s="10">
        <v>32993</v>
      </c>
      <c r="F41" s="10">
        <v>71788</v>
      </c>
      <c r="G41" s="10">
        <v>8798</v>
      </c>
      <c r="H41" s="10">
        <v>280664</v>
      </c>
      <c r="I41" s="10">
        <v>32549</v>
      </c>
      <c r="J41" s="10">
        <v>107165</v>
      </c>
      <c r="K41" s="7">
        <v>31105</v>
      </c>
      <c r="L41" s="8">
        <f>SUM(B41:K41)</f>
        <v>6214953</v>
      </c>
      <c r="N41" s="9"/>
    </row>
    <row r="42" spans="1:14" ht="15.75" thickBot="1" x14ac:dyDescent="0.3">
      <c r="A42" s="11" t="s">
        <v>53</v>
      </c>
      <c r="B42" s="12">
        <f>SUM(B6:B41)</f>
        <v>328560790</v>
      </c>
      <c r="C42" s="12">
        <f t="shared" ref="C42:L42" si="0">SUM(C6:C41)</f>
        <v>77213728</v>
      </c>
      <c r="D42" s="12">
        <f t="shared" si="0"/>
        <v>4119345</v>
      </c>
      <c r="E42" s="12">
        <f t="shared" si="0"/>
        <v>2393611</v>
      </c>
      <c r="F42" s="12">
        <f t="shared" si="0"/>
        <v>5265245</v>
      </c>
      <c r="G42" s="12">
        <f t="shared" si="0"/>
        <v>638258</v>
      </c>
      <c r="H42" s="12">
        <f t="shared" si="0"/>
        <v>20585100</v>
      </c>
      <c r="I42" s="12">
        <f t="shared" si="0"/>
        <v>6439593</v>
      </c>
      <c r="J42" s="12">
        <f t="shared" si="0"/>
        <v>7770507.0299999993</v>
      </c>
      <c r="K42" s="12">
        <f t="shared" si="0"/>
        <v>2281345</v>
      </c>
      <c r="L42" s="13">
        <f t="shared" si="0"/>
        <v>455267522.02999997</v>
      </c>
    </row>
    <row r="43" spans="1:14" ht="15.75" thickTop="1" x14ac:dyDescent="0.25">
      <c r="A43" s="14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4" x14ac:dyDescent="0.25">
      <c r="A44" s="18"/>
      <c r="B44" s="19"/>
      <c r="C44" s="20"/>
      <c r="D44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F5CF-F463-4DD9-BB3B-4ED621072CA1}">
  <dimension ref="A1:S49"/>
  <sheetViews>
    <sheetView topLeftCell="L31" workbookViewId="0">
      <selection activeCell="K5" sqref="K5"/>
    </sheetView>
  </sheetViews>
  <sheetFormatPr baseColWidth="10" defaultRowHeight="15" x14ac:dyDescent="0.25"/>
  <cols>
    <col min="1" max="1" width="23.42578125" customWidth="1"/>
    <col min="2" max="11" width="21.140625" customWidth="1"/>
    <col min="12" max="15" width="23.42578125" customWidth="1"/>
    <col min="16" max="19" width="20.7109375" customWidth="1"/>
  </cols>
  <sheetData>
    <row r="1" spans="1:19" ht="18.75" x14ac:dyDescent="0.3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75" x14ac:dyDescent="0.3">
      <c r="A3" s="1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8.75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4" customFormat="1" ht="60" x14ac:dyDescent="0.25">
      <c r="A5" s="17" t="s">
        <v>3</v>
      </c>
      <c r="B5" s="3" t="s">
        <v>4</v>
      </c>
      <c r="C5" s="3" t="s">
        <v>75</v>
      </c>
      <c r="D5" s="3" t="s">
        <v>76</v>
      </c>
      <c r="E5" s="3" t="s">
        <v>5</v>
      </c>
      <c r="F5" s="3" t="s">
        <v>77</v>
      </c>
      <c r="G5" s="3" t="s">
        <v>78</v>
      </c>
      <c r="H5" s="3" t="s">
        <v>6</v>
      </c>
      <c r="I5" s="3" t="s">
        <v>7</v>
      </c>
      <c r="J5" s="3" t="s">
        <v>79</v>
      </c>
      <c r="K5" s="3" t="s">
        <v>83</v>
      </c>
      <c r="L5" s="3" t="s">
        <v>8</v>
      </c>
      <c r="M5" s="3" t="s">
        <v>80</v>
      </c>
      <c r="N5" s="3" t="s">
        <v>81</v>
      </c>
      <c r="O5" s="3" t="s">
        <v>9</v>
      </c>
      <c r="P5" s="3" t="s">
        <v>58</v>
      </c>
      <c r="Q5" s="3" t="s">
        <v>12</v>
      </c>
      <c r="R5" s="3" t="s">
        <v>59</v>
      </c>
      <c r="S5" s="17" t="s">
        <v>14</v>
      </c>
    </row>
    <row r="6" spans="1:19" ht="21" customHeight="1" x14ac:dyDescent="0.25">
      <c r="A6" s="5" t="s">
        <v>17</v>
      </c>
      <c r="B6" s="6">
        <v>4452964</v>
      </c>
      <c r="C6" s="6">
        <v>231278</v>
      </c>
      <c r="D6" s="6">
        <f>B6+C6</f>
        <v>4684242</v>
      </c>
      <c r="E6" s="6">
        <v>1080191</v>
      </c>
      <c r="F6" s="6">
        <v>-3598</v>
      </c>
      <c r="G6" s="6">
        <f>E6+F6</f>
        <v>1076593</v>
      </c>
      <c r="H6" s="6">
        <v>60985</v>
      </c>
      <c r="I6" s="6">
        <v>38348</v>
      </c>
      <c r="J6" s="6">
        <v>-1415</v>
      </c>
      <c r="K6" s="6">
        <f>I6+J6</f>
        <v>36933</v>
      </c>
      <c r="L6" s="6">
        <v>81148</v>
      </c>
      <c r="M6" s="6">
        <v>-152</v>
      </c>
      <c r="N6" s="6">
        <f>L6+M6</f>
        <v>80996</v>
      </c>
      <c r="O6" s="6">
        <v>9908</v>
      </c>
      <c r="P6" s="6">
        <v>58636</v>
      </c>
      <c r="Q6" s="7">
        <v>0</v>
      </c>
      <c r="R6" s="7">
        <v>61443</v>
      </c>
      <c r="S6" s="22">
        <f>D6+G6+H6+K6+N6+O6+P6+Q6+R6</f>
        <v>6069736</v>
      </c>
    </row>
    <row r="7" spans="1:19" x14ac:dyDescent="0.25">
      <c r="A7" s="5" t="s">
        <v>18</v>
      </c>
      <c r="B7" s="10">
        <v>5664939</v>
      </c>
      <c r="C7" s="10">
        <v>294225</v>
      </c>
      <c r="D7" s="10">
        <f t="shared" ref="D7:D41" si="0">B7+C7</f>
        <v>5959164</v>
      </c>
      <c r="E7" s="10">
        <v>1374189</v>
      </c>
      <c r="F7" s="10">
        <v>-4577</v>
      </c>
      <c r="G7" s="10">
        <f t="shared" ref="G7:G41" si="1">E7+F7</f>
        <v>1369612</v>
      </c>
      <c r="H7" s="10">
        <v>77583</v>
      </c>
      <c r="I7" s="10">
        <v>48785</v>
      </c>
      <c r="J7" s="10">
        <v>-1799</v>
      </c>
      <c r="K7" s="10">
        <f t="shared" ref="K7:K41" si="2">I7+J7</f>
        <v>46986</v>
      </c>
      <c r="L7" s="10">
        <v>109308</v>
      </c>
      <c r="M7" s="10">
        <v>-204</v>
      </c>
      <c r="N7" s="10">
        <f t="shared" ref="N7:N41" si="3">L7+M7</f>
        <v>109104</v>
      </c>
      <c r="O7" s="10">
        <v>12605</v>
      </c>
      <c r="P7" s="10">
        <v>84072</v>
      </c>
      <c r="Q7" s="7">
        <v>3290551</v>
      </c>
      <c r="R7" s="7">
        <v>82765</v>
      </c>
      <c r="S7" s="22">
        <f t="shared" ref="S7:S41" si="4">D7+G7+H7+K7+N7+O7+P7+Q7+R7</f>
        <v>11032442</v>
      </c>
    </row>
    <row r="8" spans="1:19" x14ac:dyDescent="0.25">
      <c r="A8" s="5" t="s">
        <v>19</v>
      </c>
      <c r="B8" s="10">
        <v>6260479</v>
      </c>
      <c r="C8" s="10">
        <v>325155</v>
      </c>
      <c r="D8" s="10">
        <f t="shared" si="0"/>
        <v>6585634</v>
      </c>
      <c r="E8" s="10">
        <v>1518654</v>
      </c>
      <c r="F8" s="10">
        <v>-5058</v>
      </c>
      <c r="G8" s="10">
        <f t="shared" si="1"/>
        <v>1513596</v>
      </c>
      <c r="H8" s="10">
        <v>85739</v>
      </c>
      <c r="I8" s="10">
        <v>53914</v>
      </c>
      <c r="J8" s="10">
        <v>-1989</v>
      </c>
      <c r="K8" s="10">
        <f t="shared" si="2"/>
        <v>51925</v>
      </c>
      <c r="L8" s="10">
        <v>114446</v>
      </c>
      <c r="M8" s="10">
        <v>-214</v>
      </c>
      <c r="N8" s="10">
        <f t="shared" si="3"/>
        <v>114232</v>
      </c>
      <c r="O8" s="10">
        <v>13930</v>
      </c>
      <c r="P8" s="10">
        <v>130527</v>
      </c>
      <c r="Q8" s="7">
        <v>0</v>
      </c>
      <c r="R8" s="7">
        <v>86655</v>
      </c>
      <c r="S8" s="22">
        <f t="shared" si="4"/>
        <v>8582238</v>
      </c>
    </row>
    <row r="9" spans="1:19" x14ac:dyDescent="0.25">
      <c r="A9" s="5" t="s">
        <v>20</v>
      </c>
      <c r="B9" s="10">
        <v>10563764</v>
      </c>
      <c r="C9" s="10">
        <v>548659</v>
      </c>
      <c r="D9" s="10">
        <f t="shared" si="0"/>
        <v>11112423</v>
      </c>
      <c r="E9" s="10">
        <v>2562536</v>
      </c>
      <c r="F9" s="10">
        <v>-8535</v>
      </c>
      <c r="G9" s="10">
        <f t="shared" si="1"/>
        <v>2554001</v>
      </c>
      <c r="H9" s="10">
        <v>144675</v>
      </c>
      <c r="I9" s="10">
        <v>90973</v>
      </c>
      <c r="J9" s="10">
        <v>-3356</v>
      </c>
      <c r="K9" s="10">
        <f t="shared" si="2"/>
        <v>87617</v>
      </c>
      <c r="L9" s="10">
        <v>194420</v>
      </c>
      <c r="M9" s="10">
        <v>-364</v>
      </c>
      <c r="N9" s="10">
        <f t="shared" si="3"/>
        <v>194056</v>
      </c>
      <c r="O9" s="10">
        <v>23505</v>
      </c>
      <c r="P9" s="10">
        <v>299325</v>
      </c>
      <c r="Q9" s="7">
        <v>2201902</v>
      </c>
      <c r="R9" s="7">
        <v>147210</v>
      </c>
      <c r="S9" s="22">
        <f t="shared" si="4"/>
        <v>16764714</v>
      </c>
    </row>
    <row r="10" spans="1:19" x14ac:dyDescent="0.25">
      <c r="A10" s="5" t="s">
        <v>21</v>
      </c>
      <c r="B10" s="10">
        <v>4391733</v>
      </c>
      <c r="C10" s="10">
        <v>228096</v>
      </c>
      <c r="D10" s="10">
        <f t="shared" si="0"/>
        <v>4619829</v>
      </c>
      <c r="E10" s="10">
        <v>1065337</v>
      </c>
      <c r="F10" s="10">
        <v>-3548</v>
      </c>
      <c r="G10" s="10">
        <f t="shared" si="1"/>
        <v>1061789</v>
      </c>
      <c r="H10" s="10">
        <v>60146</v>
      </c>
      <c r="I10" s="10">
        <v>37820</v>
      </c>
      <c r="J10" s="10">
        <v>-1394</v>
      </c>
      <c r="K10" s="10">
        <f t="shared" si="2"/>
        <v>36426</v>
      </c>
      <c r="L10" s="10">
        <v>79392</v>
      </c>
      <c r="M10" s="10">
        <v>-149</v>
      </c>
      <c r="N10" s="10">
        <f t="shared" si="3"/>
        <v>79243</v>
      </c>
      <c r="O10" s="10">
        <v>9772</v>
      </c>
      <c r="P10" s="10">
        <v>37808</v>
      </c>
      <c r="Q10" s="7">
        <v>159718</v>
      </c>
      <c r="R10" s="7">
        <v>60113</v>
      </c>
      <c r="S10" s="22">
        <f t="shared" si="4"/>
        <v>6124844</v>
      </c>
    </row>
    <row r="11" spans="1:19" x14ac:dyDescent="0.25">
      <c r="A11" s="5" t="s">
        <v>22</v>
      </c>
      <c r="B11" s="10">
        <v>4148105</v>
      </c>
      <c r="C11" s="10">
        <v>215444</v>
      </c>
      <c r="D11" s="10">
        <f t="shared" si="0"/>
        <v>4363549</v>
      </c>
      <c r="E11" s="10">
        <v>1006239</v>
      </c>
      <c r="F11" s="10">
        <v>-3352</v>
      </c>
      <c r="G11" s="10">
        <f t="shared" si="1"/>
        <v>1002887</v>
      </c>
      <c r="H11" s="10">
        <v>56810</v>
      </c>
      <c r="I11" s="10">
        <v>35722</v>
      </c>
      <c r="J11" s="10">
        <v>-1317</v>
      </c>
      <c r="K11" s="10">
        <f t="shared" si="2"/>
        <v>34405</v>
      </c>
      <c r="L11" s="10">
        <v>75381</v>
      </c>
      <c r="M11" s="10">
        <v>-141</v>
      </c>
      <c r="N11" s="10">
        <f t="shared" si="3"/>
        <v>75240</v>
      </c>
      <c r="O11" s="10">
        <v>9230</v>
      </c>
      <c r="P11" s="10">
        <v>35052</v>
      </c>
      <c r="Q11" s="7">
        <v>250519</v>
      </c>
      <c r="R11" s="7">
        <v>57076</v>
      </c>
      <c r="S11" s="22">
        <f t="shared" si="4"/>
        <v>5884768</v>
      </c>
    </row>
    <row r="12" spans="1:19" x14ac:dyDescent="0.25">
      <c r="A12" s="5" t="s">
        <v>23</v>
      </c>
      <c r="B12" s="10">
        <v>19842911</v>
      </c>
      <c r="C12" s="10">
        <v>1030598</v>
      </c>
      <c r="D12" s="10">
        <f t="shared" si="0"/>
        <v>20873509</v>
      </c>
      <c r="E12" s="10">
        <v>4813452</v>
      </c>
      <c r="F12" s="10">
        <v>-16032</v>
      </c>
      <c r="G12" s="10">
        <f t="shared" si="1"/>
        <v>4797420</v>
      </c>
      <c r="H12" s="10">
        <v>271756</v>
      </c>
      <c r="I12" s="10">
        <v>170882</v>
      </c>
      <c r="J12" s="10">
        <v>-6302</v>
      </c>
      <c r="K12" s="10">
        <f t="shared" si="2"/>
        <v>164580</v>
      </c>
      <c r="L12" s="10">
        <v>363607</v>
      </c>
      <c r="M12" s="10">
        <v>-680</v>
      </c>
      <c r="N12" s="10">
        <f t="shared" si="3"/>
        <v>362927</v>
      </c>
      <c r="O12" s="10">
        <v>44152</v>
      </c>
      <c r="P12" s="10">
        <v>623472</v>
      </c>
      <c r="Q12" s="7">
        <v>174248</v>
      </c>
      <c r="R12" s="7">
        <v>275314</v>
      </c>
      <c r="S12" s="22">
        <f t="shared" si="4"/>
        <v>27587378</v>
      </c>
    </row>
    <row r="13" spans="1:19" x14ac:dyDescent="0.25">
      <c r="A13" s="5" t="s">
        <v>24</v>
      </c>
      <c r="B13" s="10">
        <v>41918875</v>
      </c>
      <c r="C13" s="10">
        <v>2177175</v>
      </c>
      <c r="D13" s="10">
        <f t="shared" si="0"/>
        <v>44096050</v>
      </c>
      <c r="E13" s="10">
        <v>10168592</v>
      </c>
      <c r="F13" s="10">
        <v>-33867</v>
      </c>
      <c r="G13" s="10">
        <f t="shared" si="1"/>
        <v>10134725</v>
      </c>
      <c r="H13" s="10">
        <v>574094</v>
      </c>
      <c r="I13" s="10">
        <v>360995</v>
      </c>
      <c r="J13" s="10">
        <v>-13314</v>
      </c>
      <c r="K13" s="10">
        <f t="shared" si="2"/>
        <v>347681</v>
      </c>
      <c r="L13" s="10">
        <v>756909</v>
      </c>
      <c r="M13" s="10">
        <v>-1416</v>
      </c>
      <c r="N13" s="10">
        <f t="shared" si="3"/>
        <v>755493</v>
      </c>
      <c r="O13" s="10">
        <v>93273</v>
      </c>
      <c r="P13" s="10">
        <v>1261072</v>
      </c>
      <c r="Q13" s="7">
        <v>3695656</v>
      </c>
      <c r="R13" s="7">
        <v>573111</v>
      </c>
      <c r="S13" s="22">
        <f t="shared" si="4"/>
        <v>61531155</v>
      </c>
    </row>
    <row r="14" spans="1:19" x14ac:dyDescent="0.25">
      <c r="A14" s="5" t="s">
        <v>25</v>
      </c>
      <c r="B14" s="10">
        <v>12382690</v>
      </c>
      <c r="C14" s="10">
        <v>643130</v>
      </c>
      <c r="D14" s="10">
        <f t="shared" si="0"/>
        <v>13025820</v>
      </c>
      <c r="E14" s="10">
        <v>3003767</v>
      </c>
      <c r="F14" s="10">
        <v>-10005</v>
      </c>
      <c r="G14" s="10">
        <f t="shared" si="1"/>
        <v>2993762</v>
      </c>
      <c r="H14" s="10">
        <v>169585</v>
      </c>
      <c r="I14" s="10">
        <v>106637</v>
      </c>
      <c r="J14" s="10">
        <v>-3933</v>
      </c>
      <c r="K14" s="10">
        <f t="shared" si="2"/>
        <v>102704</v>
      </c>
      <c r="L14" s="10">
        <v>230614</v>
      </c>
      <c r="M14" s="10">
        <v>-431</v>
      </c>
      <c r="N14" s="10">
        <f t="shared" si="3"/>
        <v>230183</v>
      </c>
      <c r="O14" s="10">
        <v>27553</v>
      </c>
      <c r="P14" s="10">
        <v>356698</v>
      </c>
      <c r="Q14" s="7">
        <v>4736834</v>
      </c>
      <c r="R14" s="7">
        <v>174615</v>
      </c>
      <c r="S14" s="22">
        <f t="shared" si="4"/>
        <v>21817754</v>
      </c>
    </row>
    <row r="15" spans="1:19" x14ac:dyDescent="0.25">
      <c r="A15" s="5" t="s">
        <v>26</v>
      </c>
      <c r="B15" s="10">
        <v>3997592</v>
      </c>
      <c r="C15" s="10">
        <v>207626</v>
      </c>
      <c r="D15" s="10">
        <f t="shared" si="0"/>
        <v>4205218</v>
      </c>
      <c r="E15" s="10">
        <v>969727</v>
      </c>
      <c r="F15" s="10">
        <v>-3229</v>
      </c>
      <c r="G15" s="10">
        <f t="shared" si="1"/>
        <v>966498</v>
      </c>
      <c r="H15" s="10">
        <v>54748</v>
      </c>
      <c r="I15" s="10">
        <v>34426</v>
      </c>
      <c r="J15" s="10">
        <v>-1269</v>
      </c>
      <c r="K15" s="10">
        <f t="shared" si="2"/>
        <v>33157</v>
      </c>
      <c r="L15" s="10">
        <v>72298</v>
      </c>
      <c r="M15" s="10">
        <v>-135</v>
      </c>
      <c r="N15" s="10">
        <f t="shared" si="3"/>
        <v>72163</v>
      </c>
      <c r="O15" s="10">
        <v>8895</v>
      </c>
      <c r="P15" s="10">
        <v>26173</v>
      </c>
      <c r="Q15" s="7">
        <v>164521</v>
      </c>
      <c r="R15" s="7">
        <v>54742</v>
      </c>
      <c r="S15" s="22">
        <f t="shared" si="4"/>
        <v>5586115</v>
      </c>
    </row>
    <row r="16" spans="1:19" x14ac:dyDescent="0.25">
      <c r="A16" s="5" t="s">
        <v>27</v>
      </c>
      <c r="B16" s="10">
        <v>4818144</v>
      </c>
      <c r="C16" s="10">
        <v>250244</v>
      </c>
      <c r="D16" s="10">
        <f t="shared" si="0"/>
        <v>5068388</v>
      </c>
      <c r="E16" s="10">
        <v>1168775</v>
      </c>
      <c r="F16" s="10">
        <v>-3893</v>
      </c>
      <c r="G16" s="10">
        <f t="shared" si="1"/>
        <v>1164882</v>
      </c>
      <c r="H16" s="10">
        <v>65986</v>
      </c>
      <c r="I16" s="10">
        <v>41493</v>
      </c>
      <c r="J16" s="10">
        <v>-1531</v>
      </c>
      <c r="K16" s="10">
        <f t="shared" si="2"/>
        <v>39962</v>
      </c>
      <c r="L16" s="10">
        <v>88126</v>
      </c>
      <c r="M16" s="10">
        <v>-165</v>
      </c>
      <c r="N16" s="10">
        <f t="shared" si="3"/>
        <v>87961</v>
      </c>
      <c r="O16" s="10">
        <v>10721</v>
      </c>
      <c r="P16" s="10">
        <v>81683</v>
      </c>
      <c r="Q16" s="7">
        <v>214254</v>
      </c>
      <c r="R16" s="7">
        <v>66727</v>
      </c>
      <c r="S16" s="22">
        <f t="shared" si="4"/>
        <v>6800564</v>
      </c>
    </row>
    <row r="17" spans="1:19" x14ac:dyDescent="0.25">
      <c r="A17" s="5" t="s">
        <v>28</v>
      </c>
      <c r="B17" s="10">
        <v>4471992</v>
      </c>
      <c r="C17" s="10">
        <v>232265</v>
      </c>
      <c r="D17" s="10">
        <f t="shared" si="0"/>
        <v>4704257</v>
      </c>
      <c r="E17" s="10">
        <v>1084806</v>
      </c>
      <c r="F17" s="10">
        <v>-3613</v>
      </c>
      <c r="G17" s="10">
        <f t="shared" si="1"/>
        <v>1081193</v>
      </c>
      <c r="H17" s="10">
        <v>61245</v>
      </c>
      <c r="I17" s="10">
        <v>38512</v>
      </c>
      <c r="J17" s="10">
        <v>-1421</v>
      </c>
      <c r="K17" s="10">
        <f t="shared" si="2"/>
        <v>37091</v>
      </c>
      <c r="L17" s="10">
        <v>81614</v>
      </c>
      <c r="M17" s="10">
        <v>-152</v>
      </c>
      <c r="N17" s="10">
        <f t="shared" si="3"/>
        <v>81462</v>
      </c>
      <c r="O17" s="10">
        <v>9951</v>
      </c>
      <c r="P17" s="10">
        <v>61315</v>
      </c>
      <c r="Q17" s="7">
        <v>0</v>
      </c>
      <c r="R17" s="7">
        <v>61796</v>
      </c>
      <c r="S17" s="22">
        <f t="shared" si="4"/>
        <v>6098310</v>
      </c>
    </row>
    <row r="18" spans="1:19" x14ac:dyDescent="0.25">
      <c r="A18" s="5" t="s">
        <v>29</v>
      </c>
      <c r="B18" s="10">
        <v>22509223</v>
      </c>
      <c r="C18" s="10">
        <v>1169080</v>
      </c>
      <c r="D18" s="10">
        <f t="shared" si="0"/>
        <v>23678303</v>
      </c>
      <c r="E18" s="10">
        <v>5460240</v>
      </c>
      <c r="F18" s="10">
        <v>-18186</v>
      </c>
      <c r="G18" s="10">
        <f t="shared" si="1"/>
        <v>5442054</v>
      </c>
      <c r="H18" s="10">
        <v>308272</v>
      </c>
      <c r="I18" s="10">
        <v>193844</v>
      </c>
      <c r="J18" s="10">
        <v>-7150</v>
      </c>
      <c r="K18" s="10">
        <f t="shared" si="2"/>
        <v>186694</v>
      </c>
      <c r="L18" s="10">
        <v>402930</v>
      </c>
      <c r="M18" s="10">
        <v>-753</v>
      </c>
      <c r="N18" s="10">
        <f t="shared" si="3"/>
        <v>402177</v>
      </c>
      <c r="O18" s="10">
        <v>50085</v>
      </c>
      <c r="P18" s="10">
        <v>717564</v>
      </c>
      <c r="Q18" s="7">
        <v>19404</v>
      </c>
      <c r="R18" s="7">
        <v>305088</v>
      </c>
      <c r="S18" s="22">
        <f t="shared" si="4"/>
        <v>31109641</v>
      </c>
    </row>
    <row r="19" spans="1:19" x14ac:dyDescent="0.25">
      <c r="A19" s="5" t="s">
        <v>30</v>
      </c>
      <c r="B19" s="10">
        <v>7745211</v>
      </c>
      <c r="C19" s="10">
        <v>402270</v>
      </c>
      <c r="D19" s="10">
        <f t="shared" si="0"/>
        <v>8147481</v>
      </c>
      <c r="E19" s="10">
        <v>1878817</v>
      </c>
      <c r="F19" s="10">
        <v>-6258</v>
      </c>
      <c r="G19" s="10">
        <f t="shared" si="1"/>
        <v>1872559</v>
      </c>
      <c r="H19" s="10">
        <v>106073</v>
      </c>
      <c r="I19" s="10">
        <v>66700</v>
      </c>
      <c r="J19" s="10">
        <v>-2460</v>
      </c>
      <c r="K19" s="10">
        <f t="shared" si="2"/>
        <v>64240</v>
      </c>
      <c r="L19" s="10">
        <v>144266</v>
      </c>
      <c r="M19" s="10">
        <v>-270</v>
      </c>
      <c r="N19" s="10">
        <f t="shared" si="3"/>
        <v>143996</v>
      </c>
      <c r="O19" s="10">
        <v>17234</v>
      </c>
      <c r="P19" s="10">
        <v>192195</v>
      </c>
      <c r="Q19" s="7">
        <v>1.0000000002037268E-2</v>
      </c>
      <c r="R19" s="7">
        <v>109234</v>
      </c>
      <c r="S19" s="22">
        <f t="shared" si="4"/>
        <v>10653012.01</v>
      </c>
    </row>
    <row r="20" spans="1:19" x14ac:dyDescent="0.25">
      <c r="A20" s="5" t="s">
        <v>31</v>
      </c>
      <c r="B20" s="10">
        <v>4331917</v>
      </c>
      <c r="C20" s="10">
        <v>224990</v>
      </c>
      <c r="D20" s="10">
        <f t="shared" si="0"/>
        <v>4556907</v>
      </c>
      <c r="E20" s="10">
        <v>1050827</v>
      </c>
      <c r="F20" s="10">
        <v>-3500</v>
      </c>
      <c r="G20" s="10">
        <f t="shared" si="1"/>
        <v>1047327</v>
      </c>
      <c r="H20" s="10">
        <v>59327</v>
      </c>
      <c r="I20" s="10">
        <v>37305</v>
      </c>
      <c r="J20" s="10">
        <v>-1376</v>
      </c>
      <c r="K20" s="10">
        <f t="shared" si="2"/>
        <v>35929</v>
      </c>
      <c r="L20" s="10">
        <v>78997</v>
      </c>
      <c r="M20" s="10">
        <v>-148</v>
      </c>
      <c r="N20" s="10">
        <f t="shared" si="3"/>
        <v>78849</v>
      </c>
      <c r="O20" s="10">
        <v>9639</v>
      </c>
      <c r="P20" s="10">
        <v>55624</v>
      </c>
      <c r="Q20" s="7">
        <v>57524</v>
      </c>
      <c r="R20" s="7">
        <v>59815</v>
      </c>
      <c r="S20" s="22">
        <f t="shared" si="4"/>
        <v>5960941</v>
      </c>
    </row>
    <row r="21" spans="1:19" x14ac:dyDescent="0.25">
      <c r="A21" s="5" t="s">
        <v>32</v>
      </c>
      <c r="B21" s="10">
        <v>4012709</v>
      </c>
      <c r="C21" s="10">
        <v>208411</v>
      </c>
      <c r="D21" s="10">
        <f t="shared" si="0"/>
        <v>4221120</v>
      </c>
      <c r="E21" s="10">
        <v>973394</v>
      </c>
      <c r="F21" s="10">
        <v>-3241</v>
      </c>
      <c r="G21" s="10">
        <f t="shared" si="1"/>
        <v>970153</v>
      </c>
      <c r="H21" s="10">
        <v>54956</v>
      </c>
      <c r="I21" s="10">
        <v>34556</v>
      </c>
      <c r="J21" s="10">
        <v>-1274</v>
      </c>
      <c r="K21" s="10">
        <f t="shared" si="2"/>
        <v>33282</v>
      </c>
      <c r="L21" s="10">
        <v>73168</v>
      </c>
      <c r="M21" s="10">
        <v>-137</v>
      </c>
      <c r="N21" s="10">
        <f t="shared" si="3"/>
        <v>73031</v>
      </c>
      <c r="O21" s="10">
        <v>8929</v>
      </c>
      <c r="P21" s="10">
        <v>32164</v>
      </c>
      <c r="Q21" s="7">
        <v>84929</v>
      </c>
      <c r="R21" s="7">
        <v>55401</v>
      </c>
      <c r="S21" s="22">
        <f t="shared" si="4"/>
        <v>5533965</v>
      </c>
    </row>
    <row r="22" spans="1:19" x14ac:dyDescent="0.25">
      <c r="A22" s="5" t="s">
        <v>33</v>
      </c>
      <c r="B22" s="10">
        <v>4241181</v>
      </c>
      <c r="C22" s="10">
        <v>220278</v>
      </c>
      <c r="D22" s="10">
        <f t="shared" si="0"/>
        <v>4461459</v>
      </c>
      <c r="E22" s="10">
        <v>1028817</v>
      </c>
      <c r="F22" s="10">
        <v>-3427</v>
      </c>
      <c r="G22" s="10">
        <f t="shared" si="1"/>
        <v>1025390</v>
      </c>
      <c r="H22" s="10">
        <v>58085</v>
      </c>
      <c r="I22" s="10">
        <v>36524</v>
      </c>
      <c r="J22" s="10">
        <v>-1347</v>
      </c>
      <c r="K22" s="10">
        <f t="shared" si="2"/>
        <v>35177</v>
      </c>
      <c r="L22" s="10">
        <v>77262</v>
      </c>
      <c r="M22" s="10">
        <v>-145</v>
      </c>
      <c r="N22" s="10">
        <f t="shared" si="3"/>
        <v>77117</v>
      </c>
      <c r="O22" s="10">
        <v>9437</v>
      </c>
      <c r="P22" s="10">
        <v>52652</v>
      </c>
      <c r="Q22" s="7">
        <v>0</v>
      </c>
      <c r="R22" s="7">
        <v>58501</v>
      </c>
      <c r="S22" s="22">
        <f t="shared" si="4"/>
        <v>5777818</v>
      </c>
    </row>
    <row r="23" spans="1:19" x14ac:dyDescent="0.25">
      <c r="A23" s="5" t="s">
        <v>34</v>
      </c>
      <c r="B23" s="10">
        <v>4586959</v>
      </c>
      <c r="C23" s="10">
        <v>238236</v>
      </c>
      <c r="D23" s="10">
        <f t="shared" si="0"/>
        <v>4825195</v>
      </c>
      <c r="E23" s="10">
        <v>1112695</v>
      </c>
      <c r="F23" s="10">
        <v>-3706</v>
      </c>
      <c r="G23" s="10">
        <f t="shared" si="1"/>
        <v>1108989</v>
      </c>
      <c r="H23" s="10">
        <v>62820</v>
      </c>
      <c r="I23" s="10">
        <v>39502</v>
      </c>
      <c r="J23" s="10">
        <v>-1457</v>
      </c>
      <c r="K23" s="10">
        <f t="shared" si="2"/>
        <v>38045</v>
      </c>
      <c r="L23" s="10">
        <v>83599</v>
      </c>
      <c r="M23" s="10">
        <v>-157</v>
      </c>
      <c r="N23" s="10">
        <f t="shared" si="3"/>
        <v>83442</v>
      </c>
      <c r="O23" s="10">
        <v>10206</v>
      </c>
      <c r="P23" s="10">
        <v>64037</v>
      </c>
      <c r="Q23" s="7">
        <v>0</v>
      </c>
      <c r="R23" s="7">
        <v>63299</v>
      </c>
      <c r="S23" s="22">
        <f t="shared" si="4"/>
        <v>6256033</v>
      </c>
    </row>
    <row r="24" spans="1:19" x14ac:dyDescent="0.25">
      <c r="A24" s="5" t="s">
        <v>35</v>
      </c>
      <c r="B24" s="10">
        <v>5967816</v>
      </c>
      <c r="C24" s="10">
        <v>309955</v>
      </c>
      <c r="D24" s="10">
        <f t="shared" si="0"/>
        <v>6277771</v>
      </c>
      <c r="E24" s="10">
        <v>1447660</v>
      </c>
      <c r="F24" s="10">
        <v>-4821</v>
      </c>
      <c r="G24" s="10">
        <f t="shared" si="1"/>
        <v>1442839</v>
      </c>
      <c r="H24" s="10">
        <v>81731</v>
      </c>
      <c r="I24" s="10">
        <v>51393</v>
      </c>
      <c r="J24" s="10">
        <v>-1895</v>
      </c>
      <c r="K24" s="10">
        <f t="shared" si="2"/>
        <v>49498</v>
      </c>
      <c r="L24" s="10">
        <v>109247</v>
      </c>
      <c r="M24" s="10">
        <v>-204</v>
      </c>
      <c r="N24" s="10">
        <f t="shared" si="3"/>
        <v>109043</v>
      </c>
      <c r="O24" s="10">
        <v>13279</v>
      </c>
      <c r="P24" s="10">
        <v>133339</v>
      </c>
      <c r="Q24" s="7">
        <v>235217</v>
      </c>
      <c r="R24" s="7">
        <v>82719</v>
      </c>
      <c r="S24" s="22">
        <f t="shared" si="4"/>
        <v>8425436</v>
      </c>
    </row>
    <row r="25" spans="1:19" x14ac:dyDescent="0.25">
      <c r="A25" s="5" t="s">
        <v>36</v>
      </c>
      <c r="B25" s="10">
        <v>13802828</v>
      </c>
      <c r="C25" s="10">
        <v>716889</v>
      </c>
      <c r="D25" s="10">
        <f t="shared" si="0"/>
        <v>14519717</v>
      </c>
      <c r="E25" s="10">
        <v>3348261</v>
      </c>
      <c r="F25" s="10">
        <v>-11152</v>
      </c>
      <c r="G25" s="10">
        <f t="shared" si="1"/>
        <v>3337109</v>
      </c>
      <c r="H25" s="10">
        <v>189035</v>
      </c>
      <c r="I25" s="10">
        <v>118867</v>
      </c>
      <c r="J25" s="10">
        <v>-4385</v>
      </c>
      <c r="K25" s="10">
        <f t="shared" si="2"/>
        <v>114482</v>
      </c>
      <c r="L25" s="10">
        <v>268828</v>
      </c>
      <c r="M25" s="10">
        <v>-503</v>
      </c>
      <c r="N25" s="10">
        <f t="shared" si="3"/>
        <v>268325</v>
      </c>
      <c r="O25" s="10">
        <v>30712</v>
      </c>
      <c r="P25" s="10">
        <v>407377</v>
      </c>
      <c r="Q25" s="7">
        <v>3020946</v>
      </c>
      <c r="R25" s="7">
        <v>203549</v>
      </c>
      <c r="S25" s="22">
        <f t="shared" si="4"/>
        <v>22091252</v>
      </c>
    </row>
    <row r="26" spans="1:19" x14ac:dyDescent="0.25">
      <c r="A26" s="5" t="s">
        <v>37</v>
      </c>
      <c r="B26" s="10">
        <v>4385852</v>
      </c>
      <c r="C26" s="10">
        <v>227791</v>
      </c>
      <c r="D26" s="10">
        <f t="shared" si="0"/>
        <v>4613643</v>
      </c>
      <c r="E26" s="10">
        <v>1063911</v>
      </c>
      <c r="F26" s="10">
        <v>-3544</v>
      </c>
      <c r="G26" s="10">
        <f t="shared" si="1"/>
        <v>1060367</v>
      </c>
      <c r="H26" s="10">
        <v>60066</v>
      </c>
      <c r="I26" s="10">
        <v>37770</v>
      </c>
      <c r="J26" s="10">
        <v>-1393</v>
      </c>
      <c r="K26" s="10">
        <f t="shared" si="2"/>
        <v>36377</v>
      </c>
      <c r="L26" s="10">
        <v>79731</v>
      </c>
      <c r="M26" s="10">
        <v>-149</v>
      </c>
      <c r="N26" s="10">
        <f t="shared" si="3"/>
        <v>79582</v>
      </c>
      <c r="O26" s="10">
        <v>9759</v>
      </c>
      <c r="P26" s="10">
        <v>55224</v>
      </c>
      <c r="Q26" s="7">
        <v>298294</v>
      </c>
      <c r="R26" s="7">
        <v>60370</v>
      </c>
      <c r="S26" s="22">
        <f t="shared" si="4"/>
        <v>6273682</v>
      </c>
    </row>
    <row r="27" spans="1:19" x14ac:dyDescent="0.25">
      <c r="A27" s="5" t="s">
        <v>38</v>
      </c>
      <c r="B27" s="10">
        <v>5305261</v>
      </c>
      <c r="C27" s="10">
        <v>275544</v>
      </c>
      <c r="D27" s="10">
        <f t="shared" si="0"/>
        <v>5580805</v>
      </c>
      <c r="E27" s="10">
        <v>1286939</v>
      </c>
      <c r="F27" s="10">
        <v>-4286</v>
      </c>
      <c r="G27" s="10">
        <f t="shared" si="1"/>
        <v>1282653</v>
      </c>
      <c r="H27" s="10">
        <v>72657</v>
      </c>
      <c r="I27" s="10">
        <v>45688</v>
      </c>
      <c r="J27" s="10">
        <v>-1685</v>
      </c>
      <c r="K27" s="10">
        <f t="shared" si="2"/>
        <v>44003</v>
      </c>
      <c r="L27" s="10">
        <v>97039</v>
      </c>
      <c r="M27" s="10">
        <v>-182</v>
      </c>
      <c r="N27" s="10">
        <f t="shared" si="3"/>
        <v>96857</v>
      </c>
      <c r="O27" s="10">
        <v>11805</v>
      </c>
      <c r="P27" s="10">
        <v>93702</v>
      </c>
      <c r="Q27" s="7">
        <v>0</v>
      </c>
      <c r="R27" s="7">
        <v>73475</v>
      </c>
      <c r="S27" s="22">
        <f t="shared" si="4"/>
        <v>7255957</v>
      </c>
    </row>
    <row r="28" spans="1:19" x14ac:dyDescent="0.25">
      <c r="A28" s="5" t="s">
        <v>39</v>
      </c>
      <c r="B28" s="10">
        <v>7543497</v>
      </c>
      <c r="C28" s="10">
        <v>391793</v>
      </c>
      <c r="D28" s="10">
        <f t="shared" si="0"/>
        <v>7935290</v>
      </c>
      <c r="E28" s="10">
        <v>1829886</v>
      </c>
      <c r="F28" s="10">
        <v>-6095</v>
      </c>
      <c r="G28" s="10">
        <f t="shared" si="1"/>
        <v>1823791</v>
      </c>
      <c r="H28" s="10">
        <v>103311</v>
      </c>
      <c r="I28" s="10">
        <v>64963</v>
      </c>
      <c r="J28" s="10">
        <v>-2396</v>
      </c>
      <c r="K28" s="10">
        <f t="shared" si="2"/>
        <v>62567</v>
      </c>
      <c r="L28" s="10">
        <v>139803</v>
      </c>
      <c r="M28" s="10">
        <v>-262</v>
      </c>
      <c r="N28" s="10">
        <f t="shared" si="3"/>
        <v>139541</v>
      </c>
      <c r="O28" s="10">
        <v>16785</v>
      </c>
      <c r="P28" s="10">
        <v>183215</v>
      </c>
      <c r="Q28" s="7">
        <v>836048</v>
      </c>
      <c r="R28" s="7">
        <v>105855</v>
      </c>
      <c r="S28" s="22">
        <f t="shared" si="4"/>
        <v>11206403</v>
      </c>
    </row>
    <row r="29" spans="1:19" x14ac:dyDescent="0.25">
      <c r="A29" s="5" t="s">
        <v>40</v>
      </c>
      <c r="B29" s="10">
        <v>3958939</v>
      </c>
      <c r="C29" s="10">
        <v>205619</v>
      </c>
      <c r="D29" s="10">
        <f t="shared" si="0"/>
        <v>4164558</v>
      </c>
      <c r="E29" s="10">
        <v>960351</v>
      </c>
      <c r="F29" s="10">
        <v>-3198</v>
      </c>
      <c r="G29" s="10">
        <f t="shared" si="1"/>
        <v>957153</v>
      </c>
      <c r="H29" s="10">
        <v>54219</v>
      </c>
      <c r="I29" s="10">
        <v>34093</v>
      </c>
      <c r="J29" s="10">
        <v>-1257</v>
      </c>
      <c r="K29" s="10">
        <f t="shared" si="2"/>
        <v>32836</v>
      </c>
      <c r="L29" s="10">
        <v>71699</v>
      </c>
      <c r="M29" s="10">
        <v>-134</v>
      </c>
      <c r="N29" s="10">
        <f t="shared" si="3"/>
        <v>71565</v>
      </c>
      <c r="O29" s="10">
        <v>8809</v>
      </c>
      <c r="P29" s="10">
        <v>25380</v>
      </c>
      <c r="Q29" s="7">
        <v>0</v>
      </c>
      <c r="R29" s="7">
        <v>54288</v>
      </c>
      <c r="S29" s="22">
        <f t="shared" si="4"/>
        <v>5368808</v>
      </c>
    </row>
    <row r="30" spans="1:19" x14ac:dyDescent="0.25">
      <c r="A30" s="5" t="s">
        <v>41</v>
      </c>
      <c r="B30" s="10">
        <v>4202616</v>
      </c>
      <c r="C30" s="10">
        <v>218274</v>
      </c>
      <c r="D30" s="10">
        <f t="shared" si="0"/>
        <v>4420890</v>
      </c>
      <c r="E30" s="10">
        <v>1019462</v>
      </c>
      <c r="F30" s="10">
        <v>-3396</v>
      </c>
      <c r="G30" s="10">
        <f t="shared" si="1"/>
        <v>1016066</v>
      </c>
      <c r="H30" s="10">
        <v>57556</v>
      </c>
      <c r="I30" s="10">
        <v>36192</v>
      </c>
      <c r="J30" s="10">
        <v>-1335</v>
      </c>
      <c r="K30" s="10">
        <f t="shared" si="2"/>
        <v>34857</v>
      </c>
      <c r="L30" s="10">
        <v>76701</v>
      </c>
      <c r="M30" s="10">
        <v>-143</v>
      </c>
      <c r="N30" s="10">
        <f t="shared" si="3"/>
        <v>76558</v>
      </c>
      <c r="O30" s="10">
        <v>9351</v>
      </c>
      <c r="P30" s="10">
        <v>49490</v>
      </c>
      <c r="Q30" s="7">
        <v>0</v>
      </c>
      <c r="R30" s="7">
        <v>58076</v>
      </c>
      <c r="S30" s="22">
        <f t="shared" si="4"/>
        <v>5722844</v>
      </c>
    </row>
    <row r="31" spans="1:19" x14ac:dyDescent="0.25">
      <c r="A31" s="5" t="s">
        <v>42</v>
      </c>
      <c r="B31" s="10">
        <v>4308401</v>
      </c>
      <c r="C31" s="10">
        <v>223769</v>
      </c>
      <c r="D31" s="10">
        <f t="shared" si="0"/>
        <v>4532170</v>
      </c>
      <c r="E31" s="10">
        <v>1045123</v>
      </c>
      <c r="F31" s="10">
        <v>-3481</v>
      </c>
      <c r="G31" s="10">
        <f t="shared" si="1"/>
        <v>1041642</v>
      </c>
      <c r="H31" s="10">
        <v>59005</v>
      </c>
      <c r="I31" s="10">
        <v>37103</v>
      </c>
      <c r="J31" s="10">
        <v>-1369</v>
      </c>
      <c r="K31" s="10">
        <f t="shared" si="2"/>
        <v>35734</v>
      </c>
      <c r="L31" s="10">
        <v>78632</v>
      </c>
      <c r="M31" s="10">
        <v>-147</v>
      </c>
      <c r="N31" s="10">
        <f t="shared" si="3"/>
        <v>78485</v>
      </c>
      <c r="O31" s="10">
        <v>9587</v>
      </c>
      <c r="P31" s="10">
        <v>26466</v>
      </c>
      <c r="Q31" s="7">
        <v>0</v>
      </c>
      <c r="R31" s="7">
        <v>59538</v>
      </c>
      <c r="S31" s="22">
        <f t="shared" si="4"/>
        <v>5842627</v>
      </c>
    </row>
    <row r="32" spans="1:19" x14ac:dyDescent="0.25">
      <c r="A32" s="5" t="s">
        <v>43</v>
      </c>
      <c r="B32" s="10">
        <v>7050098</v>
      </c>
      <c r="C32" s="10">
        <v>366166</v>
      </c>
      <c r="D32" s="10">
        <f t="shared" si="0"/>
        <v>7416264</v>
      </c>
      <c r="E32" s="10">
        <v>1710198</v>
      </c>
      <c r="F32" s="10">
        <v>-5696</v>
      </c>
      <c r="G32" s="10">
        <f t="shared" si="1"/>
        <v>1704502</v>
      </c>
      <c r="H32" s="10">
        <v>96554</v>
      </c>
      <c r="I32" s="10">
        <v>60714</v>
      </c>
      <c r="J32" s="10">
        <v>-2240</v>
      </c>
      <c r="K32" s="10">
        <f t="shared" si="2"/>
        <v>58474</v>
      </c>
      <c r="L32" s="10">
        <v>131513</v>
      </c>
      <c r="M32" s="10">
        <v>-246</v>
      </c>
      <c r="N32" s="10">
        <f t="shared" si="3"/>
        <v>131267</v>
      </c>
      <c r="O32" s="10">
        <v>15687</v>
      </c>
      <c r="P32" s="10">
        <v>174592</v>
      </c>
      <c r="Q32" s="7">
        <v>0</v>
      </c>
      <c r="R32" s="7">
        <v>99578</v>
      </c>
      <c r="S32" s="22">
        <f t="shared" si="4"/>
        <v>9696918</v>
      </c>
    </row>
    <row r="33" spans="1:19" x14ac:dyDescent="0.25">
      <c r="A33" s="5" t="s">
        <v>44</v>
      </c>
      <c r="B33" s="10">
        <v>5461798</v>
      </c>
      <c r="C33" s="10">
        <v>283674</v>
      </c>
      <c r="D33" s="10">
        <f t="shared" si="0"/>
        <v>5745472</v>
      </c>
      <c r="E33" s="10">
        <v>1324911</v>
      </c>
      <c r="F33" s="10">
        <v>-4412</v>
      </c>
      <c r="G33" s="10">
        <f t="shared" si="1"/>
        <v>1320499</v>
      </c>
      <c r="H33" s="10">
        <v>74801</v>
      </c>
      <c r="I33" s="10">
        <v>47036</v>
      </c>
      <c r="J33" s="10">
        <v>-1735</v>
      </c>
      <c r="K33" s="10">
        <f t="shared" si="2"/>
        <v>45301</v>
      </c>
      <c r="L33" s="10">
        <v>100231</v>
      </c>
      <c r="M33" s="10">
        <v>-188</v>
      </c>
      <c r="N33" s="10">
        <f t="shared" si="3"/>
        <v>100043</v>
      </c>
      <c r="O33" s="10">
        <v>12153</v>
      </c>
      <c r="P33" s="10">
        <v>112584</v>
      </c>
      <c r="Q33" s="7">
        <v>305521</v>
      </c>
      <c r="R33" s="7">
        <v>75892</v>
      </c>
      <c r="S33" s="22">
        <f t="shared" si="4"/>
        <v>7792266</v>
      </c>
    </row>
    <row r="34" spans="1:19" x14ac:dyDescent="0.25">
      <c r="A34" s="5" t="s">
        <v>45</v>
      </c>
      <c r="B34" s="10">
        <v>4753276</v>
      </c>
      <c r="C34" s="10">
        <v>246875</v>
      </c>
      <c r="D34" s="10">
        <f t="shared" si="0"/>
        <v>5000151</v>
      </c>
      <c r="E34" s="10">
        <v>1153040</v>
      </c>
      <c r="F34" s="10">
        <v>-3841</v>
      </c>
      <c r="G34" s="10">
        <f t="shared" si="1"/>
        <v>1149199</v>
      </c>
      <c r="H34" s="10">
        <v>65098</v>
      </c>
      <c r="I34" s="10">
        <v>40934</v>
      </c>
      <c r="J34" s="10">
        <v>-1510</v>
      </c>
      <c r="K34" s="10">
        <f t="shared" si="2"/>
        <v>39424</v>
      </c>
      <c r="L34" s="10">
        <v>86373</v>
      </c>
      <c r="M34" s="10">
        <v>-162</v>
      </c>
      <c r="N34" s="10">
        <f t="shared" si="3"/>
        <v>86211</v>
      </c>
      <c r="O34" s="10">
        <v>10576</v>
      </c>
      <c r="P34" s="10">
        <v>64667</v>
      </c>
      <c r="Q34" s="7">
        <v>0</v>
      </c>
      <c r="R34" s="7">
        <v>65399</v>
      </c>
      <c r="S34" s="22">
        <f t="shared" si="4"/>
        <v>6480725</v>
      </c>
    </row>
    <row r="35" spans="1:19" x14ac:dyDescent="0.25">
      <c r="A35" s="5" t="s">
        <v>46</v>
      </c>
      <c r="B35" s="10">
        <v>4575494</v>
      </c>
      <c r="C35" s="10">
        <v>237641</v>
      </c>
      <c r="D35" s="10">
        <f t="shared" si="0"/>
        <v>4813135</v>
      </c>
      <c r="E35" s="10">
        <v>1109914</v>
      </c>
      <c r="F35" s="10">
        <v>-3697</v>
      </c>
      <c r="G35" s="10">
        <f t="shared" si="1"/>
        <v>1106217</v>
      </c>
      <c r="H35" s="10">
        <v>62663</v>
      </c>
      <c r="I35" s="10">
        <v>39403</v>
      </c>
      <c r="J35" s="10">
        <v>-1453</v>
      </c>
      <c r="K35" s="10">
        <f t="shared" si="2"/>
        <v>37950</v>
      </c>
      <c r="L35" s="10">
        <v>83016</v>
      </c>
      <c r="M35" s="10">
        <v>-156</v>
      </c>
      <c r="N35" s="10">
        <f t="shared" si="3"/>
        <v>82860</v>
      </c>
      <c r="O35" s="10">
        <v>10181</v>
      </c>
      <c r="P35" s="10">
        <v>42483</v>
      </c>
      <c r="Q35" s="7">
        <v>746948</v>
      </c>
      <c r="R35" s="7">
        <v>62857</v>
      </c>
      <c r="S35" s="22">
        <f t="shared" si="4"/>
        <v>6965294</v>
      </c>
    </row>
    <row r="36" spans="1:19" x14ac:dyDescent="0.25">
      <c r="A36" s="5" t="s">
        <v>47</v>
      </c>
      <c r="B36" s="10">
        <v>9805425</v>
      </c>
      <c r="C36" s="10">
        <v>509272</v>
      </c>
      <c r="D36" s="10">
        <f t="shared" si="0"/>
        <v>10314697</v>
      </c>
      <c r="E36" s="10">
        <v>2378579</v>
      </c>
      <c r="F36" s="10">
        <v>-7922</v>
      </c>
      <c r="G36" s="10">
        <f t="shared" si="1"/>
        <v>2370657</v>
      </c>
      <c r="H36" s="10">
        <v>134289</v>
      </c>
      <c r="I36" s="10">
        <v>84442</v>
      </c>
      <c r="J36" s="10">
        <v>-3115</v>
      </c>
      <c r="K36" s="10">
        <f t="shared" si="2"/>
        <v>81327</v>
      </c>
      <c r="L36" s="10">
        <v>176001</v>
      </c>
      <c r="M36" s="10">
        <v>-329</v>
      </c>
      <c r="N36" s="10">
        <f t="shared" si="3"/>
        <v>175672</v>
      </c>
      <c r="O36" s="10">
        <v>21818</v>
      </c>
      <c r="P36" s="10">
        <v>245030</v>
      </c>
      <c r="Q36" s="7">
        <v>849629</v>
      </c>
      <c r="R36" s="7">
        <v>133263</v>
      </c>
      <c r="S36" s="22">
        <f t="shared" si="4"/>
        <v>14326382</v>
      </c>
    </row>
    <row r="37" spans="1:19" x14ac:dyDescent="0.25">
      <c r="A37" s="5" t="s">
        <v>48</v>
      </c>
      <c r="B37" s="10">
        <v>5356897</v>
      </c>
      <c r="C37" s="10">
        <v>278226</v>
      </c>
      <c r="D37" s="10">
        <f t="shared" si="0"/>
        <v>5635123</v>
      </c>
      <c r="E37" s="10">
        <v>1299465</v>
      </c>
      <c r="F37" s="10">
        <v>-4328</v>
      </c>
      <c r="G37" s="10">
        <f t="shared" si="1"/>
        <v>1295137</v>
      </c>
      <c r="H37" s="10">
        <v>73365</v>
      </c>
      <c r="I37" s="10">
        <v>46132</v>
      </c>
      <c r="J37" s="10">
        <v>-1701</v>
      </c>
      <c r="K37" s="10">
        <f t="shared" si="2"/>
        <v>44431</v>
      </c>
      <c r="L37" s="10">
        <v>97939</v>
      </c>
      <c r="M37" s="10">
        <v>-183</v>
      </c>
      <c r="N37" s="10">
        <f t="shared" si="3"/>
        <v>97756</v>
      </c>
      <c r="O37" s="10">
        <v>11920</v>
      </c>
      <c r="P37" s="10">
        <v>92646</v>
      </c>
      <c r="Q37" s="7">
        <v>0</v>
      </c>
      <c r="R37" s="7">
        <v>74157</v>
      </c>
      <c r="S37" s="22">
        <f t="shared" si="4"/>
        <v>7324535</v>
      </c>
    </row>
    <row r="38" spans="1:19" x14ac:dyDescent="0.25">
      <c r="A38" s="5" t="s">
        <v>49</v>
      </c>
      <c r="B38" s="10">
        <v>12916983</v>
      </c>
      <c r="C38" s="10">
        <v>670880</v>
      </c>
      <c r="D38" s="10">
        <f t="shared" si="0"/>
        <v>13587863</v>
      </c>
      <c r="E38" s="10">
        <v>3133375</v>
      </c>
      <c r="F38" s="10">
        <v>-10436</v>
      </c>
      <c r="G38" s="10">
        <f t="shared" si="1"/>
        <v>3122939</v>
      </c>
      <c r="H38" s="10">
        <v>176903</v>
      </c>
      <c r="I38" s="10">
        <v>111238</v>
      </c>
      <c r="J38" s="10">
        <v>-4103</v>
      </c>
      <c r="K38" s="10">
        <f t="shared" si="2"/>
        <v>107135</v>
      </c>
      <c r="L38" s="10">
        <v>245799</v>
      </c>
      <c r="M38" s="10">
        <v>-459</v>
      </c>
      <c r="N38" s="10">
        <f t="shared" si="3"/>
        <v>245340</v>
      </c>
      <c r="O38" s="10">
        <v>28741</v>
      </c>
      <c r="P38" s="10">
        <v>352456</v>
      </c>
      <c r="Q38" s="7">
        <v>491072</v>
      </c>
      <c r="R38" s="7">
        <v>186113</v>
      </c>
      <c r="S38" s="22">
        <f t="shared" si="4"/>
        <v>18298562</v>
      </c>
    </row>
    <row r="39" spans="1:19" x14ac:dyDescent="0.25">
      <c r="A39" s="5" t="s">
        <v>50</v>
      </c>
      <c r="B39" s="10">
        <v>7763567</v>
      </c>
      <c r="C39" s="10">
        <v>403223</v>
      </c>
      <c r="D39" s="10">
        <f t="shared" si="0"/>
        <v>8166790</v>
      </c>
      <c r="E39" s="10">
        <v>1883270</v>
      </c>
      <c r="F39" s="10">
        <v>-6273</v>
      </c>
      <c r="G39" s="10">
        <f t="shared" si="1"/>
        <v>1876997</v>
      </c>
      <c r="H39" s="10">
        <v>106325</v>
      </c>
      <c r="I39" s="10">
        <v>66858</v>
      </c>
      <c r="J39" s="10">
        <v>-2466</v>
      </c>
      <c r="K39" s="10">
        <f t="shared" si="2"/>
        <v>64392</v>
      </c>
      <c r="L39" s="10">
        <v>145665</v>
      </c>
      <c r="M39" s="10">
        <v>-272</v>
      </c>
      <c r="N39" s="10">
        <f t="shared" si="3"/>
        <v>145393</v>
      </c>
      <c r="O39" s="10">
        <v>17275</v>
      </c>
      <c r="P39" s="10">
        <v>186867</v>
      </c>
      <c r="Q39" s="7">
        <v>1.0000000009313226E-2</v>
      </c>
      <c r="R39" s="7">
        <v>110294</v>
      </c>
      <c r="S39" s="22">
        <f t="shared" si="4"/>
        <v>10674333.01</v>
      </c>
    </row>
    <row r="40" spans="1:19" x14ac:dyDescent="0.25">
      <c r="A40" s="5" t="s">
        <v>51</v>
      </c>
      <c r="B40" s="10">
        <v>5391823</v>
      </c>
      <c r="C40" s="10">
        <v>280039</v>
      </c>
      <c r="D40" s="10">
        <f t="shared" si="0"/>
        <v>5671862</v>
      </c>
      <c r="E40" s="10">
        <v>1307937</v>
      </c>
      <c r="F40" s="10">
        <v>-4356</v>
      </c>
      <c r="G40" s="10">
        <f t="shared" si="1"/>
        <v>1303581</v>
      </c>
      <c r="H40" s="10">
        <v>73843</v>
      </c>
      <c r="I40" s="10">
        <v>46433</v>
      </c>
      <c r="J40" s="10">
        <v>-1713</v>
      </c>
      <c r="K40" s="10">
        <f t="shared" si="2"/>
        <v>44720</v>
      </c>
      <c r="L40" s="10">
        <v>97755</v>
      </c>
      <c r="M40" s="10">
        <v>-183</v>
      </c>
      <c r="N40" s="10">
        <f t="shared" si="3"/>
        <v>97572</v>
      </c>
      <c r="O40" s="10">
        <v>11997</v>
      </c>
      <c r="P40" s="10">
        <v>120264</v>
      </c>
      <c r="Q40" s="7">
        <v>0</v>
      </c>
      <c r="R40" s="7">
        <v>74018</v>
      </c>
      <c r="S40" s="22">
        <f t="shared" si="4"/>
        <v>7397857</v>
      </c>
    </row>
    <row r="41" spans="1:19" x14ac:dyDescent="0.25">
      <c r="A41" s="5" t="s">
        <v>57</v>
      </c>
      <c r="B41" s="10">
        <v>3953822</v>
      </c>
      <c r="C41" s="10">
        <v>205353</v>
      </c>
      <c r="D41" s="10">
        <f t="shared" si="0"/>
        <v>4159175</v>
      </c>
      <c r="E41" s="10">
        <v>959110</v>
      </c>
      <c r="F41" s="10">
        <v>-3194</v>
      </c>
      <c r="G41" s="10">
        <f t="shared" si="1"/>
        <v>955916</v>
      </c>
      <c r="H41" s="10">
        <v>54149.000743174256</v>
      </c>
      <c r="I41" s="10">
        <v>34049</v>
      </c>
      <c r="J41" s="10">
        <v>-1255</v>
      </c>
      <c r="K41" s="10">
        <f t="shared" si="2"/>
        <v>32794</v>
      </c>
      <c r="L41" s="10">
        <v>71788</v>
      </c>
      <c r="M41" s="10">
        <v>-134</v>
      </c>
      <c r="N41" s="10">
        <f t="shared" si="3"/>
        <v>71654</v>
      </c>
      <c r="O41" s="10">
        <v>8798</v>
      </c>
      <c r="P41" s="10">
        <v>33203</v>
      </c>
      <c r="Q41" s="7">
        <v>115758</v>
      </c>
      <c r="R41" s="7">
        <v>54356</v>
      </c>
      <c r="S41" s="22">
        <f t="shared" si="4"/>
        <v>5485803.000743174</v>
      </c>
    </row>
    <row r="42" spans="1:19" ht="15.75" thickBot="1" x14ac:dyDescent="0.3">
      <c r="A42" s="11" t="s">
        <v>53</v>
      </c>
      <c r="B42" s="12">
        <f t="shared" ref="B42:S42" si="5">SUM(B6:B41)</f>
        <v>286845781</v>
      </c>
      <c r="C42" s="12">
        <f t="shared" ref="C42:D42" si="6">SUM(C6:C41)</f>
        <v>14898143</v>
      </c>
      <c r="D42" s="12">
        <f t="shared" si="6"/>
        <v>301743924</v>
      </c>
      <c r="E42" s="12">
        <f t="shared" si="5"/>
        <v>69582447</v>
      </c>
      <c r="F42" s="12">
        <f t="shared" ref="F42:G42" si="7">SUM(F6:F41)</f>
        <v>-231753</v>
      </c>
      <c r="G42" s="12">
        <f t="shared" si="7"/>
        <v>69350694</v>
      </c>
      <c r="H42" s="12">
        <f t="shared" si="5"/>
        <v>3928455.0007431745</v>
      </c>
      <c r="I42" s="12">
        <f t="shared" ref="I42:J42" si="8">SUM(I6:I41)</f>
        <v>2470246</v>
      </c>
      <c r="J42" s="12">
        <f t="shared" si="8"/>
        <v>-91110</v>
      </c>
      <c r="K42" s="12">
        <f t="shared" si="5"/>
        <v>2379136</v>
      </c>
      <c r="L42" s="12">
        <f t="shared" ref="L42:M42" si="9">SUM(L6:L41)</f>
        <v>5265245</v>
      </c>
      <c r="M42" s="12">
        <f t="shared" si="9"/>
        <v>-9849</v>
      </c>
      <c r="N42" s="12">
        <f t="shared" si="5"/>
        <v>5255396</v>
      </c>
      <c r="O42" s="12">
        <f t="shared" si="5"/>
        <v>638258</v>
      </c>
      <c r="P42" s="12">
        <f t="shared" si="5"/>
        <v>6569054</v>
      </c>
      <c r="Q42" s="12">
        <f t="shared" si="5"/>
        <v>21949493.02</v>
      </c>
      <c r="R42" s="12">
        <f t="shared" si="5"/>
        <v>3986702</v>
      </c>
      <c r="S42" s="23">
        <f t="shared" si="5"/>
        <v>415801112.02074313</v>
      </c>
    </row>
    <row r="43" spans="1:19" ht="15.75" thickTop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6"/>
      <c r="S43" s="16"/>
    </row>
    <row r="44" spans="1:19" x14ac:dyDescent="0.25">
      <c r="A44" s="18" t="s">
        <v>60</v>
      </c>
      <c r="B44" s="19" t="s">
        <v>61</v>
      </c>
      <c r="C44" s="19" t="s">
        <v>61</v>
      </c>
      <c r="D44" s="19" t="s">
        <v>61</v>
      </c>
      <c r="E44" s="19" t="s">
        <v>61</v>
      </c>
      <c r="F44" s="19" t="s">
        <v>61</v>
      </c>
      <c r="G44" s="19" t="s">
        <v>61</v>
      </c>
      <c r="H44" s="21"/>
    </row>
    <row r="45" spans="1:19" x14ac:dyDescent="0.25">
      <c r="B45" s="24" t="s">
        <v>62</v>
      </c>
      <c r="C45" s="24" t="s">
        <v>62</v>
      </c>
      <c r="D45" s="24" t="s">
        <v>62</v>
      </c>
      <c r="E45" s="19"/>
      <c r="F45" s="19"/>
      <c r="G45" s="19"/>
      <c r="H45" s="25"/>
    </row>
    <row r="46" spans="1:19" x14ac:dyDescent="0.25">
      <c r="B46" s="26" t="s">
        <v>63</v>
      </c>
      <c r="C46" s="26" t="s">
        <v>63</v>
      </c>
      <c r="D46" s="26" t="s">
        <v>63</v>
      </c>
      <c r="E46" s="18"/>
      <c r="F46" s="18"/>
      <c r="G46" s="18"/>
      <c r="H46" s="21"/>
    </row>
    <row r="47" spans="1:19" x14ac:dyDescent="0.25">
      <c r="B47" s="27"/>
      <c r="C47" s="27"/>
      <c r="D47" s="27"/>
      <c r="E47" s="18"/>
      <c r="F47" s="18"/>
      <c r="G47" s="18"/>
    </row>
    <row r="48" spans="1:19" x14ac:dyDescent="0.25">
      <c r="B48" s="27"/>
      <c r="C48" s="27"/>
      <c r="D48" s="27"/>
      <c r="E48" s="18"/>
      <c r="F48" s="18"/>
      <c r="G48" s="18"/>
    </row>
    <row r="49" spans="2:7" x14ac:dyDescent="0.25">
      <c r="B49" s="27"/>
      <c r="C49" s="27"/>
      <c r="D49" s="27"/>
      <c r="E49" s="28"/>
      <c r="F49" s="28"/>
      <c r="G49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2999-57DC-415B-BA4D-BB62F01394CC}">
  <dimension ref="A1:P56"/>
  <sheetViews>
    <sheetView topLeftCell="H28" workbookViewId="0">
      <selection activeCell="P9" sqref="P9"/>
    </sheetView>
  </sheetViews>
  <sheetFormatPr baseColWidth="10" defaultRowHeight="15" x14ac:dyDescent="0.25"/>
  <cols>
    <col min="1" max="1" width="23.42578125" customWidth="1"/>
    <col min="2" max="2" width="24.5703125" customWidth="1"/>
    <col min="3" max="5" width="26.140625" customWidth="1"/>
    <col min="6" max="6" width="25.28515625" customWidth="1"/>
    <col min="7" max="8" width="23.42578125" customWidth="1"/>
    <col min="9" max="16" width="20.42578125" customWidth="1"/>
  </cols>
  <sheetData>
    <row r="1" spans="1:16" ht="18.75" x14ac:dyDescent="0.3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3">
      <c r="A3" s="1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75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36" t="s">
        <v>3</v>
      </c>
      <c r="B6" s="32" t="s">
        <v>4</v>
      </c>
      <c r="C6" s="32" t="s">
        <v>5</v>
      </c>
      <c r="D6" s="32" t="s">
        <v>84</v>
      </c>
      <c r="E6" s="32" t="s">
        <v>6</v>
      </c>
      <c r="F6" s="32" t="s">
        <v>7</v>
      </c>
      <c r="G6" s="32" t="s">
        <v>8</v>
      </c>
      <c r="H6" s="32" t="s">
        <v>9</v>
      </c>
      <c r="I6" s="32" t="s">
        <v>64</v>
      </c>
      <c r="J6" s="32" t="s">
        <v>12</v>
      </c>
      <c r="K6" s="32" t="s">
        <v>65</v>
      </c>
      <c r="L6" s="34" t="s">
        <v>70</v>
      </c>
      <c r="M6" s="38"/>
      <c r="N6" s="38"/>
      <c r="O6" s="35"/>
      <c r="P6" s="36" t="s">
        <v>14</v>
      </c>
    </row>
    <row r="7" spans="1:16" s="4" customFormat="1" ht="48.75" customHeight="1" x14ac:dyDescent="0.25">
      <c r="A7" s="37"/>
      <c r="B7" s="33"/>
      <c r="C7" s="33"/>
      <c r="D7" s="33"/>
      <c r="E7" s="33"/>
      <c r="F7" s="33"/>
      <c r="G7" s="33"/>
      <c r="H7" s="33"/>
      <c r="I7" s="33"/>
      <c r="J7" s="33"/>
      <c r="K7" s="33"/>
      <c r="L7" s="3" t="s">
        <v>15</v>
      </c>
      <c r="M7" s="3" t="s">
        <v>16</v>
      </c>
      <c r="N7" s="3" t="s">
        <v>85</v>
      </c>
      <c r="O7" s="3" t="s">
        <v>82</v>
      </c>
      <c r="P7" s="37"/>
    </row>
    <row r="8" spans="1:16" ht="21" customHeight="1" x14ac:dyDescent="0.25">
      <c r="A8" s="5" t="s">
        <v>17</v>
      </c>
      <c r="B8" s="6">
        <v>3408303</v>
      </c>
      <c r="C8" s="6">
        <v>867356</v>
      </c>
      <c r="D8" s="6">
        <v>0</v>
      </c>
      <c r="E8" s="6">
        <v>60390</v>
      </c>
      <c r="F8" s="6">
        <v>46396</v>
      </c>
      <c r="G8" s="6">
        <v>81148</v>
      </c>
      <c r="H8" s="6">
        <v>9908</v>
      </c>
      <c r="I8" s="6">
        <v>68549</v>
      </c>
      <c r="J8" s="7">
        <v>1.0000000009313226E-2</v>
      </c>
      <c r="K8" s="7">
        <v>23112</v>
      </c>
      <c r="L8" s="7">
        <v>903724</v>
      </c>
      <c r="M8" s="7">
        <v>24328</v>
      </c>
      <c r="N8" s="7">
        <v>0</v>
      </c>
      <c r="O8" s="7">
        <v>8125</v>
      </c>
      <c r="P8" s="22">
        <f t="shared" ref="P8:P43" si="0">SUM(B8:O8)</f>
        <v>5501339.0099999998</v>
      </c>
    </row>
    <row r="9" spans="1:16" x14ac:dyDescent="0.25">
      <c r="A9" s="5" t="s">
        <v>18</v>
      </c>
      <c r="B9" s="10">
        <v>4335950</v>
      </c>
      <c r="C9" s="10">
        <v>1103427</v>
      </c>
      <c r="D9" s="10">
        <v>0</v>
      </c>
      <c r="E9" s="10">
        <v>76827</v>
      </c>
      <c r="F9" s="10">
        <v>59024</v>
      </c>
      <c r="G9" s="10">
        <v>109308</v>
      </c>
      <c r="H9" s="10">
        <v>12605</v>
      </c>
      <c r="I9" s="10">
        <v>98286</v>
      </c>
      <c r="J9" s="7">
        <v>17201</v>
      </c>
      <c r="K9" s="7">
        <v>31133</v>
      </c>
      <c r="L9" s="7">
        <v>1149694</v>
      </c>
      <c r="M9" s="7">
        <v>30949</v>
      </c>
      <c r="N9" s="7">
        <v>0</v>
      </c>
      <c r="O9" s="7">
        <v>10336</v>
      </c>
      <c r="P9" s="22">
        <f t="shared" si="0"/>
        <v>7034740</v>
      </c>
    </row>
    <row r="10" spans="1:16" x14ac:dyDescent="0.25">
      <c r="A10" s="5" t="s">
        <v>19</v>
      </c>
      <c r="B10" s="10">
        <v>4791776</v>
      </c>
      <c r="C10" s="10">
        <v>1219427</v>
      </c>
      <c r="D10" s="10">
        <v>0</v>
      </c>
      <c r="E10" s="10">
        <v>84903</v>
      </c>
      <c r="F10" s="10">
        <v>65229</v>
      </c>
      <c r="G10" s="10">
        <v>114446</v>
      </c>
      <c r="H10" s="10">
        <v>13930</v>
      </c>
      <c r="I10" s="10">
        <v>152594</v>
      </c>
      <c r="J10" s="7">
        <v>941959</v>
      </c>
      <c r="K10" s="7">
        <v>32596</v>
      </c>
      <c r="L10" s="7">
        <v>1270558</v>
      </c>
      <c r="M10" s="7">
        <v>34203</v>
      </c>
      <c r="N10" s="7">
        <v>0</v>
      </c>
      <c r="O10" s="7">
        <v>11422</v>
      </c>
      <c r="P10" s="22">
        <f t="shared" si="0"/>
        <v>8733043</v>
      </c>
    </row>
    <row r="11" spans="1:16" x14ac:dyDescent="0.25">
      <c r="A11" s="5" t="s">
        <v>20</v>
      </c>
      <c r="B11" s="10">
        <v>8085514</v>
      </c>
      <c r="C11" s="10">
        <v>2057629</v>
      </c>
      <c r="D11" s="10">
        <v>484919</v>
      </c>
      <c r="E11" s="10">
        <v>143264</v>
      </c>
      <c r="F11" s="10">
        <v>110066</v>
      </c>
      <c r="G11" s="10">
        <v>194420</v>
      </c>
      <c r="H11" s="10">
        <v>23505</v>
      </c>
      <c r="I11" s="10">
        <v>349929</v>
      </c>
      <c r="J11" s="7">
        <v>691710</v>
      </c>
      <c r="K11" s="7">
        <v>55374</v>
      </c>
      <c r="L11" s="7">
        <v>2143905</v>
      </c>
      <c r="M11" s="7">
        <v>57713</v>
      </c>
      <c r="N11" s="7">
        <v>3194173</v>
      </c>
      <c r="O11" s="7">
        <v>19274</v>
      </c>
      <c r="P11" s="22">
        <f t="shared" si="0"/>
        <v>17611395</v>
      </c>
    </row>
    <row r="12" spans="1:16" x14ac:dyDescent="0.25">
      <c r="A12" s="5" t="s">
        <v>21</v>
      </c>
      <c r="B12" s="10">
        <v>3361436</v>
      </c>
      <c r="C12" s="10">
        <v>855430</v>
      </c>
      <c r="D12" s="10">
        <v>0</v>
      </c>
      <c r="E12" s="10">
        <v>59560</v>
      </c>
      <c r="F12" s="10">
        <v>45758</v>
      </c>
      <c r="G12" s="10">
        <v>79392</v>
      </c>
      <c r="H12" s="10">
        <v>9772</v>
      </c>
      <c r="I12" s="10">
        <v>44200</v>
      </c>
      <c r="J12" s="7">
        <v>570812</v>
      </c>
      <c r="K12" s="7">
        <v>22612</v>
      </c>
      <c r="L12" s="7">
        <v>891298</v>
      </c>
      <c r="M12" s="7">
        <v>23993</v>
      </c>
      <c r="N12" s="7">
        <v>0</v>
      </c>
      <c r="O12" s="7">
        <v>8013</v>
      </c>
      <c r="P12" s="22">
        <f t="shared" si="0"/>
        <v>5972276</v>
      </c>
    </row>
    <row r="13" spans="1:16" x14ac:dyDescent="0.25">
      <c r="A13" s="5" t="s">
        <v>22</v>
      </c>
      <c r="B13" s="10">
        <v>3174963</v>
      </c>
      <c r="C13" s="10">
        <v>807975</v>
      </c>
      <c r="D13" s="10">
        <v>190415</v>
      </c>
      <c r="E13" s="10">
        <v>56256</v>
      </c>
      <c r="F13" s="10">
        <v>43220</v>
      </c>
      <c r="G13" s="10">
        <v>75381</v>
      </c>
      <c r="H13" s="10">
        <v>9230</v>
      </c>
      <c r="I13" s="10">
        <v>40978</v>
      </c>
      <c r="J13" s="7">
        <v>2390</v>
      </c>
      <c r="K13" s="7">
        <v>21470</v>
      </c>
      <c r="L13" s="7">
        <v>841854</v>
      </c>
      <c r="M13" s="7">
        <v>22662</v>
      </c>
      <c r="N13" s="7">
        <v>1254266</v>
      </c>
      <c r="O13" s="7">
        <v>7568</v>
      </c>
      <c r="P13" s="22">
        <f t="shared" si="0"/>
        <v>6548628</v>
      </c>
    </row>
    <row r="14" spans="1:16" x14ac:dyDescent="0.25">
      <c r="A14" s="5" t="s">
        <v>23</v>
      </c>
      <c r="B14" s="10">
        <v>15187782</v>
      </c>
      <c r="C14" s="10">
        <v>3865038</v>
      </c>
      <c r="D14" s="10">
        <v>910869</v>
      </c>
      <c r="E14" s="10">
        <v>269106</v>
      </c>
      <c r="F14" s="10">
        <v>206747</v>
      </c>
      <c r="G14" s="10">
        <v>363607</v>
      </c>
      <c r="H14" s="10">
        <v>44152</v>
      </c>
      <c r="I14" s="10">
        <v>728878</v>
      </c>
      <c r="J14" s="7">
        <v>179334</v>
      </c>
      <c r="K14" s="7">
        <v>103562</v>
      </c>
      <c r="L14" s="7">
        <v>4027098</v>
      </c>
      <c r="M14" s="7">
        <v>108408</v>
      </c>
      <c r="N14" s="7">
        <v>5999916</v>
      </c>
      <c r="O14" s="7">
        <v>36204</v>
      </c>
      <c r="P14" s="22">
        <f t="shared" si="0"/>
        <v>32030701</v>
      </c>
    </row>
    <row r="15" spans="1:16" x14ac:dyDescent="0.25">
      <c r="A15" s="5" t="s">
        <v>24</v>
      </c>
      <c r="B15" s="10">
        <v>32084744</v>
      </c>
      <c r="C15" s="10">
        <v>8165034</v>
      </c>
      <c r="D15" s="10">
        <v>0</v>
      </c>
      <c r="E15" s="10">
        <v>568495</v>
      </c>
      <c r="F15" s="10">
        <v>436760</v>
      </c>
      <c r="G15" s="10">
        <v>756909</v>
      </c>
      <c r="H15" s="10">
        <v>93273</v>
      </c>
      <c r="I15" s="10">
        <v>1474272</v>
      </c>
      <c r="J15" s="7">
        <v>8072274</v>
      </c>
      <c r="K15" s="7">
        <v>215580</v>
      </c>
      <c r="L15" s="7">
        <v>8507392</v>
      </c>
      <c r="M15" s="7">
        <v>229015</v>
      </c>
      <c r="N15" s="7">
        <v>0</v>
      </c>
      <c r="O15" s="7">
        <v>76482</v>
      </c>
      <c r="P15" s="22">
        <f t="shared" si="0"/>
        <v>60680230</v>
      </c>
    </row>
    <row r="16" spans="1:16" x14ac:dyDescent="0.25">
      <c r="A16" s="5" t="s">
        <v>25</v>
      </c>
      <c r="B16" s="10">
        <v>9477722</v>
      </c>
      <c r="C16" s="10">
        <v>2411923</v>
      </c>
      <c r="D16" s="10">
        <v>0</v>
      </c>
      <c r="E16" s="10">
        <v>167931</v>
      </c>
      <c r="F16" s="10">
        <v>129017</v>
      </c>
      <c r="G16" s="10">
        <v>230614</v>
      </c>
      <c r="H16" s="10">
        <v>27553</v>
      </c>
      <c r="I16" s="10">
        <v>417002</v>
      </c>
      <c r="J16" s="7">
        <v>1700286</v>
      </c>
      <c r="K16" s="7">
        <v>65683</v>
      </c>
      <c r="L16" s="7">
        <v>2513054</v>
      </c>
      <c r="M16" s="7">
        <v>67650</v>
      </c>
      <c r="N16" s="7">
        <v>0</v>
      </c>
      <c r="O16" s="7">
        <v>22593</v>
      </c>
      <c r="P16" s="22">
        <f t="shared" si="0"/>
        <v>17231028</v>
      </c>
    </row>
    <row r="17" spans="1:16" x14ac:dyDescent="0.25">
      <c r="A17" s="5" t="s">
        <v>26</v>
      </c>
      <c r="B17" s="10">
        <v>3059760</v>
      </c>
      <c r="C17" s="10">
        <v>778658</v>
      </c>
      <c r="D17" s="10">
        <v>0</v>
      </c>
      <c r="E17" s="10">
        <v>54215</v>
      </c>
      <c r="F17" s="10">
        <v>41652</v>
      </c>
      <c r="G17" s="10">
        <v>72298</v>
      </c>
      <c r="H17" s="10">
        <v>8895</v>
      </c>
      <c r="I17" s="10">
        <v>30598</v>
      </c>
      <c r="J17" s="7">
        <v>150374</v>
      </c>
      <c r="K17" s="7">
        <v>20592</v>
      </c>
      <c r="L17" s="7">
        <v>811307</v>
      </c>
      <c r="M17" s="7">
        <v>21840</v>
      </c>
      <c r="N17" s="7">
        <v>0</v>
      </c>
      <c r="O17" s="7">
        <v>7294</v>
      </c>
      <c r="P17" s="22">
        <f t="shared" si="0"/>
        <v>5057483</v>
      </c>
    </row>
    <row r="18" spans="1:16" x14ac:dyDescent="0.25">
      <c r="A18" s="5" t="s">
        <v>27</v>
      </c>
      <c r="B18" s="10">
        <v>3687811</v>
      </c>
      <c r="C18" s="10">
        <v>938487</v>
      </c>
      <c r="D18" s="10">
        <v>221172</v>
      </c>
      <c r="E18" s="10">
        <v>65343</v>
      </c>
      <c r="F18" s="10">
        <v>50201</v>
      </c>
      <c r="G18" s="10">
        <v>88126</v>
      </c>
      <c r="H18" s="10">
        <v>10721</v>
      </c>
      <c r="I18" s="10">
        <v>95493</v>
      </c>
      <c r="J18" s="7">
        <v>217320</v>
      </c>
      <c r="K18" s="7">
        <v>25100</v>
      </c>
      <c r="L18" s="7">
        <v>977837</v>
      </c>
      <c r="M18" s="7">
        <v>26323</v>
      </c>
      <c r="N18" s="7">
        <v>1456866</v>
      </c>
      <c r="O18" s="7">
        <v>8791</v>
      </c>
      <c r="P18" s="22">
        <f t="shared" si="0"/>
        <v>7869591</v>
      </c>
    </row>
    <row r="19" spans="1:16" x14ac:dyDescent="0.25">
      <c r="A19" s="5" t="s">
        <v>28</v>
      </c>
      <c r="B19" s="10">
        <v>3422867</v>
      </c>
      <c r="C19" s="10">
        <v>871063</v>
      </c>
      <c r="D19" s="10">
        <v>205282</v>
      </c>
      <c r="E19" s="10">
        <v>60648</v>
      </c>
      <c r="F19" s="10">
        <v>46595</v>
      </c>
      <c r="G19" s="10">
        <v>81614</v>
      </c>
      <c r="H19" s="10">
        <v>9951</v>
      </c>
      <c r="I19" s="10">
        <v>71681</v>
      </c>
      <c r="J19" s="7">
        <v>0</v>
      </c>
      <c r="K19" s="7">
        <v>23245</v>
      </c>
      <c r="L19" s="7">
        <v>907586</v>
      </c>
      <c r="M19" s="7">
        <v>24432</v>
      </c>
      <c r="N19" s="7">
        <v>1352199</v>
      </c>
      <c r="O19" s="7">
        <v>8159</v>
      </c>
      <c r="P19" s="22">
        <f t="shared" si="0"/>
        <v>7085322</v>
      </c>
    </row>
    <row r="20" spans="1:16" x14ac:dyDescent="0.25">
      <c r="A20" s="5" t="s">
        <v>29</v>
      </c>
      <c r="B20" s="10">
        <v>17228579</v>
      </c>
      <c r="C20" s="10">
        <v>4384387</v>
      </c>
      <c r="D20" s="10">
        <v>0</v>
      </c>
      <c r="E20" s="10">
        <v>305265</v>
      </c>
      <c r="F20" s="10">
        <v>234528</v>
      </c>
      <c r="G20" s="10">
        <v>402930</v>
      </c>
      <c r="H20" s="10">
        <v>50085</v>
      </c>
      <c r="I20" s="10">
        <v>838877</v>
      </c>
      <c r="J20" s="7">
        <v>15418200</v>
      </c>
      <c r="K20" s="7">
        <v>114762</v>
      </c>
      <c r="L20" s="7">
        <v>4568223</v>
      </c>
      <c r="M20" s="7">
        <v>122975</v>
      </c>
      <c r="N20" s="7">
        <v>0</v>
      </c>
      <c r="O20" s="7">
        <v>41069</v>
      </c>
      <c r="P20" s="22">
        <f t="shared" si="0"/>
        <v>43709880</v>
      </c>
    </row>
    <row r="21" spans="1:16" x14ac:dyDescent="0.25">
      <c r="A21" s="5" t="s">
        <v>30</v>
      </c>
      <c r="B21" s="10">
        <v>5928191</v>
      </c>
      <c r="C21" s="10">
        <v>1508626</v>
      </c>
      <c r="D21" s="10">
        <v>355536</v>
      </c>
      <c r="E21" s="10">
        <v>105039</v>
      </c>
      <c r="F21" s="10">
        <v>80699</v>
      </c>
      <c r="G21" s="10">
        <v>144266</v>
      </c>
      <c r="H21" s="10">
        <v>17234</v>
      </c>
      <c r="I21" s="10">
        <v>224688</v>
      </c>
      <c r="J21" s="7">
        <v>310214</v>
      </c>
      <c r="K21" s="7">
        <v>41089</v>
      </c>
      <c r="L21" s="7">
        <v>1571882</v>
      </c>
      <c r="M21" s="7">
        <v>42314</v>
      </c>
      <c r="N21" s="7">
        <v>2341925</v>
      </c>
      <c r="O21" s="7">
        <v>14131</v>
      </c>
      <c r="P21" s="22">
        <f t="shared" si="0"/>
        <v>12685834</v>
      </c>
    </row>
    <row r="22" spans="1:16" x14ac:dyDescent="0.25">
      <c r="A22" s="5" t="s">
        <v>31</v>
      </c>
      <c r="B22" s="10">
        <v>3315653</v>
      </c>
      <c r="C22" s="10">
        <v>843779</v>
      </c>
      <c r="D22" s="10">
        <v>0</v>
      </c>
      <c r="E22" s="10">
        <v>58749</v>
      </c>
      <c r="F22" s="10">
        <v>45135</v>
      </c>
      <c r="G22" s="10">
        <v>78997</v>
      </c>
      <c r="H22" s="10">
        <v>9639</v>
      </c>
      <c r="I22" s="10">
        <v>65028</v>
      </c>
      <c r="J22" s="7">
        <v>183174</v>
      </c>
      <c r="K22" s="7">
        <v>22500</v>
      </c>
      <c r="L22" s="7">
        <v>879158</v>
      </c>
      <c r="M22" s="7">
        <v>23667</v>
      </c>
      <c r="N22" s="7">
        <v>0</v>
      </c>
      <c r="O22" s="7">
        <v>7904</v>
      </c>
      <c r="P22" s="22">
        <f t="shared" si="0"/>
        <v>5533383</v>
      </c>
    </row>
    <row r="23" spans="1:16" x14ac:dyDescent="0.25">
      <c r="A23" s="5" t="s">
        <v>32</v>
      </c>
      <c r="B23" s="10">
        <v>3071331</v>
      </c>
      <c r="C23" s="10">
        <v>781603</v>
      </c>
      <c r="D23" s="10">
        <v>0</v>
      </c>
      <c r="E23" s="10">
        <v>54420</v>
      </c>
      <c r="F23" s="10">
        <v>41809</v>
      </c>
      <c r="G23" s="10">
        <v>73168</v>
      </c>
      <c r="H23" s="10">
        <v>8929</v>
      </c>
      <c r="I23" s="10">
        <v>37601</v>
      </c>
      <c r="J23" s="7">
        <v>1.0000000009313226E-2</v>
      </c>
      <c r="K23" s="7">
        <v>20840</v>
      </c>
      <c r="L23" s="7">
        <v>814375</v>
      </c>
      <c r="M23" s="7">
        <v>21923</v>
      </c>
      <c r="N23" s="7">
        <v>0</v>
      </c>
      <c r="O23" s="7">
        <v>7321</v>
      </c>
      <c r="P23" s="22">
        <f t="shared" si="0"/>
        <v>4933320.01</v>
      </c>
    </row>
    <row r="24" spans="1:16" x14ac:dyDescent="0.25">
      <c r="A24" s="5" t="s">
        <v>33</v>
      </c>
      <c r="B24" s="10">
        <v>3246204</v>
      </c>
      <c r="C24" s="10">
        <v>826105</v>
      </c>
      <c r="D24" s="10">
        <v>194687</v>
      </c>
      <c r="E24" s="10">
        <v>57518</v>
      </c>
      <c r="F24" s="10">
        <v>44190</v>
      </c>
      <c r="G24" s="10">
        <v>77262</v>
      </c>
      <c r="H24" s="10">
        <v>9437</v>
      </c>
      <c r="I24" s="10">
        <v>61553</v>
      </c>
      <c r="J24" s="7">
        <v>1.0000000009313226E-2</v>
      </c>
      <c r="K24" s="7">
        <v>22006</v>
      </c>
      <c r="L24" s="7">
        <v>860743</v>
      </c>
      <c r="M24" s="7">
        <v>23171</v>
      </c>
      <c r="N24" s="7">
        <v>1282409</v>
      </c>
      <c r="O24" s="7">
        <v>7738</v>
      </c>
      <c r="P24" s="22">
        <f t="shared" si="0"/>
        <v>6713023.0099999998</v>
      </c>
    </row>
    <row r="25" spans="1:16" x14ac:dyDescent="0.25">
      <c r="A25" s="5" t="s">
        <v>34</v>
      </c>
      <c r="B25" s="10">
        <v>3510862</v>
      </c>
      <c r="C25" s="10">
        <v>893456</v>
      </c>
      <c r="D25" s="10">
        <v>210560</v>
      </c>
      <c r="E25" s="10">
        <v>62207</v>
      </c>
      <c r="F25" s="10">
        <v>47792</v>
      </c>
      <c r="G25" s="10">
        <v>83599</v>
      </c>
      <c r="H25" s="10">
        <v>10206</v>
      </c>
      <c r="I25" s="10">
        <v>74864</v>
      </c>
      <c r="J25" s="7">
        <v>8966</v>
      </c>
      <c r="K25" s="7">
        <v>23810</v>
      </c>
      <c r="L25" s="7">
        <v>930918</v>
      </c>
      <c r="M25" s="7">
        <v>25060</v>
      </c>
      <c r="N25" s="7">
        <v>1386962</v>
      </c>
      <c r="O25" s="7">
        <v>8369</v>
      </c>
      <c r="P25" s="22">
        <f t="shared" si="0"/>
        <v>7277631</v>
      </c>
    </row>
    <row r="26" spans="1:16" x14ac:dyDescent="0.25">
      <c r="A26" s="5" t="s">
        <v>35</v>
      </c>
      <c r="B26" s="10">
        <v>4567772</v>
      </c>
      <c r="C26" s="10">
        <v>1162422</v>
      </c>
      <c r="D26" s="10">
        <v>273947</v>
      </c>
      <c r="E26" s="10">
        <v>80934</v>
      </c>
      <c r="F26" s="10">
        <v>62180</v>
      </c>
      <c r="G26" s="10">
        <v>109247</v>
      </c>
      <c r="H26" s="10">
        <v>13279</v>
      </c>
      <c r="I26" s="10">
        <v>155882</v>
      </c>
      <c r="J26" s="7">
        <v>547185</v>
      </c>
      <c r="K26" s="7">
        <v>31115</v>
      </c>
      <c r="L26" s="7">
        <v>1211162</v>
      </c>
      <c r="M26" s="7">
        <v>32604</v>
      </c>
      <c r="N26" s="7">
        <v>1804493</v>
      </c>
      <c r="O26" s="7">
        <v>10888</v>
      </c>
      <c r="P26" s="22">
        <f t="shared" si="0"/>
        <v>10063110</v>
      </c>
    </row>
    <row r="27" spans="1:16" x14ac:dyDescent="0.25">
      <c r="A27" s="5" t="s">
        <v>36</v>
      </c>
      <c r="B27" s="10">
        <v>10564697</v>
      </c>
      <c r="C27" s="10">
        <v>2688540</v>
      </c>
      <c r="D27" s="10">
        <v>0</v>
      </c>
      <c r="E27" s="10">
        <v>187191</v>
      </c>
      <c r="F27" s="10">
        <v>143814</v>
      </c>
      <c r="G27" s="10">
        <v>268828</v>
      </c>
      <c r="H27" s="10">
        <v>30712</v>
      </c>
      <c r="I27" s="10">
        <v>476249</v>
      </c>
      <c r="J27" s="7">
        <v>1078590</v>
      </c>
      <c r="K27" s="7">
        <v>76567</v>
      </c>
      <c r="L27" s="7">
        <v>2801269</v>
      </c>
      <c r="M27" s="7">
        <v>75409</v>
      </c>
      <c r="N27" s="7">
        <v>0</v>
      </c>
      <c r="O27" s="7">
        <v>25184</v>
      </c>
      <c r="P27" s="22">
        <f t="shared" si="0"/>
        <v>18417050</v>
      </c>
    </row>
    <row r="28" spans="1:16" x14ac:dyDescent="0.25">
      <c r="A28" s="5" t="s">
        <v>37</v>
      </c>
      <c r="B28" s="10">
        <v>3356935</v>
      </c>
      <c r="C28" s="10">
        <v>854284</v>
      </c>
      <c r="D28" s="10">
        <v>0</v>
      </c>
      <c r="E28" s="10">
        <v>59480</v>
      </c>
      <c r="F28" s="10">
        <v>45697</v>
      </c>
      <c r="G28" s="10">
        <v>79731</v>
      </c>
      <c r="H28" s="10">
        <v>9759</v>
      </c>
      <c r="I28" s="10">
        <v>64560</v>
      </c>
      <c r="J28" s="7">
        <v>0</v>
      </c>
      <c r="K28" s="7">
        <v>22709</v>
      </c>
      <c r="L28" s="7">
        <v>890104</v>
      </c>
      <c r="M28" s="7">
        <v>23961</v>
      </c>
      <c r="N28" s="7">
        <v>0</v>
      </c>
      <c r="O28" s="7">
        <v>8002</v>
      </c>
      <c r="P28" s="22">
        <f t="shared" si="0"/>
        <v>5415222</v>
      </c>
    </row>
    <row r="29" spans="1:16" x14ac:dyDescent="0.25">
      <c r="A29" s="5" t="s">
        <v>38</v>
      </c>
      <c r="B29" s="10">
        <v>4060651</v>
      </c>
      <c r="C29" s="10">
        <v>1033368</v>
      </c>
      <c r="D29" s="10">
        <v>0</v>
      </c>
      <c r="E29" s="10">
        <v>71949</v>
      </c>
      <c r="F29" s="10">
        <v>55276</v>
      </c>
      <c r="G29" s="10">
        <v>97039</v>
      </c>
      <c r="H29" s="10">
        <v>11805</v>
      </c>
      <c r="I29" s="10">
        <v>109543</v>
      </c>
      <c r="J29" s="7">
        <v>1.0000000000218279E-2</v>
      </c>
      <c r="K29" s="7">
        <v>27638</v>
      </c>
      <c r="L29" s="7">
        <v>1076697</v>
      </c>
      <c r="M29" s="7">
        <v>28984</v>
      </c>
      <c r="N29" s="7">
        <v>0</v>
      </c>
      <c r="O29" s="7">
        <v>9680</v>
      </c>
      <c r="P29" s="22">
        <f t="shared" si="0"/>
        <v>6582630.0099999998</v>
      </c>
    </row>
    <row r="30" spans="1:16" x14ac:dyDescent="0.25">
      <c r="A30" s="5" t="s">
        <v>39</v>
      </c>
      <c r="B30" s="10">
        <v>5773799</v>
      </c>
      <c r="C30" s="10">
        <v>1469336</v>
      </c>
      <c r="D30" s="10">
        <v>346277</v>
      </c>
      <c r="E30" s="10">
        <v>102303</v>
      </c>
      <c r="F30" s="10">
        <v>78597.003611767082</v>
      </c>
      <c r="G30" s="10">
        <v>139803</v>
      </c>
      <c r="H30" s="10">
        <v>16785</v>
      </c>
      <c r="I30" s="10">
        <v>214190</v>
      </c>
      <c r="J30" s="7">
        <v>1654833</v>
      </c>
      <c r="K30" s="7">
        <v>39818</v>
      </c>
      <c r="L30" s="7">
        <v>1530945</v>
      </c>
      <c r="M30" s="7">
        <v>41212</v>
      </c>
      <c r="N30" s="7">
        <v>2280933</v>
      </c>
      <c r="O30" s="7">
        <v>13763</v>
      </c>
      <c r="P30" s="22">
        <f t="shared" si="0"/>
        <v>13702594.003611766</v>
      </c>
    </row>
    <row r="31" spans="1:16" x14ac:dyDescent="0.25">
      <c r="A31" s="5" t="s">
        <v>40</v>
      </c>
      <c r="B31" s="10">
        <v>3030175</v>
      </c>
      <c r="C31" s="10">
        <v>771129</v>
      </c>
      <c r="D31" s="10">
        <v>181731</v>
      </c>
      <c r="E31" s="10">
        <v>53690</v>
      </c>
      <c r="F31" s="10">
        <v>41249</v>
      </c>
      <c r="G31" s="10">
        <v>71699</v>
      </c>
      <c r="H31" s="10">
        <v>8809</v>
      </c>
      <c r="I31" s="10">
        <v>29670</v>
      </c>
      <c r="J31" s="7">
        <v>1269961</v>
      </c>
      <c r="K31" s="7">
        <v>20421</v>
      </c>
      <c r="L31" s="7">
        <v>803463</v>
      </c>
      <c r="M31" s="7">
        <v>21629</v>
      </c>
      <c r="N31" s="7">
        <v>1197067</v>
      </c>
      <c r="O31" s="7">
        <v>7223</v>
      </c>
      <c r="P31" s="22">
        <f t="shared" si="0"/>
        <v>7507916</v>
      </c>
    </row>
    <row r="32" spans="1:16" x14ac:dyDescent="0.25">
      <c r="A32" s="5" t="s">
        <v>41</v>
      </c>
      <c r="B32" s="10">
        <v>3216686</v>
      </c>
      <c r="C32" s="10">
        <v>818593</v>
      </c>
      <c r="D32" s="10">
        <v>0</v>
      </c>
      <c r="E32" s="10">
        <v>56995</v>
      </c>
      <c r="F32" s="10">
        <v>43788</v>
      </c>
      <c r="G32" s="10">
        <v>76701</v>
      </c>
      <c r="H32" s="10">
        <v>9351</v>
      </c>
      <c r="I32" s="10">
        <v>57857</v>
      </c>
      <c r="J32" s="7">
        <v>588810</v>
      </c>
      <c r="K32" s="7">
        <v>21846</v>
      </c>
      <c r="L32" s="7">
        <v>852916</v>
      </c>
      <c r="M32" s="7">
        <v>22960</v>
      </c>
      <c r="N32" s="7">
        <v>0</v>
      </c>
      <c r="O32" s="7">
        <v>7668</v>
      </c>
      <c r="P32" s="22">
        <f t="shared" si="0"/>
        <v>5774171</v>
      </c>
    </row>
    <row r="33" spans="1:16" x14ac:dyDescent="0.25">
      <c r="A33" s="5" t="s">
        <v>42</v>
      </c>
      <c r="B33" s="10">
        <v>3297654</v>
      </c>
      <c r="C33" s="10">
        <v>839198</v>
      </c>
      <c r="D33" s="10">
        <v>0</v>
      </c>
      <c r="E33" s="10">
        <v>58430</v>
      </c>
      <c r="F33" s="10">
        <v>44890</v>
      </c>
      <c r="G33" s="10">
        <v>78632</v>
      </c>
      <c r="H33" s="10">
        <v>9587</v>
      </c>
      <c r="I33" s="10">
        <v>30940</v>
      </c>
      <c r="J33" s="7">
        <v>0</v>
      </c>
      <c r="K33" s="7">
        <v>22396</v>
      </c>
      <c r="L33" s="7">
        <v>874385</v>
      </c>
      <c r="M33" s="7">
        <v>23538</v>
      </c>
      <c r="N33" s="7">
        <v>0</v>
      </c>
      <c r="O33" s="7">
        <v>7861</v>
      </c>
      <c r="P33" s="22">
        <f t="shared" si="0"/>
        <v>5287511</v>
      </c>
    </row>
    <row r="34" spans="1:16" x14ac:dyDescent="0.25">
      <c r="A34" s="5" t="s">
        <v>43</v>
      </c>
      <c r="B34" s="10">
        <v>5396151</v>
      </c>
      <c r="C34" s="10">
        <v>1373231</v>
      </c>
      <c r="D34" s="10">
        <v>0</v>
      </c>
      <c r="E34" s="10">
        <v>95612</v>
      </c>
      <c r="F34" s="10">
        <v>73456</v>
      </c>
      <c r="G34" s="10">
        <v>131513</v>
      </c>
      <c r="H34" s="10">
        <v>15687</v>
      </c>
      <c r="I34" s="10">
        <v>204109</v>
      </c>
      <c r="J34" s="7">
        <v>1470429</v>
      </c>
      <c r="K34" s="7">
        <v>37457</v>
      </c>
      <c r="L34" s="7">
        <v>1430810</v>
      </c>
      <c r="M34" s="7">
        <v>38517</v>
      </c>
      <c r="N34" s="7">
        <v>0</v>
      </c>
      <c r="O34" s="7">
        <v>12863</v>
      </c>
      <c r="P34" s="22">
        <f t="shared" si="0"/>
        <v>10279835</v>
      </c>
    </row>
    <row r="35" spans="1:16" x14ac:dyDescent="0.25">
      <c r="A35" s="5" t="s">
        <v>44</v>
      </c>
      <c r="B35" s="10">
        <v>4180465</v>
      </c>
      <c r="C35" s="10">
        <v>1063859</v>
      </c>
      <c r="D35" s="10">
        <v>0</v>
      </c>
      <c r="E35" s="10">
        <v>74072</v>
      </c>
      <c r="F35" s="10">
        <v>56907</v>
      </c>
      <c r="G35" s="10">
        <v>100231</v>
      </c>
      <c r="H35" s="10">
        <v>12153</v>
      </c>
      <c r="I35" s="10">
        <v>131618</v>
      </c>
      <c r="J35" s="7">
        <v>305765</v>
      </c>
      <c r="K35" s="7">
        <v>28547</v>
      </c>
      <c r="L35" s="7">
        <v>1108466</v>
      </c>
      <c r="M35" s="7">
        <v>29840</v>
      </c>
      <c r="N35" s="7">
        <v>0</v>
      </c>
      <c r="O35" s="7">
        <v>9965</v>
      </c>
      <c r="P35" s="22">
        <f t="shared" si="0"/>
        <v>7101888</v>
      </c>
    </row>
    <row r="36" spans="1:16" x14ac:dyDescent="0.25">
      <c r="A36" s="5" t="s">
        <v>45</v>
      </c>
      <c r="B36" s="10">
        <v>3638162</v>
      </c>
      <c r="C36" s="10">
        <v>925852</v>
      </c>
      <c r="D36" s="10">
        <v>0</v>
      </c>
      <c r="E36" s="10">
        <v>64463</v>
      </c>
      <c r="F36" s="10">
        <v>49525</v>
      </c>
      <c r="G36" s="10">
        <v>86373</v>
      </c>
      <c r="H36" s="10">
        <v>10576</v>
      </c>
      <c r="I36" s="10">
        <v>75600</v>
      </c>
      <c r="J36" s="7">
        <v>0</v>
      </c>
      <c r="K36" s="7">
        <v>24600</v>
      </c>
      <c r="L36" s="7">
        <v>964672</v>
      </c>
      <c r="M36" s="7">
        <v>25969</v>
      </c>
      <c r="N36" s="7">
        <v>0</v>
      </c>
      <c r="O36" s="7">
        <v>8673</v>
      </c>
      <c r="P36" s="22">
        <f t="shared" si="0"/>
        <v>5874465</v>
      </c>
    </row>
    <row r="37" spans="1:16" x14ac:dyDescent="0.25">
      <c r="A37" s="5" t="s">
        <v>46</v>
      </c>
      <c r="B37" s="10">
        <v>3502087</v>
      </c>
      <c r="C37" s="10">
        <v>891223</v>
      </c>
      <c r="D37" s="10">
        <v>210034</v>
      </c>
      <c r="E37" s="10">
        <v>62052</v>
      </c>
      <c r="F37" s="10">
        <v>47673</v>
      </c>
      <c r="G37" s="10">
        <v>83016</v>
      </c>
      <c r="H37" s="10">
        <v>10181</v>
      </c>
      <c r="I37" s="10">
        <v>49665</v>
      </c>
      <c r="J37" s="7">
        <v>215844</v>
      </c>
      <c r="K37" s="7">
        <v>23644</v>
      </c>
      <c r="L37" s="7">
        <v>928592</v>
      </c>
      <c r="M37" s="7">
        <v>24997</v>
      </c>
      <c r="N37" s="7">
        <v>1383495</v>
      </c>
      <c r="O37" s="7">
        <v>8348</v>
      </c>
      <c r="P37" s="22">
        <f t="shared" si="0"/>
        <v>7440851</v>
      </c>
    </row>
    <row r="38" spans="1:16" x14ac:dyDescent="0.25">
      <c r="A38" s="5" t="s">
        <v>47</v>
      </c>
      <c r="B38" s="10">
        <v>7505081</v>
      </c>
      <c r="C38" s="10">
        <v>1909918</v>
      </c>
      <c r="D38" s="10">
        <v>0</v>
      </c>
      <c r="E38" s="10">
        <v>132979</v>
      </c>
      <c r="F38" s="10">
        <v>102164</v>
      </c>
      <c r="G38" s="10">
        <v>176001</v>
      </c>
      <c r="H38" s="10">
        <v>21818</v>
      </c>
      <c r="I38" s="10">
        <v>286455</v>
      </c>
      <c r="J38" s="7">
        <v>820378</v>
      </c>
      <c r="K38" s="7">
        <v>50128</v>
      </c>
      <c r="L38" s="7">
        <v>1990001</v>
      </c>
      <c r="M38" s="7">
        <v>53570</v>
      </c>
      <c r="N38" s="7">
        <v>0</v>
      </c>
      <c r="O38" s="7">
        <v>17890</v>
      </c>
      <c r="P38" s="22">
        <f t="shared" si="0"/>
        <v>13066383</v>
      </c>
    </row>
    <row r="39" spans="1:16" x14ac:dyDescent="0.25">
      <c r="A39" s="5" t="s">
        <v>48</v>
      </c>
      <c r="B39" s="10">
        <v>4100174</v>
      </c>
      <c r="C39" s="10">
        <v>1043426</v>
      </c>
      <c r="D39" s="10">
        <v>0</v>
      </c>
      <c r="E39" s="10">
        <v>72649</v>
      </c>
      <c r="F39" s="10">
        <v>55814</v>
      </c>
      <c r="G39" s="10">
        <v>97939</v>
      </c>
      <c r="H39" s="10">
        <v>11920</v>
      </c>
      <c r="I39" s="10">
        <v>108308</v>
      </c>
      <c r="J39" s="7">
        <v>0</v>
      </c>
      <c r="K39" s="7">
        <v>27895</v>
      </c>
      <c r="L39" s="7">
        <v>1087177</v>
      </c>
      <c r="M39" s="7">
        <v>29266</v>
      </c>
      <c r="N39" s="7">
        <v>0</v>
      </c>
      <c r="O39" s="7">
        <v>9774</v>
      </c>
      <c r="P39" s="22">
        <f t="shared" si="0"/>
        <v>6644342</v>
      </c>
    </row>
    <row r="40" spans="1:16" x14ac:dyDescent="0.25">
      <c r="A40" s="5" t="s">
        <v>49</v>
      </c>
      <c r="B40" s="10">
        <v>9886670</v>
      </c>
      <c r="C40" s="10">
        <v>2515993</v>
      </c>
      <c r="D40" s="10">
        <v>0</v>
      </c>
      <c r="E40" s="10">
        <v>175177</v>
      </c>
      <c r="F40" s="10">
        <v>134584</v>
      </c>
      <c r="G40" s="10">
        <v>245799</v>
      </c>
      <c r="H40" s="10">
        <v>28741</v>
      </c>
      <c r="I40" s="10">
        <v>412043</v>
      </c>
      <c r="J40" s="7">
        <v>960942</v>
      </c>
      <c r="K40" s="7">
        <v>70008</v>
      </c>
      <c r="L40" s="7">
        <v>2621488</v>
      </c>
      <c r="M40" s="7">
        <v>70569</v>
      </c>
      <c r="N40" s="7">
        <v>0</v>
      </c>
      <c r="O40" s="7">
        <v>23568</v>
      </c>
      <c r="P40" s="22">
        <f t="shared" si="0"/>
        <v>17145582</v>
      </c>
    </row>
    <row r="41" spans="1:16" x14ac:dyDescent="0.25">
      <c r="A41" s="5" t="s">
        <v>50</v>
      </c>
      <c r="B41" s="10">
        <v>5942241</v>
      </c>
      <c r="C41" s="10">
        <v>1512202</v>
      </c>
      <c r="D41" s="10">
        <v>0</v>
      </c>
      <c r="E41" s="10">
        <v>105288</v>
      </c>
      <c r="F41" s="10">
        <v>80890</v>
      </c>
      <c r="G41" s="10">
        <v>145665</v>
      </c>
      <c r="H41" s="10">
        <v>17275</v>
      </c>
      <c r="I41" s="10">
        <v>218459</v>
      </c>
      <c r="J41" s="7">
        <v>1076854</v>
      </c>
      <c r="K41" s="7">
        <v>41488</v>
      </c>
      <c r="L41" s="7">
        <v>1575608</v>
      </c>
      <c r="M41" s="7">
        <v>42415</v>
      </c>
      <c r="N41" s="7">
        <v>0</v>
      </c>
      <c r="O41" s="7">
        <v>14165</v>
      </c>
      <c r="P41" s="22">
        <f t="shared" si="0"/>
        <v>10772550</v>
      </c>
    </row>
    <row r="42" spans="1:16" x14ac:dyDescent="0.25">
      <c r="A42" s="5" t="s">
        <v>51</v>
      </c>
      <c r="B42" s="10">
        <v>4126906</v>
      </c>
      <c r="C42" s="10">
        <v>1050229</v>
      </c>
      <c r="D42" s="10">
        <v>0</v>
      </c>
      <c r="E42" s="10">
        <v>73123</v>
      </c>
      <c r="F42" s="10">
        <v>56178</v>
      </c>
      <c r="G42" s="10">
        <v>97755</v>
      </c>
      <c r="H42" s="10">
        <v>11997</v>
      </c>
      <c r="I42" s="10">
        <v>140596</v>
      </c>
      <c r="J42" s="7">
        <v>0</v>
      </c>
      <c r="K42" s="7">
        <v>27842</v>
      </c>
      <c r="L42" s="7">
        <v>1094265</v>
      </c>
      <c r="M42" s="7">
        <v>29457</v>
      </c>
      <c r="N42" s="7">
        <v>0</v>
      </c>
      <c r="O42" s="7">
        <v>9838</v>
      </c>
      <c r="P42" s="22">
        <f t="shared" si="0"/>
        <v>6718186</v>
      </c>
    </row>
    <row r="43" spans="1:16" x14ac:dyDescent="0.25">
      <c r="A43" s="5" t="s">
        <v>57</v>
      </c>
      <c r="B43" s="10">
        <v>3026259</v>
      </c>
      <c r="C43" s="10">
        <v>770133</v>
      </c>
      <c r="D43" s="10">
        <v>181496</v>
      </c>
      <c r="E43" s="10">
        <v>53621</v>
      </c>
      <c r="F43" s="10">
        <v>41196</v>
      </c>
      <c r="G43" s="10">
        <v>71788</v>
      </c>
      <c r="H43" s="10">
        <v>8798</v>
      </c>
      <c r="I43" s="10">
        <v>38817</v>
      </c>
      <c r="J43" s="7">
        <v>120033</v>
      </c>
      <c r="K43" s="7">
        <v>20446</v>
      </c>
      <c r="L43" s="7">
        <v>802424</v>
      </c>
      <c r="M43" s="7">
        <v>21601</v>
      </c>
      <c r="N43" s="7">
        <v>1195520</v>
      </c>
      <c r="O43" s="7">
        <v>7214</v>
      </c>
      <c r="P43" s="22">
        <f t="shared" si="0"/>
        <v>6359346</v>
      </c>
    </row>
    <row r="44" spans="1:16" ht="15.75" thickBot="1" x14ac:dyDescent="0.3">
      <c r="A44" s="11" t="s">
        <v>53</v>
      </c>
      <c r="B44" s="12">
        <f t="shared" ref="B44:P44" si="1">SUM(B8:B43)</f>
        <v>219552013</v>
      </c>
      <c r="C44" s="12">
        <f t="shared" si="1"/>
        <v>55872339</v>
      </c>
      <c r="D44" s="12">
        <f t="shared" ref="D44" si="2">SUM(D8:D43)</f>
        <v>3966925</v>
      </c>
      <c r="E44" s="12">
        <f t="shared" si="1"/>
        <v>3890144</v>
      </c>
      <c r="F44" s="12">
        <f t="shared" si="1"/>
        <v>2988696.0036117672</v>
      </c>
      <c r="G44" s="12">
        <f t="shared" si="1"/>
        <v>5265245</v>
      </c>
      <c r="H44" s="12">
        <f t="shared" si="1"/>
        <v>638258</v>
      </c>
      <c r="I44" s="12">
        <f t="shared" si="1"/>
        <v>7679632</v>
      </c>
      <c r="J44" s="12">
        <f t="shared" si="1"/>
        <v>38573838.040000007</v>
      </c>
      <c r="K44" s="12">
        <f t="shared" si="1"/>
        <v>1499631</v>
      </c>
      <c r="L44" s="13">
        <f t="shared" si="1"/>
        <v>58215050</v>
      </c>
      <c r="M44" s="13">
        <f t="shared" ref="M44:N44" si="3">SUM(M8:M43)</f>
        <v>1567124</v>
      </c>
      <c r="N44" s="13">
        <f t="shared" si="3"/>
        <v>26130224</v>
      </c>
      <c r="O44" s="13">
        <f t="shared" si="1"/>
        <v>523360</v>
      </c>
      <c r="P44" s="23">
        <f t="shared" si="1"/>
        <v>426362479.04361171</v>
      </c>
    </row>
    <row r="45" spans="1:16" ht="15.75" thickTop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6"/>
      <c r="K45" s="16"/>
      <c r="L45" s="16"/>
      <c r="M45" s="16"/>
      <c r="N45" s="16"/>
      <c r="O45" s="16"/>
      <c r="P45" s="16"/>
    </row>
    <row r="46" spans="1:16" x14ac:dyDescent="0.25">
      <c r="A46" s="18" t="s">
        <v>60</v>
      </c>
      <c r="B46" s="29" t="s">
        <v>66</v>
      </c>
      <c r="C46" s="20"/>
      <c r="D46" s="20"/>
      <c r="E46" s="21"/>
      <c r="P46" s="30"/>
    </row>
    <row r="47" spans="1:16" x14ac:dyDescent="0.25">
      <c r="B47" s="29" t="s">
        <v>67</v>
      </c>
      <c r="C47" s="26"/>
      <c r="D47" s="26"/>
      <c r="E47" s="21"/>
      <c r="P47" s="30"/>
    </row>
    <row r="48" spans="1:16" x14ac:dyDescent="0.25">
      <c r="B48" s="29" t="s">
        <v>68</v>
      </c>
      <c r="C48" s="26"/>
      <c r="D48" s="26"/>
      <c r="E48" s="21"/>
      <c r="P48" s="30"/>
    </row>
    <row r="49" spans="2:16" x14ac:dyDescent="0.25">
      <c r="B49" s="31" t="s">
        <v>69</v>
      </c>
    </row>
    <row r="53" spans="2:16" x14ac:dyDescent="0.25">
      <c r="P53" s="30"/>
    </row>
    <row r="54" spans="2:16" x14ac:dyDescent="0.25">
      <c r="P54" s="30"/>
    </row>
    <row r="55" spans="2:16" x14ac:dyDescent="0.25">
      <c r="P55" s="30"/>
    </row>
    <row r="56" spans="2:16" x14ac:dyDescent="0.25">
      <c r="P56" s="30"/>
    </row>
  </sheetData>
  <mergeCells count="13">
    <mergeCell ref="A6:A7"/>
    <mergeCell ref="B6:B7"/>
    <mergeCell ref="C6:C7"/>
    <mergeCell ref="E6:E7"/>
    <mergeCell ref="F6:F7"/>
    <mergeCell ref="L6:O6"/>
    <mergeCell ref="P6:P7"/>
    <mergeCell ref="D6:D7"/>
    <mergeCell ref="H6:H7"/>
    <mergeCell ref="I6:I7"/>
    <mergeCell ref="J6:J7"/>
    <mergeCell ref="K6:K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SHDGPGP047</dc:creator>
  <cp:lastModifiedBy>SHDGPGP047</cp:lastModifiedBy>
  <dcterms:created xsi:type="dcterms:W3CDTF">2025-07-09T14:20:52Z</dcterms:created>
  <dcterms:modified xsi:type="dcterms:W3CDTF">2025-07-09T17:15:06Z</dcterms:modified>
</cp:coreProperties>
</file>