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drawings/drawing10.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11.xml" ContentType="application/vnd.openxmlformats-officedocument.drawing+xml"/>
  <Override PartName="/xl/drawings/drawing1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drawings/drawing13.xml" ContentType="application/vnd.openxmlformats-officedocument.drawing+xml"/>
  <Override PartName="/xl/drawings/drawing14.xml" ContentType="application/vnd.openxmlformats-officedocument.drawing+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15.xml" ContentType="application/vnd.openxmlformats-officedocument.drawing+xml"/>
  <Override PartName="/xl/drawings/drawing16.xml" ContentType="application/vnd.openxmlformats-officedocument.drawing+xml"/>
  <Override PartName="/xl/ctrlProps/ctrlProp41.xml" ContentType="application/vnd.ms-excel.controlproperties+xml"/>
  <Override PartName="/xl/drawings/drawing17.xml" ContentType="application/vnd.openxmlformats-officedocument.drawing+xml"/>
  <Override PartName="/xl/ctrlProps/ctrlProp42.xml" ContentType="application/vnd.ms-excel.controlproperties+xml"/>
  <Override PartName="/xl/drawings/drawing18.xml" ContentType="application/vnd.openxmlformats-officedocument.drawing+xml"/>
  <Override PartName="/xl/ctrlProps/ctrlProp43.xml" ContentType="application/vnd.ms-excel.controlproperties+xml"/>
  <Override PartName="/xl/drawings/drawing19.xml" ContentType="application/vnd.openxmlformats-officedocument.drawing+xml"/>
  <Override PartName="/xl/ctrlProps/ctrlProp44.xml" ContentType="application/vnd.ms-excel.controlproperties+xml"/>
  <Override PartName="/xl/drawings/drawing20.xml" ContentType="application/vnd.openxmlformats-officedocument.drawing+xml"/>
  <Override PartName="/xl/ctrlProps/ctrlProp45.xml" ContentType="application/vnd.ms-excel.controlproperties+xml"/>
  <Override PartName="/xl/drawings/drawing21.xml" ContentType="application/vnd.openxmlformats-officedocument.drawing+xml"/>
  <Override PartName="/xl/ctrlProps/ctrlProp46.xml" ContentType="application/vnd.ms-excel.controlproperties+xml"/>
  <Override PartName="/xl/drawings/drawing22.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drawings/drawing23.xml" ContentType="application/vnd.openxmlformats-officedocument.drawing+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drawings/drawing24.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drawings/drawing25.xml" ContentType="application/vnd.openxmlformats-officedocument.drawing+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drawings/drawing26.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drawings/drawing27.xml" ContentType="application/vnd.openxmlformats-officedocument.drawing+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drawings/drawing28.xml" ContentType="application/vnd.openxmlformats-officedocument.drawing+xml"/>
  <Override PartName="/xl/drawings/drawing29.xml" ContentType="application/vnd.openxmlformats-officedocument.drawing+xml"/>
  <Override PartName="/xl/ctrlProps/ctrlProp104.xml" ContentType="application/vnd.ms-excel.controlproperties+xml"/>
  <Override PartName="/xl/drawings/drawing30.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Finanzas\Desktop\Ag Est Final\"/>
    </mc:Choice>
  </mc:AlternateContent>
  <bookViews>
    <workbookView xWindow="0" yWindow="0" windowWidth="15600" windowHeight="7755" tabRatio="982" firstSheet="10" activeTab="16"/>
  </bookViews>
  <sheets>
    <sheet name="Cap.1ContraPortada" sheetId="287" r:id="rId1"/>
    <sheet name="Blanco" sheetId="288" r:id="rId2"/>
    <sheet name="Inf. y Comunicación" sheetId="91" r:id="rId3"/>
    <sheet name="Cursos de Capacitación" sheetId="92" r:id="rId4"/>
    <sheet name="Prog desarrollo Humano" sheetId="93" r:id="rId5"/>
    <sheet name="Declaraciones" sheetId="94" r:id="rId6"/>
    <sheet name="Auditorías 2011-12" sheetId="95" r:id="rId7"/>
    <sheet name="Quejas y Denuncias" sheetId="96" r:id="rId8"/>
    <sheet name="Responsabilidad y sancionesa A." sheetId="97" r:id="rId9"/>
    <sheet name="Actividades Recaudación" sheetId="98" r:id="rId10"/>
    <sheet name="Vigilancias" sheetId="99" r:id="rId11"/>
    <sheet name="Multas" sheetId="100" r:id="rId12"/>
    <sheet name="Mandamientos" sheetId="101" r:id="rId13"/>
    <sheet name="Actos Fiscalización" sheetId="102" r:id="rId14"/>
    <sheet name="Institu de crédito" sheetId="105" r:id="rId15"/>
    <sheet name="PROCU ESTATAL" sheetId="106" r:id="rId16"/>
    <sheet name="PROCU FEDERAL" sheetId="107" r:id="rId17"/>
    <sheet name="Proyecto Global x unid. de gast" sheetId="245" r:id="rId18"/>
    <sheet name="Proyecto URG (1-SG)" sheetId="246" r:id="rId19"/>
    <sheet name="Proyecto URG (1-SG) (2)" sheetId="247" r:id="rId20"/>
    <sheet name="Proyecto URG (2-SH)" sheetId="248" r:id="rId21"/>
    <sheet name="Proyecto URG (2-SH) 2" sheetId="249" r:id="rId22"/>
    <sheet name="Proyecto URG(3-FGE) " sheetId="250" r:id="rId23"/>
    <sheet name="Proyecto URG(3-FGE)  (2)" sheetId="251" r:id="rId24"/>
    <sheet name="Proyecto URG(4-SC)" sheetId="252" r:id="rId25"/>
    <sheet name="Proyecto URG(5 Cultura)" sheetId="253" r:id="rId26"/>
    <sheet name="Proyecto URG(5 Cultura) (2)" sheetId="254" r:id="rId27"/>
    <sheet name="Proyecto URG(7-SDSoc " sheetId="255" r:id="rId28"/>
    <sheet name="Proyecto URG(7-SDSoc) 2" sheetId="256" r:id="rId29"/>
    <sheet name="Proyecto URG (9-SDE)" sheetId="257" r:id="rId30"/>
    <sheet name="Proyecto URG (9-SDE) (2)" sheetId="258" r:id="rId31"/>
    <sheet name="Proyecto URG (10-SE)" sheetId="259" r:id="rId32"/>
    <sheet name="Proyecto URG (10-SE 2)" sheetId="260" r:id="rId33"/>
    <sheet name="Proyecto URG (14-SOP)" sheetId="261" r:id="rId34"/>
    <sheet name="Proyecto URG (16-CESP)" sheetId="262" r:id="rId35"/>
    <sheet name="Proyecto URG(17-STra)" sheetId="263" r:id="rId36"/>
    <sheet name="Proyecto URG(21- SESESP)" sheetId="264" r:id="rId37"/>
    <sheet name="Proyecto URG (6-SDA)" sheetId="265" r:id="rId38"/>
    <sheet name="Proyecto URG (6-SDA) 2" sheetId="266" r:id="rId39"/>
    <sheet name="Proyecto URG(8-SDSust " sheetId="267" r:id="rId40"/>
    <sheet name="Proyecto URG(8-SDSust) 2" sheetId="268" r:id="rId41"/>
    <sheet name="Proyecto URG (11-SIyC)" sheetId="269" r:id="rId42"/>
    <sheet name="Proyecto URG (12-SICyT)" sheetId="270" r:id="rId43"/>
    <sheet name="Proyecto URG (13-SMT" sheetId="271" r:id="rId44"/>
    <sheet name="Proyecto URG (15-SS)" sheetId="272" r:id="rId45"/>
    <sheet name="Proyecto URG (15-SS) (2)" sheetId="273" r:id="rId46"/>
    <sheet name="Proyecto URG (15-SS) (3)" sheetId="274" r:id="rId47"/>
    <sheet name="Proyecto URG (15-SS) (4)" sheetId="275" r:id="rId48"/>
    <sheet name="Proyecto URG(18-STur)" sheetId="276" r:id="rId49"/>
    <sheet name="Proyecto URG(18-STur)2" sheetId="277" r:id="rId50"/>
    <sheet name="Proyecto por URG(19-SA)" sheetId="278" r:id="rId51"/>
    <sheet name="Proyecto URG(20-CJ)" sheetId="279" r:id="rId52"/>
    <sheet name="Proyecto URG(23-RPE)" sheetId="280" r:id="rId53"/>
    <sheet name="Proyecto  URG (24-CEA)" sheetId="281" r:id="rId54"/>
    <sheet name="Indicadores PED" sheetId="313" r:id="rId55"/>
    <sheet name="Indicadores PED (2)" sheetId="314" r:id="rId56"/>
    <sheet name="Indicadores PED (3)" sheetId="315" r:id="rId57"/>
    <sheet name="Indicadores PED (4)" sheetId="316" r:id="rId58"/>
    <sheet name="Indicadores PED (5)" sheetId="317" r:id="rId59"/>
    <sheet name="Indicadores PED (6)" sheetId="318" r:id="rId60"/>
    <sheet name="Indicadores PED (7)" sheetId="319" r:id="rId61"/>
    <sheet name="Indicadores PED (8)" sheetId="320" r:id="rId62"/>
    <sheet name="Indicadores PED (9)" sheetId="321" r:id="rId63"/>
    <sheet name="Indicadores Anual" sheetId="304" r:id="rId64"/>
    <sheet name="Indicadores Anual (2)" sheetId="308" r:id="rId65"/>
    <sheet name="Indicadores Anual (3)" sheetId="309" r:id="rId66"/>
    <sheet name="Indicadores Anual (4)" sheetId="310" r:id="rId67"/>
    <sheet name="Indicadores Anual (5)" sheetId="311" r:id="rId68"/>
    <sheet name="Estadistica  personal 2011-2012" sheetId="108" r:id="rId69"/>
    <sheet name="Reporte de afiliatorios IMSS " sheetId="109" r:id="rId70"/>
    <sheet name="Reporte incapacidades IMSS " sheetId="110" r:id="rId71"/>
    <sheet name="Reporte pago de cuotas IMSS " sheetId="111" r:id="rId72"/>
    <sheet name="totales" sheetId="112" r:id="rId73"/>
    <sheet name="totales (2)" sheetId="113" r:id="rId74"/>
    <sheet name="totales (3)" sheetId="114" r:id="rId75"/>
    <sheet name="capacitación" sheetId="115" r:id="rId76"/>
    <sheet name="Asesoría Jurídica" sheetId="116" r:id="rId77"/>
    <sheet name="Pagos Servicios 2011-2012 (1)" sheetId="117" r:id="rId78"/>
    <sheet name="Pagos Servicios 2011-2012 (2)" sheetId="118" r:id="rId79"/>
    <sheet name="Pagos Servicios2011-2012 (3)" sheetId="119" r:id="rId80"/>
    <sheet name="Estadística Desarrollo Org." sheetId="120" r:id="rId81"/>
    <sheet name="Acciones Gestión Calidad" sheetId="121" r:id="rId82"/>
    <sheet name="balizaminto y señalamientos" sheetId="122" r:id="rId83"/>
    <sheet name="Reporte de Tickets" sheetId="123" r:id="rId84"/>
    <sheet name="Acciones Control Patrimonial" sheetId="124" r:id="rId85"/>
    <sheet name="1. Asuntos  Administrativos" sheetId="180" r:id="rId86"/>
    <sheet name="2. Asuntos Constitucionales" sheetId="181" r:id="rId87"/>
    <sheet name="3.Amparos" sheetId="182" r:id="rId88"/>
    <sheet name="4. Asuntos Contenciosos y Lab" sheetId="183" r:id="rId89"/>
    <sheet name="5. Ordenamientos Jurídicos" sheetId="184" r:id="rId90"/>
    <sheet name="6. Actualización Ordenamientos" sheetId="185" r:id="rId91"/>
    <sheet name="Proyectos Iniciativas 12-13" sheetId="189" r:id="rId92"/>
    <sheet name="InspeccionEventos 12-13" sheetId="240" r:id="rId93"/>
    <sheet name="Certificaciones 12-13" sheetId="241" r:id="rId94"/>
    <sheet name="Publicaciones 12-13" sheetId="242" r:id="rId95"/>
    <sheet name="Recaudacion 12-13" sheetId="243" r:id="rId96"/>
    <sheet name="Atenciones Ciudadanas 12-13" sheetId="190" r:id="rId97"/>
    <sheet name="Templos X Credo2012" sheetId="192" r:id="rId98"/>
    <sheet name="Templos X Credo 2013" sheetId="193" r:id="rId99"/>
    <sheet name="Templos x Municipio 2012" sheetId="194" r:id="rId100"/>
    <sheet name="Templos x Municipio 2013" sheetId="195" r:id="rId101"/>
    <sheet name="Pláticas prematrimoniales" sheetId="196" r:id="rId102"/>
    <sheet name="Conferencias" sheetId="197" r:id="rId103"/>
    <sheet name="Asesorías y boletines" sheetId="198" r:id="rId104"/>
    <sheet name="Libros demográficos" sheetId="200" r:id="rId105"/>
    <sheet name="Capacitacion x mpio 2013" sheetId="202" r:id="rId106"/>
    <sheet name="Capacitacion x mpio 2013 (2)" sheetId="203" r:id="rId107"/>
    <sheet name="Capacitación x Depend" sheetId="204" r:id="rId108"/>
    <sheet name="Capacitación x mpio" sheetId="205" r:id="rId109"/>
    <sheet name="Capacitacion x mpio (2) " sheetId="206" r:id="rId110"/>
    <sheet name="Capacitacion x mpio (3)" sheetId="207" r:id="rId111"/>
    <sheet name="Refugio Casa de la Mujer" sheetId="208" r:id="rId112"/>
    <sheet name="Asesorías Jurídicas 2013" sheetId="209" r:id="rId113"/>
    <sheet name="Asesorías Jurídicas x mpio 2013" sheetId="210" r:id="rId114"/>
    <sheet name="Atención Psicológica x mpio" sheetId="211" r:id="rId115"/>
    <sheet name="Totales de natalidad y mortalid" sheetId="212" r:id="rId116"/>
    <sheet name="Defuncionesxprinc. causas" sheetId="213" r:id="rId117"/>
    <sheet name="Defuncionesxprinc. causas (2)" sheetId="312" r:id="rId118"/>
    <sheet name="Trámites Anuales 11 - 12" sheetId="214" r:id="rId119"/>
    <sheet name="Tiempos de Respuesta 11 - 12" sheetId="215" r:id="rId120"/>
    <sheet name="Recaudación Anual 11- 12" sheetId="216" r:id="rId121"/>
    <sheet name="Adquisiciones de vivienda 2012" sheetId="217" r:id="rId122"/>
    <sheet name="Índice de titulación de viviend" sheetId="218" r:id="rId123"/>
    <sheet name="DIRECCIÓN GENERAL DE GOBIERNO" sheetId="219" r:id="rId124"/>
    <sheet name="Gestiones por área de atención" sheetId="221" r:id="rId125"/>
    <sheet name="Gestiones (Todas)" sheetId="282" r:id="rId126"/>
    <sheet name="Gestiones (Todas) (2)" sheetId="283" r:id="rId127"/>
    <sheet name="Gestiones (Todas) (3)" sheetId="284" r:id="rId128"/>
    <sheet name="Gestiones (Todas) (4)" sheetId="285" r:id="rId129"/>
    <sheet name="Gestiones (Todas) (5)" sheetId="286" r:id="rId130"/>
    <sheet name="Gestiones (Todas) (6)" sheetId="289" r:id="rId131"/>
  </sheets>
  <externalReferences>
    <externalReference r:id="rId132"/>
    <externalReference r:id="rId133"/>
  </externalReferences>
  <definedNames>
    <definedName name="_____xlnm.Print_Area" localSheetId="118">'Trámites Anuales 11 - 12'!$A$1:$E$15</definedName>
    <definedName name="____xlnm.Print_Area" localSheetId="120">'Recaudación Anual 11- 12'!$A$1:$E$22</definedName>
    <definedName name="___xlnm.Print_Area" localSheetId="122">'Índice de titulación de viviend'!$A$1:$C$16</definedName>
    <definedName name="__xlnm.Print_Area" localSheetId="121">'Adquisiciones de vivienda 2012'!$A$1:$Q$13</definedName>
    <definedName name="_xlnm.Print_Area" localSheetId="85">'1. Asuntos  Administrativos'!$A$1:$M$41</definedName>
    <definedName name="_xlnm.Print_Area" localSheetId="86">'2. Asuntos Constitucionales'!$A$1:$E$23</definedName>
    <definedName name="_xlnm.Print_Area" localSheetId="87">'3.Amparos'!$A$1:$E$12</definedName>
    <definedName name="_xlnm.Print_Area" localSheetId="88">'4. Asuntos Contenciosos y Lab'!$A$1:$E$13</definedName>
    <definedName name="_xlnm.Print_Area" localSheetId="89">'5. Ordenamientos Jurídicos'!$A$1:$AG$40</definedName>
    <definedName name="_xlnm.Print_Area" localSheetId="90">'6. Actualización Ordenamientos'!$A$1:$I$24</definedName>
    <definedName name="_xlnm.Print_Area" localSheetId="84">'Acciones Control Patrimonial'!$A$1:$AA$15</definedName>
    <definedName name="_xlnm.Print_Area" localSheetId="81">'Acciones Gestión Calidad'!$A$1:$AA$13</definedName>
    <definedName name="_xlnm.Print_Area" localSheetId="9">'Actividades Recaudación'!$A$1:$E$25</definedName>
    <definedName name="_xlnm.Print_Area" localSheetId="13">'Actos Fiscalización'!$A$1:$M$12</definedName>
    <definedName name="_xlnm.Print_Area" localSheetId="121">'Adquisiciones de vivienda 2012'!$A$1:$Q$13</definedName>
    <definedName name="_xlnm.Print_Area" localSheetId="112">'Asesorías Jurídicas 2013'!$A$1:$E$14</definedName>
    <definedName name="_xlnm.Print_Area" localSheetId="113">'Asesorías Jurídicas x mpio 2013'!$A$1:$AB$30</definedName>
    <definedName name="_xlnm.Print_Area" localSheetId="103">'Asesorías y boletines'!$A$1:$I$20</definedName>
    <definedName name="_xlnm.Print_Area" localSheetId="114">'Atención Psicológica x mpio'!$A$1:$AB$28</definedName>
    <definedName name="_xlnm.Print_Area" localSheetId="96">'Atenciones Ciudadanas 12-13'!$A$1:$E$32</definedName>
    <definedName name="_xlnm.Print_Area" localSheetId="6">'Auditorías 2011-12'!$A$1:$I$25</definedName>
    <definedName name="_xlnm.Print_Area" localSheetId="82">'balizaminto y señalamientos'!$A$1:$S$22</definedName>
    <definedName name="_xlnm.Print_Area" localSheetId="1">Blanco!$A$1:$K$38</definedName>
    <definedName name="_xlnm.Print_Area" localSheetId="0">Cap.1ContraPortada!$A$1:$K$38</definedName>
    <definedName name="_xlnm.Print_Area" localSheetId="75">capacitación!$A$1:$AA$12</definedName>
    <definedName name="_xlnm.Print_Area" localSheetId="107">'Capacitación x Depend'!$A$1:$Y$13</definedName>
    <definedName name="_xlnm.Print_Area" localSheetId="108">'Capacitación x mpio'!$A$1:$U$27</definedName>
    <definedName name="_xlnm.Print_Area" localSheetId="109">'Capacitacion x mpio (2) '!$A$1:$U$20</definedName>
    <definedName name="_xlnm.Print_Area" localSheetId="110">'Capacitacion x mpio (3)'!$A$1:$Q$12</definedName>
    <definedName name="_xlnm.Print_Area" localSheetId="105">'Capacitacion x mpio 2013'!$A$1:$AC$28</definedName>
    <definedName name="_xlnm.Print_Area" localSheetId="106">'Capacitacion x mpio 2013 (2)'!$A$1:$AG$28</definedName>
    <definedName name="_xlnm.Print_Area" localSheetId="93">'Certificaciones 12-13'!$A$1:$E$12</definedName>
    <definedName name="_xlnm.Print_Area" localSheetId="102">Conferencias!$A$1:$F$22</definedName>
    <definedName name="_xlnm.Print_Area" localSheetId="3">'Cursos de Capacitación'!$A$1:$J$9</definedName>
    <definedName name="_xlnm.Print_Area" localSheetId="5">Declaraciones!$A$1:$E$10</definedName>
    <definedName name="_xlnm.Print_Area" localSheetId="116">'Defuncionesxprinc. causas'!$A$1:$AS$42</definedName>
    <definedName name="_xlnm.Print_Area" localSheetId="123">'DIRECCIÓN GENERAL DE GOBIERNO'!$A$1:$C$14</definedName>
    <definedName name="_xlnm.Print_Area" localSheetId="68">'Estadistica  personal 2011-2012'!$A$1:$Y$16</definedName>
    <definedName name="_xlnm.Print_Area" localSheetId="80">'Estadística Desarrollo Org.'!$A$1:$AA$19</definedName>
    <definedName name="_xlnm.Print_Area" localSheetId="125">'Gestiones (Todas)'!$A$1:$C$26</definedName>
    <definedName name="_xlnm.Print_Area" localSheetId="126">'Gestiones (Todas) (2)'!$A$1:$C$34</definedName>
    <definedName name="_xlnm.Print_Area" localSheetId="127">'Gestiones (Todas) (3)'!$A$1:$C$36</definedName>
    <definedName name="_xlnm.Print_Area" localSheetId="128">'Gestiones (Todas) (4)'!$A$1:$C$36</definedName>
    <definedName name="_xlnm.Print_Area" localSheetId="129">'Gestiones (Todas) (5)'!$A$1:$C$35</definedName>
    <definedName name="_xlnm.Print_Area" localSheetId="130">'Gestiones (Todas) (6)'!$A$1:$C$26</definedName>
    <definedName name="_xlnm.Print_Area" localSheetId="63">'Indicadores Anual'!$A$1:$S$28</definedName>
    <definedName name="_xlnm.Print_Area" localSheetId="64">'Indicadores Anual (2)'!$A$1:$S$29</definedName>
    <definedName name="_xlnm.Print_Area" localSheetId="65">'Indicadores Anual (3)'!$A$1:$S$25</definedName>
    <definedName name="_xlnm.Print_Area" localSheetId="66">'Indicadores Anual (4)'!$A$1:$S$27</definedName>
    <definedName name="_xlnm.Print_Area" localSheetId="67">'Indicadores Anual (5)'!$A$1:$S$22</definedName>
    <definedName name="_xlnm.Print_Area" localSheetId="54">'Indicadores PED'!$A$1:$O$16</definedName>
    <definedName name="_xlnm.Print_Area" localSheetId="55">'Indicadores PED (2)'!$A$1:$O$18</definedName>
    <definedName name="_xlnm.Print_Area" localSheetId="56">'Indicadores PED (3)'!$A$1:$O$18</definedName>
    <definedName name="_xlnm.Print_Area" localSheetId="57">'Indicadores PED (4)'!$A$1:$O$16</definedName>
    <definedName name="_xlnm.Print_Area" localSheetId="58">'Indicadores PED (5)'!$A$1:$O$16</definedName>
    <definedName name="_xlnm.Print_Area" localSheetId="59">'Indicadores PED (6)'!$A$1:$O$17</definedName>
    <definedName name="_xlnm.Print_Area" localSheetId="60">'Indicadores PED (7)'!$A$1:$O$16</definedName>
    <definedName name="_xlnm.Print_Area" localSheetId="61">'Indicadores PED (8)'!$A$1:$O$18</definedName>
    <definedName name="_xlnm.Print_Area" localSheetId="62">'Indicadores PED (9)'!$A$1:$O$16</definedName>
    <definedName name="_xlnm.Print_Area" localSheetId="122">'Índice de titulación de viviend'!$A$1:$C$16</definedName>
    <definedName name="_xlnm.Print_Area" localSheetId="2">'Inf. y Comunicación'!$A$1:$K$34</definedName>
    <definedName name="_xlnm.Print_Area" localSheetId="92">'InspeccionEventos 12-13'!$A$1:$E$12</definedName>
    <definedName name="_xlnm.Print_Area" localSheetId="14">'Institu de crédito'!$A$1:$J$34</definedName>
    <definedName name="_xlnm.Print_Area" localSheetId="104">'Libros demográficos'!$A$1:$I$22</definedName>
    <definedName name="_xlnm.Print_Area" localSheetId="12">Mandamientos!$A$1:$E$12</definedName>
    <definedName name="_xlnm.Print_Area" localSheetId="11">Multas!$A$1:$E$12</definedName>
    <definedName name="_xlnm.Print_Area" localSheetId="77">'Pagos Servicios 2011-2012 (1)'!$A$1:$Y$15</definedName>
    <definedName name="_xlnm.Print_Area" localSheetId="78">'Pagos Servicios 2011-2012 (2)'!$A$1:$Y$17</definedName>
    <definedName name="_xlnm.Print_Area" localSheetId="79">'Pagos Servicios2011-2012 (3)'!$A$1:$Y$17</definedName>
    <definedName name="_xlnm.Print_Area" localSheetId="101">'Pláticas prematrimoniales'!$A$1:$E$23</definedName>
    <definedName name="_xlnm.Print_Area" localSheetId="15">'PROCU ESTATAL'!$A$1:$D$12</definedName>
    <definedName name="_xlnm.Print_Area" localSheetId="16">'PROCU FEDERAL'!$A$1:$F$12</definedName>
    <definedName name="_xlnm.Print_Area" localSheetId="4">'Prog desarrollo Humano'!$A$1:$O$10</definedName>
    <definedName name="_xlnm.Print_Area" localSheetId="53">'Proyecto  URG (24-CEA)'!$A$1:$D$21</definedName>
    <definedName name="_xlnm.Print_Area" localSheetId="17">'Proyecto Global x unid. de gast'!$A$1:$L$33</definedName>
    <definedName name="_xlnm.Print_Area" localSheetId="50">'Proyecto por URG(19-SA)'!$A$1:$E$24</definedName>
    <definedName name="_xlnm.Print_Area" localSheetId="32">'Proyecto URG (10-SE 2)'!$A$1:$D$30</definedName>
    <definedName name="_xlnm.Print_Area" localSheetId="31">'Proyecto URG (10-SE)'!$A$1:$D$29</definedName>
    <definedName name="_xlnm.Print_Area" localSheetId="41">'Proyecto URG (11-SIyC)'!$A$1:$D$11</definedName>
    <definedName name="_xlnm.Print_Area" localSheetId="42">'Proyecto URG (12-SICyT)'!$A$1:$D$32</definedName>
    <definedName name="_xlnm.Print_Area" localSheetId="43">'Proyecto URG (13-SMT'!$A$1:$D$15</definedName>
    <definedName name="_xlnm.Print_Area" localSheetId="33">'Proyecto URG (14-SOP)'!$A$1:$D$35</definedName>
    <definedName name="_xlnm.Print_Area" localSheetId="44">'Proyecto URG (15-SS)'!$A$1:$D$35</definedName>
    <definedName name="_xlnm.Print_Area" localSheetId="45">'Proyecto URG (15-SS) (2)'!$A$1:$D$40</definedName>
    <definedName name="_xlnm.Print_Area" localSheetId="46">'Proyecto URG (15-SS) (3)'!$A$1:$D$33</definedName>
    <definedName name="_xlnm.Print_Area" localSheetId="47">'Proyecto URG (15-SS) (4)'!$A$1:$D$20</definedName>
    <definedName name="_xlnm.Print_Area" localSheetId="34">'Proyecto URG (16-CESP)'!$A$1:$D$23</definedName>
    <definedName name="_xlnm.Print_Area" localSheetId="18">'Proyecto URG (1-SG)'!$A$1:$D$28</definedName>
    <definedName name="_xlnm.Print_Area" localSheetId="19">'Proyecto URG (1-SG) (2)'!$A$1:$D$31</definedName>
    <definedName name="_xlnm.Print_Area" localSheetId="20">'Proyecto URG (2-SH)'!$A$1:$D$35</definedName>
    <definedName name="_xlnm.Print_Area" localSheetId="21">'Proyecto URG (2-SH) 2'!$A$1:$D$24</definedName>
    <definedName name="_xlnm.Print_Area" localSheetId="37">'Proyecto URG (6-SDA)'!$A$1:$D$31</definedName>
    <definedName name="_xlnm.Print_Area" localSheetId="38">'Proyecto URG (6-SDA) 2'!$A$1:$D$27</definedName>
    <definedName name="_xlnm.Print_Area" localSheetId="29">'Proyecto URG (9-SDE)'!$A$1:$D$34</definedName>
    <definedName name="_xlnm.Print_Area" localSheetId="30">'Proyecto URG (9-SDE) (2)'!$A$1:$D$23</definedName>
    <definedName name="_xlnm.Print_Area" localSheetId="35">'Proyecto URG(17-STra)'!$A$1:$D$21</definedName>
    <definedName name="_xlnm.Print_Area" localSheetId="48">'Proyecto URG(18-STur)'!$A$1:$D$37</definedName>
    <definedName name="_xlnm.Print_Area" localSheetId="51">'Proyecto URG(20-CJ)'!$A$1:$D$17</definedName>
    <definedName name="_xlnm.Print_Area" localSheetId="36">'Proyecto URG(21- SESESP)'!$A$1:$D$13</definedName>
    <definedName name="_xlnm.Print_Area" localSheetId="52">'Proyecto URG(23-RPE)'!$A$1:$D$9</definedName>
    <definedName name="_xlnm.Print_Area" localSheetId="22">'Proyecto URG(3-FGE) '!$A$1:$D$25</definedName>
    <definedName name="_xlnm.Print_Area" localSheetId="23">'Proyecto URG(3-FGE)  (2)'!$A$1:$D$31</definedName>
    <definedName name="_xlnm.Print_Area" localSheetId="24">'Proyecto URG(4-SC)'!$A$1:$D$15</definedName>
    <definedName name="_xlnm.Print_Area" localSheetId="25">'Proyecto URG(5 Cultura)'!$A$1:$D$30</definedName>
    <definedName name="_xlnm.Print_Area" localSheetId="26">'Proyecto URG(5 Cultura) (2)'!$A$1:$D$14</definedName>
    <definedName name="_xlnm.Print_Area" localSheetId="27">'Proyecto URG(7-SDSoc '!$A$1:$D$29</definedName>
    <definedName name="_xlnm.Print_Area" localSheetId="28">'Proyecto URG(7-SDSoc) 2'!$A$1:$D$25</definedName>
    <definedName name="_xlnm.Print_Area" localSheetId="39">'Proyecto URG(8-SDSust '!$A$1:$D$32</definedName>
    <definedName name="_xlnm.Print_Area" localSheetId="40">'Proyecto URG(8-SDSust) 2'!$A$1:$D$23</definedName>
    <definedName name="_xlnm.Print_Area" localSheetId="91">'Proyectos Iniciativas 12-13'!$A$1:$E$13</definedName>
    <definedName name="_xlnm.Print_Area" localSheetId="94">'Publicaciones 12-13'!$A$1:$E$16</definedName>
    <definedName name="_xlnm.Print_Area" localSheetId="7">'Quejas y Denuncias'!$A$1:$H$16</definedName>
    <definedName name="_xlnm.Print_Area" localSheetId="95">'Recaudacion 12-13'!$A$1:$E$16</definedName>
    <definedName name="_xlnm.Print_Area" localSheetId="120">'Recaudación Anual 11- 12'!$A$1:$E$22</definedName>
    <definedName name="_xlnm.Print_Area" localSheetId="111">'Refugio Casa de la Mujer'!$A$1:$U$43</definedName>
    <definedName name="_xlnm.Print_Area" localSheetId="69">'Reporte de afiliatorios IMSS '!$A$1:$T$20</definedName>
    <definedName name="_xlnm.Print_Area" localSheetId="83">'Reporte de Tickets'!$A$1:$AG$20</definedName>
    <definedName name="_xlnm.Print_Area" localSheetId="70">'Reporte incapacidades IMSS '!$A$1:$AD$21</definedName>
    <definedName name="_xlnm.Print_Area" localSheetId="71">'Reporte pago de cuotas IMSS '!$A$1:$S$21</definedName>
    <definedName name="_xlnm.Print_Area" localSheetId="8">'Responsabilidad y sancionesa A.'!$A$1:$G$17</definedName>
    <definedName name="_xlnm.Print_Area" localSheetId="98">'Templos X Credo 2013'!$A$1:$D$33</definedName>
    <definedName name="_xlnm.Print_Area" localSheetId="97">'Templos X Credo2012'!$A$1:$D$33</definedName>
    <definedName name="_xlnm.Print_Area" localSheetId="72">totales!$A$1:$Y$26</definedName>
    <definedName name="_xlnm.Print_Area" localSheetId="73">'totales (2)'!$A$1:$Y$26</definedName>
    <definedName name="_xlnm.Print_Area" localSheetId="74">'totales (3)'!$A$1:$Y$25</definedName>
    <definedName name="_xlnm.Print_Area" localSheetId="115">'Totales de natalidad y mortalid'!$A$1:$AI$50</definedName>
    <definedName name="_xlnm.Print_Area" localSheetId="118">'Trámites Anuales 11 - 12'!$A$1:$E$15</definedName>
    <definedName name="_xlnm.Print_Area" localSheetId="10">Vigilancias!$A$1:$E$22</definedName>
    <definedName name="Buscar_duplicados_por_PRUEBA" localSheetId="85">#REF!</definedName>
    <definedName name="Buscar_duplicados_por_PRUEBA" localSheetId="84">#REF!</definedName>
    <definedName name="Buscar_duplicados_por_PRUEBA" localSheetId="81">#REF!</definedName>
    <definedName name="Buscar_duplicados_por_PRUEBA" localSheetId="76">#REF!</definedName>
    <definedName name="Buscar_duplicados_por_PRUEBA" localSheetId="112">#REF!</definedName>
    <definedName name="Buscar_duplicados_por_PRUEBA" localSheetId="113">#REF!</definedName>
    <definedName name="Buscar_duplicados_por_PRUEBA" localSheetId="103">#REF!</definedName>
    <definedName name="Buscar_duplicados_por_PRUEBA" localSheetId="114">#REF!</definedName>
    <definedName name="Buscar_duplicados_por_PRUEBA" localSheetId="75">#REF!</definedName>
    <definedName name="Buscar_duplicados_por_PRUEBA" localSheetId="107">#REF!</definedName>
    <definedName name="Buscar_duplicados_por_PRUEBA" localSheetId="108">#REF!</definedName>
    <definedName name="Buscar_duplicados_por_PRUEBA" localSheetId="105">#REF!</definedName>
    <definedName name="Buscar_duplicados_por_PRUEBA" localSheetId="123">#REF!</definedName>
    <definedName name="Buscar_duplicados_por_PRUEBA" localSheetId="68">#REF!</definedName>
    <definedName name="Buscar_duplicados_por_PRUEBA" localSheetId="80">#REF!</definedName>
    <definedName name="Buscar_duplicados_por_PRUEBA" localSheetId="125">#REF!</definedName>
    <definedName name="Buscar_duplicados_por_PRUEBA" localSheetId="126">#REF!</definedName>
    <definedName name="Buscar_duplicados_por_PRUEBA" localSheetId="127">#REF!</definedName>
    <definedName name="Buscar_duplicados_por_PRUEBA" localSheetId="128">#REF!</definedName>
    <definedName name="Buscar_duplicados_por_PRUEBA" localSheetId="129">#REF!</definedName>
    <definedName name="Buscar_duplicados_por_PRUEBA" localSheetId="130">#REF!</definedName>
    <definedName name="Buscar_duplicados_por_PRUEBA" localSheetId="63">#REF!</definedName>
    <definedName name="Buscar_duplicados_por_PRUEBA" localSheetId="64">#REF!</definedName>
    <definedName name="Buscar_duplicados_por_PRUEBA" localSheetId="65">#REF!</definedName>
    <definedName name="Buscar_duplicados_por_PRUEBA" localSheetId="66">#REF!</definedName>
    <definedName name="Buscar_duplicados_por_PRUEBA" localSheetId="67">#REF!</definedName>
    <definedName name="Buscar_duplicados_por_PRUEBA" localSheetId="54">#REF!</definedName>
    <definedName name="Buscar_duplicados_por_PRUEBA" localSheetId="55">#REF!</definedName>
    <definedName name="Buscar_duplicados_por_PRUEBA" localSheetId="56">#REF!</definedName>
    <definedName name="Buscar_duplicados_por_PRUEBA" localSheetId="57">#REF!</definedName>
    <definedName name="Buscar_duplicados_por_PRUEBA" localSheetId="58">#REF!</definedName>
    <definedName name="Buscar_duplicados_por_PRUEBA" localSheetId="59">#REF!</definedName>
    <definedName name="Buscar_duplicados_por_PRUEBA" localSheetId="60">#REF!</definedName>
    <definedName name="Buscar_duplicados_por_PRUEBA" localSheetId="61">#REF!</definedName>
    <definedName name="Buscar_duplicados_por_PRUEBA" localSheetId="62">#REF!</definedName>
    <definedName name="Buscar_duplicados_por_PRUEBA" localSheetId="14">#REF!</definedName>
    <definedName name="Buscar_duplicados_por_PRUEBA" localSheetId="104">#REF!</definedName>
    <definedName name="Buscar_duplicados_por_PRUEBA" localSheetId="77">#REF!</definedName>
    <definedName name="Buscar_duplicados_por_PRUEBA" localSheetId="78">#REF!</definedName>
    <definedName name="Buscar_duplicados_por_PRUEBA" localSheetId="79">#REF!</definedName>
    <definedName name="Buscar_duplicados_por_PRUEBA" localSheetId="15">#REF!</definedName>
    <definedName name="Buscar_duplicados_por_PRUEBA" localSheetId="16">#REF!</definedName>
    <definedName name="Buscar_duplicados_por_PRUEBA" localSheetId="26">#REF!</definedName>
    <definedName name="Buscar_duplicados_por_PRUEBA" localSheetId="95">#REF!</definedName>
    <definedName name="Buscar_duplicados_por_PRUEBA" localSheetId="111">#REF!</definedName>
    <definedName name="Buscar_duplicados_por_PRUEBA" localSheetId="69">#REF!</definedName>
    <definedName name="Buscar_duplicados_por_PRUEBA" localSheetId="83">#REF!</definedName>
    <definedName name="Buscar_duplicados_por_PRUEBA" localSheetId="70">#REF!</definedName>
    <definedName name="Buscar_duplicados_por_PRUEBA" localSheetId="71">#REF!</definedName>
    <definedName name="Buscar_duplicados_por_PRUEBA" localSheetId="72">#REF!</definedName>
    <definedName name="Buscar_duplicados_por_PRUEBA" localSheetId="73">#REF!</definedName>
    <definedName name="Buscar_duplicados_por_PRUEBA" localSheetId="74">#REF!</definedName>
    <definedName name="Buscar_duplicados_por_PRUEBA">#REF!</definedName>
    <definedName name="FORMATO" localSheetId="85">#REF!</definedName>
    <definedName name="FORMATO" localSheetId="84">#REF!</definedName>
    <definedName name="FORMATO" localSheetId="81">#REF!</definedName>
    <definedName name="FORMATO" localSheetId="76">#REF!</definedName>
    <definedName name="FORMATO" localSheetId="112">#REF!</definedName>
    <definedName name="FORMATO" localSheetId="113">#REF!</definedName>
    <definedName name="FORMATO" localSheetId="103">#REF!</definedName>
    <definedName name="FORMATO" localSheetId="114">#REF!</definedName>
    <definedName name="FORMATO" localSheetId="1">#REF!</definedName>
    <definedName name="FORMATO" localSheetId="75">#REF!</definedName>
    <definedName name="FORMATO" localSheetId="107">#REF!</definedName>
    <definedName name="FORMATO" localSheetId="108">#REF!</definedName>
    <definedName name="FORMATO" localSheetId="105">#REF!</definedName>
    <definedName name="FORMATO" localSheetId="93">#REF!</definedName>
    <definedName name="FORMATO" localSheetId="123">#REF!</definedName>
    <definedName name="FORMATO" localSheetId="68">#REF!</definedName>
    <definedName name="FORMATO" localSheetId="80">#REF!</definedName>
    <definedName name="FORMATO" localSheetId="125">#REF!</definedName>
    <definedName name="FORMATO" localSheetId="126">#REF!</definedName>
    <definedName name="FORMATO" localSheetId="127">#REF!</definedName>
    <definedName name="FORMATO" localSheetId="128">#REF!</definedName>
    <definedName name="FORMATO" localSheetId="129">#REF!</definedName>
    <definedName name="FORMATO" localSheetId="130">#REF!</definedName>
    <definedName name="FORMATO" localSheetId="63">#REF!</definedName>
    <definedName name="FORMATO" localSheetId="64">#REF!</definedName>
    <definedName name="FORMATO" localSheetId="65">#REF!</definedName>
    <definedName name="FORMATO" localSheetId="66">#REF!</definedName>
    <definedName name="FORMATO" localSheetId="67">#REF!</definedName>
    <definedName name="FORMATO" localSheetId="54">#REF!</definedName>
    <definedName name="FORMATO" localSheetId="55">#REF!</definedName>
    <definedName name="FORMATO" localSheetId="56">#REF!</definedName>
    <definedName name="FORMATO" localSheetId="57">#REF!</definedName>
    <definedName name="FORMATO" localSheetId="58">#REF!</definedName>
    <definedName name="FORMATO" localSheetId="59">#REF!</definedName>
    <definedName name="FORMATO" localSheetId="60">#REF!</definedName>
    <definedName name="FORMATO" localSheetId="61">#REF!</definedName>
    <definedName name="FORMATO" localSheetId="62">#REF!</definedName>
    <definedName name="FORMATO" localSheetId="122">"#REF!"</definedName>
    <definedName name="FORMATO" localSheetId="14">#REF!</definedName>
    <definedName name="FORMATO" localSheetId="104">#REF!</definedName>
    <definedName name="FORMATO" localSheetId="77">#REF!</definedName>
    <definedName name="FORMATO" localSheetId="78">#REF!</definedName>
    <definedName name="FORMATO" localSheetId="79">#REF!</definedName>
    <definedName name="FORMATO" localSheetId="15">#REF!</definedName>
    <definedName name="FORMATO" localSheetId="16">#REF!</definedName>
    <definedName name="FORMATO" localSheetId="26">#REF!</definedName>
    <definedName name="FORMATO" localSheetId="91">#REF!</definedName>
    <definedName name="FORMATO" localSheetId="94">#REF!</definedName>
    <definedName name="FORMATO" localSheetId="95">#REF!</definedName>
    <definedName name="FORMATO" localSheetId="120">"#REF!"</definedName>
    <definedName name="FORMATO" localSheetId="111">#REF!</definedName>
    <definedName name="FORMATO" localSheetId="69">#REF!</definedName>
    <definedName name="FORMATO" localSheetId="83">#REF!</definedName>
    <definedName name="FORMATO" localSheetId="70">#REF!</definedName>
    <definedName name="FORMATO" localSheetId="71">#REF!</definedName>
    <definedName name="FORMATO" localSheetId="72">#REF!</definedName>
    <definedName name="FORMATO" localSheetId="73">#REF!</definedName>
    <definedName name="FORMATO" localSheetId="74">#REF!</definedName>
    <definedName name="FORMATO">#REF!</definedName>
    <definedName name="m" localSheetId="130">#REF!</definedName>
    <definedName name="m" localSheetId="63">#REF!</definedName>
    <definedName name="m" localSheetId="64">#REF!</definedName>
    <definedName name="m" localSheetId="65">#REF!</definedName>
    <definedName name="m" localSheetId="66">#REF!</definedName>
    <definedName name="m" localSheetId="67">#REF!</definedName>
    <definedName name="m" localSheetId="54">#REF!</definedName>
    <definedName name="m" localSheetId="55">#REF!</definedName>
    <definedName name="m" localSheetId="56">#REF!</definedName>
    <definedName name="m" localSheetId="57">#REF!</definedName>
    <definedName name="m" localSheetId="58">#REF!</definedName>
    <definedName name="m" localSheetId="59">#REF!</definedName>
    <definedName name="m" localSheetId="60">#REF!</definedName>
    <definedName name="m" localSheetId="61">#REF!</definedName>
    <definedName name="m" localSheetId="62">#REF!</definedName>
    <definedName name="m">#REF!</definedName>
    <definedName name="Payment_Needed">"Pago necesario"</definedName>
    <definedName name="Reimbursement">"Reembolso"</definedName>
    <definedName name="_xlnm.Print_Titles" localSheetId="85">'1. Asuntos  Administrativos'!$1:$6</definedName>
    <definedName name="_xlnm.Print_Titles" localSheetId="86">'2. Asuntos Constitucionales'!$1:$4</definedName>
    <definedName name="_xlnm.Print_Titles" localSheetId="87">'3.Amparos'!$1:$4</definedName>
    <definedName name="_xlnm.Print_Titles" localSheetId="88">'4. Asuntos Contenciosos y Lab'!$1:$4</definedName>
    <definedName name="_xlnm.Print_Titles" localSheetId="89">'5. Ordenamientos Jurídicos'!$1:$6</definedName>
    <definedName name="_xlnm.Print_Titles" localSheetId="90">'6. Actualización Ordenamientos'!$1:$6</definedName>
    <definedName name="_xlnm.Print_Titles" localSheetId="112">'Asesorías Jurídicas 2013'!$1:$6</definedName>
    <definedName name="_xlnm.Print_Titles" localSheetId="113">'Asesorías Jurídicas x mpio 2013'!$1:$6</definedName>
    <definedName name="_xlnm.Print_Titles" localSheetId="114">'Atención Psicológica x mpio'!$1:$6</definedName>
    <definedName name="_xlnm.Print_Titles" localSheetId="108">'Capacitación x mpio'!$1:$6</definedName>
    <definedName name="_xlnm.Print_Titles" localSheetId="105">'Capacitacion x mpio 2013'!$1:$6</definedName>
    <definedName name="_xlnm.Print_Titles" localSheetId="98">'Templos X Credo 2013'!$1:$4</definedName>
    <definedName name="_xlnm.Print_Titles" localSheetId="97">'Templos X Credo2012'!$1:$4</definedName>
    <definedName name="X" localSheetId="130">#REF!</definedName>
    <definedName name="X" localSheetId="63">#REF!</definedName>
    <definedName name="X" localSheetId="64">#REF!</definedName>
    <definedName name="X" localSheetId="65">#REF!</definedName>
    <definedName name="X" localSheetId="66">#REF!</definedName>
    <definedName name="X" localSheetId="67">#REF!</definedName>
    <definedName name="X" localSheetId="54">#REF!</definedName>
    <definedName name="X" localSheetId="55">#REF!</definedName>
    <definedName name="X" localSheetId="56">#REF!</definedName>
    <definedName name="X" localSheetId="57">#REF!</definedName>
    <definedName name="X" localSheetId="58">#REF!</definedName>
    <definedName name="X" localSheetId="59">#REF!</definedName>
    <definedName name="X" localSheetId="60">#REF!</definedName>
    <definedName name="X" localSheetId="61">#REF!</definedName>
    <definedName name="X" localSheetId="62">#REF!</definedName>
    <definedName name="X">#REF!</definedName>
  </definedNames>
  <calcPr calcId="152511"/>
</workbook>
</file>

<file path=xl/calcChain.xml><?xml version="1.0" encoding="utf-8"?>
<calcChain xmlns="http://schemas.openxmlformats.org/spreadsheetml/2006/main">
  <c r="D7" i="245" l="1"/>
  <c r="L6" i="304" l="1"/>
  <c r="J6" i="304"/>
  <c r="B12" i="289" l="1"/>
  <c r="B5" i="289"/>
  <c r="B17" i="286"/>
  <c r="B5" i="286"/>
  <c r="B5" i="285"/>
  <c r="B5" i="284"/>
  <c r="B31" i="286" l="1"/>
  <c r="B18" i="284"/>
  <c r="L6" i="102" l="1"/>
  <c r="J6" i="102"/>
  <c r="H6" i="102"/>
  <c r="F6" i="102"/>
  <c r="D6" i="102"/>
  <c r="B6" i="102"/>
  <c r="B29" i="285" l="1"/>
  <c r="B22" i="285"/>
  <c r="B25" i="284"/>
  <c r="B14" i="284"/>
  <c r="B29" i="283"/>
  <c r="B20" i="283"/>
  <c r="B16" i="283"/>
  <c r="B11" i="283"/>
  <c r="B5" i="283"/>
  <c r="B5" i="282"/>
  <c r="D28" i="190" l="1"/>
  <c r="B28" i="190"/>
  <c r="B25" i="205"/>
  <c r="B24" i="205"/>
  <c r="D25" i="205"/>
  <c r="D24" i="205"/>
  <c r="D23" i="205"/>
  <c r="B23" i="205"/>
  <c r="D22" i="205"/>
  <c r="B22" i="205"/>
  <c r="D21" i="205"/>
  <c r="B21" i="205"/>
  <c r="D20" i="205"/>
  <c r="B20" i="205"/>
  <c r="D19" i="205"/>
  <c r="B19" i="205"/>
  <c r="D18" i="205"/>
  <c r="B18" i="205"/>
  <c r="D17" i="205"/>
  <c r="B17" i="205"/>
  <c r="D16" i="205"/>
  <c r="B16" i="205"/>
  <c r="D15" i="205"/>
  <c r="B15" i="205"/>
  <c r="D14" i="205"/>
  <c r="B14" i="205"/>
  <c r="D13" i="205"/>
  <c r="B13" i="205"/>
  <c r="D12" i="205"/>
  <c r="B12" i="205"/>
  <c r="D11" i="205"/>
  <c r="B11" i="205"/>
  <c r="D10" i="205"/>
  <c r="B10" i="205"/>
  <c r="D9" i="205"/>
  <c r="B9" i="205"/>
  <c r="D8" i="205"/>
  <c r="B8" i="205"/>
  <c r="Q48" i="212" l="1"/>
  <c r="Q47" i="212"/>
  <c r="Q46" i="212"/>
  <c r="Q45" i="212"/>
  <c r="Q44" i="212"/>
  <c r="Q43" i="212"/>
  <c r="Q42" i="212"/>
  <c r="Q41" i="212"/>
  <c r="Q40" i="212"/>
  <c r="Q39" i="212"/>
  <c r="Q38" i="212"/>
  <c r="Q37" i="212"/>
  <c r="Q36" i="212"/>
  <c r="Q35" i="212"/>
  <c r="Q34" i="212"/>
  <c r="Q33" i="212"/>
  <c r="Q32" i="212"/>
  <c r="Q31" i="212"/>
  <c r="Q30" i="212"/>
  <c r="Q29" i="212"/>
  <c r="Q28" i="212"/>
  <c r="Q27" i="212"/>
  <c r="Q26" i="212"/>
  <c r="Q25" i="212"/>
  <c r="Q24" i="212"/>
  <c r="Q23" i="212"/>
  <c r="Q22" i="212"/>
  <c r="Q21" i="212"/>
  <c r="Q20" i="212"/>
  <c r="Q19" i="212"/>
  <c r="Q18" i="212"/>
  <c r="Q17" i="212"/>
  <c r="Q16" i="212"/>
  <c r="Q15" i="212"/>
  <c r="Q14" i="212"/>
  <c r="Q13" i="212"/>
  <c r="Q12" i="212"/>
  <c r="Q11" i="212"/>
  <c r="Q10" i="212"/>
  <c r="Q9" i="212"/>
  <c r="Q8" i="212"/>
  <c r="S48" i="212"/>
  <c r="S47" i="212"/>
  <c r="S46" i="212"/>
  <c r="S45" i="212"/>
  <c r="S44" i="212"/>
  <c r="S43" i="212"/>
  <c r="S42" i="212"/>
  <c r="S41" i="212"/>
  <c r="S40" i="212"/>
  <c r="S39" i="212"/>
  <c r="S38" i="212"/>
  <c r="S37" i="212"/>
  <c r="S36" i="212"/>
  <c r="S35" i="212"/>
  <c r="S34" i="212"/>
  <c r="S33" i="212"/>
  <c r="S32" i="212"/>
  <c r="S31" i="212"/>
  <c r="S30" i="212"/>
  <c r="S29" i="212"/>
  <c r="S28" i="212"/>
  <c r="S27" i="212"/>
  <c r="S26" i="212"/>
  <c r="S25" i="212"/>
  <c r="S24" i="212"/>
  <c r="S23" i="212"/>
  <c r="S22" i="212"/>
  <c r="S21" i="212"/>
  <c r="S20" i="212"/>
  <c r="S19" i="212"/>
  <c r="S18" i="212"/>
  <c r="S17" i="212"/>
  <c r="S16" i="212"/>
  <c r="S15" i="212"/>
  <c r="S14" i="212"/>
  <c r="S13" i="212"/>
  <c r="S12" i="212"/>
  <c r="S11" i="212"/>
  <c r="S10" i="212"/>
  <c r="S9" i="212"/>
  <c r="S8" i="212"/>
  <c r="B48" i="212"/>
  <c r="B47" i="212"/>
  <c r="B46" i="212"/>
  <c r="B45" i="212"/>
  <c r="B44" i="212"/>
  <c r="B43" i="212"/>
  <c r="B42" i="212"/>
  <c r="B41" i="212"/>
  <c r="B40" i="212"/>
  <c r="B39" i="212"/>
  <c r="B38" i="212"/>
  <c r="B37" i="212"/>
  <c r="B36" i="212"/>
  <c r="B35" i="212"/>
  <c r="B34" i="212"/>
  <c r="B33" i="212"/>
  <c r="B32" i="212"/>
  <c r="B31" i="212"/>
  <c r="B30" i="212"/>
  <c r="B29" i="212"/>
  <c r="B28" i="212"/>
  <c r="B27" i="212"/>
  <c r="B26" i="212"/>
  <c r="B25" i="212"/>
  <c r="B24" i="212"/>
  <c r="B23" i="212"/>
  <c r="B22" i="212"/>
  <c r="B21" i="212"/>
  <c r="B20" i="212"/>
  <c r="B19" i="212"/>
  <c r="B18" i="212"/>
  <c r="B17" i="212"/>
  <c r="B16" i="212"/>
  <c r="B15" i="212"/>
  <c r="B14" i="212"/>
  <c r="B13" i="212"/>
  <c r="B12" i="212"/>
  <c r="B11" i="212"/>
  <c r="B10" i="212"/>
  <c r="B9" i="212"/>
  <c r="B8" i="212"/>
  <c r="D48" i="212"/>
  <c r="D47" i="212"/>
  <c r="D46" i="212"/>
  <c r="D45" i="212"/>
  <c r="D44" i="212"/>
  <c r="D43" i="212"/>
  <c r="D42" i="212"/>
  <c r="D41" i="212"/>
  <c r="D40" i="212"/>
  <c r="D39" i="212"/>
  <c r="D38" i="212"/>
  <c r="D37" i="212"/>
  <c r="D36" i="212"/>
  <c r="D35" i="212"/>
  <c r="D34" i="212"/>
  <c r="D33" i="212"/>
  <c r="D32" i="212"/>
  <c r="D31" i="212"/>
  <c r="D30" i="212"/>
  <c r="D29" i="212"/>
  <c r="D28" i="212"/>
  <c r="D27" i="212"/>
  <c r="D26" i="212"/>
  <c r="D25" i="212"/>
  <c r="D24" i="212"/>
  <c r="D23" i="212"/>
  <c r="D22" i="212"/>
  <c r="D21" i="212"/>
  <c r="D20" i="212"/>
  <c r="D19" i="212"/>
  <c r="D18" i="212"/>
  <c r="D17" i="212"/>
  <c r="D16" i="212"/>
  <c r="D15" i="212"/>
  <c r="D14" i="212"/>
  <c r="D13" i="212"/>
  <c r="D12" i="212"/>
  <c r="D11" i="212"/>
  <c r="D10" i="212"/>
  <c r="D9" i="212"/>
  <c r="D8" i="212"/>
  <c r="P7" i="207"/>
  <c r="N7" i="207"/>
  <c r="L7" i="207"/>
  <c r="J7" i="207"/>
  <c r="H7" i="207"/>
  <c r="D26" i="211"/>
  <c r="D25" i="211"/>
  <c r="B25" i="211" s="1"/>
  <c r="D24" i="211"/>
  <c r="D23" i="211"/>
  <c r="B23" i="211" s="1"/>
  <c r="D22" i="211"/>
  <c r="D21" i="211"/>
  <c r="B21" i="211" s="1"/>
  <c r="D20" i="211"/>
  <c r="D19" i="211"/>
  <c r="B19" i="211" s="1"/>
  <c r="D18" i="211"/>
  <c r="D17" i="211"/>
  <c r="B17" i="211" s="1"/>
  <c r="D16" i="211"/>
  <c r="D15" i="211"/>
  <c r="B15" i="211" s="1"/>
  <c r="D14" i="211"/>
  <c r="D13" i="211"/>
  <c r="B13" i="211" s="1"/>
  <c r="D12" i="211"/>
  <c r="D11" i="211"/>
  <c r="B11" i="211" s="1"/>
  <c r="D10" i="211"/>
  <c r="D9" i="211"/>
  <c r="B9" i="211" s="1"/>
  <c r="D8" i="211"/>
  <c r="F26" i="211"/>
  <c r="F25" i="211"/>
  <c r="F24" i="211"/>
  <c r="F23" i="211"/>
  <c r="F22" i="211"/>
  <c r="F21" i="211"/>
  <c r="F20" i="211"/>
  <c r="F19" i="211"/>
  <c r="F18" i="211"/>
  <c r="F17" i="211"/>
  <c r="F16" i="211"/>
  <c r="F15" i="211"/>
  <c r="F14" i="211"/>
  <c r="F13" i="211"/>
  <c r="F12" i="211"/>
  <c r="F11" i="211"/>
  <c r="F10" i="211"/>
  <c r="F9" i="211"/>
  <c r="F8" i="211"/>
  <c r="D28" i="210"/>
  <c r="D27" i="210"/>
  <c r="B27" i="210" s="1"/>
  <c r="D26" i="210"/>
  <c r="D25" i="210"/>
  <c r="B25" i="210" s="1"/>
  <c r="D24" i="210"/>
  <c r="D23" i="210"/>
  <c r="B23" i="210" s="1"/>
  <c r="D22" i="210"/>
  <c r="D21" i="210"/>
  <c r="B21" i="210" s="1"/>
  <c r="D20" i="210"/>
  <c r="D19" i="210"/>
  <c r="B19" i="210" s="1"/>
  <c r="D18" i="210"/>
  <c r="D17" i="210"/>
  <c r="B17" i="210" s="1"/>
  <c r="D16" i="210"/>
  <c r="D15" i="210"/>
  <c r="B15" i="210" s="1"/>
  <c r="D14" i="210"/>
  <c r="D13" i="210"/>
  <c r="B13" i="210" s="1"/>
  <c r="D12" i="210"/>
  <c r="D11" i="210"/>
  <c r="B11" i="210" s="1"/>
  <c r="D10" i="210"/>
  <c r="D9" i="210"/>
  <c r="B9" i="210" s="1"/>
  <c r="D8" i="210"/>
  <c r="F28" i="210"/>
  <c r="F27" i="210"/>
  <c r="F26" i="210"/>
  <c r="F25" i="210"/>
  <c r="F24" i="210"/>
  <c r="F23" i="210"/>
  <c r="F22" i="210"/>
  <c r="F21" i="210"/>
  <c r="F20" i="210"/>
  <c r="F19" i="210"/>
  <c r="F18" i="210"/>
  <c r="F17" i="210"/>
  <c r="F16" i="210"/>
  <c r="F15" i="210"/>
  <c r="F14" i="210"/>
  <c r="F13" i="210"/>
  <c r="F12" i="210"/>
  <c r="F11" i="210"/>
  <c r="F10" i="210"/>
  <c r="F9" i="210"/>
  <c r="F8" i="210"/>
  <c r="I7" i="211"/>
  <c r="K7" i="211"/>
  <c r="M7" i="211"/>
  <c r="O7" i="211"/>
  <c r="Q7" i="211"/>
  <c r="S7" i="211"/>
  <c r="U7" i="211"/>
  <c r="W7" i="211"/>
  <c r="Y7" i="211"/>
  <c r="AA7" i="211"/>
  <c r="F7" i="211" l="1"/>
  <c r="B7" i="211" s="1"/>
  <c r="D7" i="211"/>
  <c r="B8" i="210"/>
  <c r="B10" i="210"/>
  <c r="B12" i="210"/>
  <c r="B14" i="210"/>
  <c r="B16" i="210"/>
  <c r="B18" i="210"/>
  <c r="B20" i="210"/>
  <c r="B22" i="210"/>
  <c r="B24" i="210"/>
  <c r="B26" i="210"/>
  <c r="B28" i="210"/>
  <c r="B8" i="211"/>
  <c r="B10" i="211"/>
  <c r="B12" i="211"/>
  <c r="B14" i="211"/>
  <c r="B16" i="211"/>
  <c r="B18" i="211"/>
  <c r="B20" i="211"/>
  <c r="B22" i="211"/>
  <c r="B24" i="211"/>
  <c r="B26" i="211"/>
  <c r="D7" i="203"/>
  <c r="B7" i="203"/>
  <c r="D17" i="202"/>
  <c r="B17" i="202"/>
  <c r="AF7" i="203"/>
  <c r="AE7" i="203"/>
  <c r="AD7" i="203"/>
  <c r="AB7" i="203"/>
  <c r="AA7" i="203"/>
  <c r="Z7" i="203"/>
  <c r="Y7" i="203"/>
  <c r="X7" i="203"/>
  <c r="W7" i="203"/>
  <c r="V7" i="203"/>
  <c r="T7" i="203"/>
  <c r="S7" i="203"/>
  <c r="R7" i="203"/>
  <c r="P7" i="203"/>
  <c r="N7" i="203"/>
  <c r="L7" i="203"/>
  <c r="J7" i="203"/>
  <c r="H7" i="203"/>
  <c r="F7" i="203"/>
  <c r="B6" i="195"/>
  <c r="B6" i="194"/>
  <c r="J6" i="194"/>
  <c r="C21" i="193"/>
  <c r="B6" i="242" l="1"/>
  <c r="D6" i="240"/>
  <c r="B8" i="180" l="1"/>
  <c r="Z11" i="124"/>
  <c r="Z12" i="124"/>
  <c r="Z7" i="124"/>
  <c r="Z8" i="124"/>
  <c r="Z9" i="124"/>
  <c r="Z10" i="124"/>
  <c r="Z6" i="124"/>
  <c r="Z5" i="124"/>
  <c r="B6" i="123"/>
  <c r="G6" i="122"/>
  <c r="D6" i="122"/>
  <c r="B6" i="122"/>
  <c r="Z6" i="121"/>
  <c r="Z7" i="121"/>
  <c r="Z8" i="121"/>
  <c r="Z9" i="121"/>
  <c r="Z10" i="121"/>
  <c r="Z5" i="121"/>
  <c r="Z15" i="120"/>
  <c r="Z16" i="120"/>
  <c r="Z12" i="120"/>
  <c r="Z13" i="120"/>
  <c r="Z14" i="120"/>
  <c r="Z9" i="120"/>
  <c r="Z10" i="120"/>
  <c r="Z11" i="120"/>
  <c r="Z6" i="120"/>
  <c r="Z7" i="120"/>
  <c r="Z8" i="120"/>
  <c r="Z5" i="120"/>
  <c r="Z5" i="115"/>
  <c r="H7" i="111"/>
  <c r="F7" i="111"/>
  <c r="D7" i="111"/>
  <c r="B7" i="111"/>
  <c r="B30" i="105"/>
  <c r="D30" i="105"/>
  <c r="D13" i="99"/>
  <c r="D7" i="99"/>
  <c r="B7" i="99"/>
  <c r="B13" i="99"/>
  <c r="B6" i="97"/>
  <c r="C5" i="96"/>
  <c r="D5" i="94"/>
  <c r="N7" i="93"/>
  <c r="N8" i="93"/>
  <c r="K7" i="245"/>
  <c r="I7" i="245"/>
  <c r="F7" i="245"/>
  <c r="M7" i="111" l="1"/>
  <c r="E6" i="107"/>
  <c r="B6" i="106"/>
  <c r="D6" i="100" l="1"/>
  <c r="H14" i="95"/>
  <c r="D14" i="95"/>
  <c r="F9" i="95"/>
  <c r="F14" i="95"/>
  <c r="J32" i="91"/>
  <c r="J31" i="91"/>
  <c r="J30" i="91"/>
  <c r="J29" i="91"/>
  <c r="J28" i="91"/>
  <c r="J27" i="91"/>
  <c r="J26" i="91"/>
  <c r="J25" i="91"/>
  <c r="J24" i="91"/>
  <c r="J23" i="91"/>
  <c r="J22" i="91"/>
  <c r="J21" i="91"/>
  <c r="J20" i="91"/>
  <c r="J19" i="91"/>
  <c r="J18" i="91"/>
  <c r="J17" i="91"/>
  <c r="J16" i="91"/>
  <c r="J15" i="91"/>
  <c r="J14" i="91"/>
  <c r="J13" i="91"/>
  <c r="J12" i="91"/>
  <c r="J11" i="91"/>
  <c r="J10" i="91"/>
  <c r="J9" i="91"/>
  <c r="J8" i="91"/>
  <c r="J7" i="91"/>
  <c r="F6" i="91"/>
  <c r="J6" i="91" s="1"/>
  <c r="D6" i="91"/>
  <c r="B6" i="91" l="1"/>
  <c r="D6" i="243"/>
  <c r="B6" i="243"/>
  <c r="D6" i="242"/>
  <c r="D6" i="241"/>
  <c r="B6" i="241"/>
  <c r="B6" i="240"/>
  <c r="B5" i="221" l="1"/>
  <c r="B8" i="219" l="1"/>
  <c r="B8" i="218" l="1"/>
  <c r="B11" i="217"/>
  <c r="B10" i="217"/>
  <c r="B9" i="217"/>
  <c r="B8" i="217"/>
  <c r="B7" i="217"/>
  <c r="B6" i="217"/>
  <c r="P5" i="217"/>
  <c r="N5" i="217"/>
  <c r="L5" i="217"/>
  <c r="J5" i="217"/>
  <c r="H5" i="217"/>
  <c r="F5" i="217"/>
  <c r="D5" i="217"/>
  <c r="D8" i="216"/>
  <c r="B8" i="216"/>
  <c r="D19" i="215"/>
  <c r="B19" i="215"/>
  <c r="D18" i="215"/>
  <c r="B18" i="215"/>
  <c r="D17" i="215"/>
  <c r="B17" i="215"/>
  <c r="D16" i="215"/>
  <c r="B16" i="215"/>
  <c r="D15" i="215"/>
  <c r="B15" i="215"/>
  <c r="D14" i="215"/>
  <c r="B14" i="215"/>
  <c r="D13" i="215"/>
  <c r="B13" i="215"/>
  <c r="D12" i="215"/>
  <c r="B12" i="215"/>
  <c r="D11" i="215"/>
  <c r="B11" i="215"/>
  <c r="D10" i="215"/>
  <c r="B10" i="215"/>
  <c r="D9" i="215"/>
  <c r="B9" i="215"/>
  <c r="D8" i="215"/>
  <c r="B8" i="215"/>
  <c r="M7" i="215"/>
  <c r="K7" i="215"/>
  <c r="I7" i="215"/>
  <c r="G7" i="215"/>
  <c r="D7" i="215"/>
  <c r="B7" i="215"/>
  <c r="D8" i="214"/>
  <c r="B8" i="214"/>
  <c r="T39" i="213"/>
  <c r="R39" i="213"/>
  <c r="R38" i="213"/>
  <c r="T37" i="213"/>
  <c r="R37" i="213"/>
  <c r="T36" i="213"/>
  <c r="R36" i="213"/>
  <c r="T35" i="213"/>
  <c r="R35" i="213"/>
  <c r="T34" i="213"/>
  <c r="R34" i="213"/>
  <c r="T33" i="213"/>
  <c r="R33" i="213"/>
  <c r="T32" i="213"/>
  <c r="R32" i="213"/>
  <c r="T31" i="213"/>
  <c r="R31" i="213"/>
  <c r="T30" i="213"/>
  <c r="R30" i="213"/>
  <c r="T29" i="213"/>
  <c r="R29" i="213"/>
  <c r="T28" i="213"/>
  <c r="R28" i="213"/>
  <c r="T26" i="213"/>
  <c r="R26" i="213"/>
  <c r="T25" i="213"/>
  <c r="R25" i="213"/>
  <c r="T24" i="213"/>
  <c r="R24" i="213"/>
  <c r="T23" i="213"/>
  <c r="R23" i="213"/>
  <c r="T21" i="213"/>
  <c r="R21" i="213"/>
  <c r="T20" i="213"/>
  <c r="R20" i="213"/>
  <c r="T19" i="213"/>
  <c r="R19" i="213"/>
  <c r="T18" i="213"/>
  <c r="R18" i="213"/>
  <c r="T17" i="213"/>
  <c r="R17" i="213"/>
  <c r="T16" i="213"/>
  <c r="R16" i="213"/>
  <c r="T15" i="213"/>
  <c r="R15" i="213"/>
  <c r="T14" i="213"/>
  <c r="R14" i="213"/>
  <c r="T13" i="213"/>
  <c r="R13" i="213"/>
  <c r="T12" i="213"/>
  <c r="R12" i="213"/>
  <c r="T11" i="213"/>
  <c r="R11" i="213"/>
  <c r="T10" i="213"/>
  <c r="R10" i="213"/>
  <c r="T9" i="213"/>
  <c r="R9" i="213"/>
  <c r="T8" i="213"/>
  <c r="R8" i="213"/>
  <c r="T7" i="213"/>
  <c r="R7" i="213"/>
  <c r="AR6" i="213"/>
  <c r="AQ6" i="213"/>
  <c r="AP6" i="213"/>
  <c r="AO6" i="213"/>
  <c r="AN6" i="213"/>
  <c r="AM6" i="213"/>
  <c r="AL6" i="213"/>
  <c r="AK6" i="213"/>
  <c r="AJ6" i="213"/>
  <c r="AI6" i="213"/>
  <c r="AH6" i="213"/>
  <c r="AG6" i="213"/>
  <c r="AF6" i="213"/>
  <c r="AE6" i="213"/>
  <c r="AD6" i="213"/>
  <c r="AC6" i="213"/>
  <c r="AB6" i="213"/>
  <c r="AA6" i="213"/>
  <c r="Z6" i="213"/>
  <c r="Y6" i="213"/>
  <c r="X6" i="213"/>
  <c r="W6" i="213"/>
  <c r="V6" i="213"/>
  <c r="U6" i="213"/>
  <c r="S6" i="213"/>
  <c r="Q6" i="213"/>
  <c r="N6" i="213"/>
  <c r="L6" i="213"/>
  <c r="I6" i="213"/>
  <c r="G6" i="213"/>
  <c r="D6" i="213"/>
  <c r="B6" i="213"/>
  <c r="AH7" i="212"/>
  <c r="AF7" i="212"/>
  <c r="AC7" i="212"/>
  <c r="AA7" i="212"/>
  <c r="X7" i="212"/>
  <c r="S7" i="212" s="1"/>
  <c r="V7" i="212"/>
  <c r="Q7" i="212" s="1"/>
  <c r="N7" i="212"/>
  <c r="L7" i="212"/>
  <c r="I7" i="212"/>
  <c r="D7" i="212" s="1"/>
  <c r="G7" i="212"/>
  <c r="B7" i="212" s="1"/>
  <c r="R6" i="213" l="1"/>
  <c r="T6" i="213"/>
  <c r="B5" i="217"/>
  <c r="AA7" i="210"/>
  <c r="Y7" i="210"/>
  <c r="W7" i="210"/>
  <c r="U7" i="210"/>
  <c r="S7" i="210"/>
  <c r="Q7" i="210"/>
  <c r="O7" i="210"/>
  <c r="M7" i="210"/>
  <c r="K7" i="210"/>
  <c r="F7" i="210" s="1"/>
  <c r="I7" i="210"/>
  <c r="D7" i="210" s="1"/>
  <c r="B7" i="210" s="1"/>
  <c r="C7" i="209"/>
  <c r="T6" i="208"/>
  <c r="P6" i="208"/>
  <c r="N6" i="208"/>
  <c r="L6" i="208"/>
  <c r="J6" i="208"/>
  <c r="H6" i="208"/>
  <c r="F6" i="208"/>
  <c r="D6" i="208"/>
  <c r="F7" i="207"/>
  <c r="D7" i="207"/>
  <c r="B7" i="207"/>
  <c r="T7" i="206"/>
  <c r="R7" i="206"/>
  <c r="P7" i="206"/>
  <c r="N7" i="206"/>
  <c r="L7" i="206"/>
  <c r="J7" i="206"/>
  <c r="H7" i="206"/>
  <c r="F7" i="206"/>
  <c r="D7" i="206"/>
  <c r="B7" i="206"/>
  <c r="T7" i="205"/>
  <c r="R7" i="205"/>
  <c r="P7" i="205"/>
  <c r="N7" i="205"/>
  <c r="L7" i="205"/>
  <c r="J7" i="205"/>
  <c r="H7" i="205"/>
  <c r="D7" i="205" s="1"/>
  <c r="F7" i="205"/>
  <c r="B7" i="205" s="1"/>
  <c r="X10" i="204"/>
  <c r="V10" i="204"/>
  <c r="X9" i="204"/>
  <c r="V9" i="204"/>
  <c r="X8" i="204"/>
  <c r="V8" i="204"/>
  <c r="T7" i="204"/>
  <c r="R7" i="204"/>
  <c r="P7" i="204"/>
  <c r="N7" i="204"/>
  <c r="L7" i="204"/>
  <c r="J7" i="204"/>
  <c r="H7" i="204"/>
  <c r="F7" i="204"/>
  <c r="D7" i="204"/>
  <c r="B7" i="204"/>
  <c r="V7" i="204" s="1"/>
  <c r="D26" i="202"/>
  <c r="B26" i="202"/>
  <c r="D25" i="202"/>
  <c r="B25" i="202"/>
  <c r="D24" i="202"/>
  <c r="B24" i="202"/>
  <c r="D23" i="202"/>
  <c r="B23" i="202"/>
  <c r="D22" i="202"/>
  <c r="B22" i="202"/>
  <c r="D21" i="202"/>
  <c r="B21" i="202"/>
  <c r="D20" i="202"/>
  <c r="B20" i="202"/>
  <c r="D19" i="202"/>
  <c r="B19" i="202"/>
  <c r="D18" i="202"/>
  <c r="B18" i="202"/>
  <c r="B16" i="202"/>
  <c r="D15" i="202"/>
  <c r="B15" i="202"/>
  <c r="D14" i="202"/>
  <c r="B14" i="202"/>
  <c r="D13" i="202"/>
  <c r="B13" i="202"/>
  <c r="D12" i="202"/>
  <c r="B12" i="202"/>
  <c r="D11" i="202"/>
  <c r="B11" i="202"/>
  <c r="D10" i="202"/>
  <c r="B10" i="202"/>
  <c r="D9" i="202"/>
  <c r="B9" i="202"/>
  <c r="D8" i="202"/>
  <c r="B8" i="202"/>
  <c r="AB7" i="202"/>
  <c r="Z7" i="202"/>
  <c r="X7" i="202"/>
  <c r="V7" i="202"/>
  <c r="T7" i="202"/>
  <c r="R7" i="202"/>
  <c r="P7" i="202"/>
  <c r="N7" i="202"/>
  <c r="L7" i="202"/>
  <c r="J7" i="202"/>
  <c r="H7" i="202"/>
  <c r="F7" i="202"/>
  <c r="D7" i="202" l="1"/>
  <c r="B7" i="202"/>
  <c r="X7" i="204"/>
  <c r="E18" i="197"/>
  <c r="D9" i="196"/>
  <c r="B9" i="196"/>
  <c r="M6" i="195" l="1"/>
  <c r="J6" i="195"/>
  <c r="G6" i="195"/>
  <c r="D6" i="195"/>
  <c r="H6" i="194"/>
  <c r="F6" i="194"/>
  <c r="D6" i="194"/>
  <c r="C28" i="193"/>
  <c r="C19" i="193"/>
  <c r="C10" i="193"/>
  <c r="C6" i="193"/>
  <c r="C28" i="192"/>
  <c r="C21" i="192"/>
  <c r="C18" i="192"/>
  <c r="C10" i="192"/>
  <c r="C6" i="192"/>
  <c r="C9" i="193" l="1"/>
  <c r="C5" i="193" s="1"/>
  <c r="C9" i="192"/>
  <c r="C5" i="192" s="1"/>
  <c r="D7" i="190"/>
  <c r="B7" i="190"/>
  <c r="D9" i="189"/>
  <c r="B9" i="189"/>
  <c r="H8" i="185" l="1"/>
  <c r="F8" i="185"/>
  <c r="D8" i="185"/>
  <c r="B8" i="185"/>
  <c r="AD8" i="184"/>
  <c r="AB8" i="184"/>
  <c r="Z8" i="184"/>
  <c r="X8" i="184"/>
  <c r="V8" i="184"/>
  <c r="T8" i="184"/>
  <c r="R8" i="184"/>
  <c r="P8" i="184"/>
  <c r="N8" i="184"/>
  <c r="L8" i="184"/>
  <c r="J8" i="184"/>
  <c r="H8" i="184"/>
  <c r="F8" i="184"/>
  <c r="D8" i="184"/>
  <c r="B8" i="184"/>
  <c r="D6" i="183"/>
  <c r="B6" i="183"/>
  <c r="D6" i="182"/>
  <c r="B6" i="182"/>
  <c r="D6" i="181"/>
  <c r="B6" i="181"/>
  <c r="L8" i="180"/>
  <c r="J8" i="180"/>
  <c r="H8" i="180"/>
  <c r="F8" i="180"/>
  <c r="D8" i="180"/>
  <c r="AF18" i="123" l="1"/>
  <c r="AD18" i="123"/>
  <c r="AF17" i="123"/>
  <c r="AD17" i="123"/>
  <c r="AF16" i="123"/>
  <c r="AD16" i="123"/>
  <c r="AF15" i="123"/>
  <c r="AD15" i="123"/>
  <c r="AF14" i="123"/>
  <c r="AD14" i="123"/>
  <c r="AF13" i="123"/>
  <c r="AD13" i="123"/>
  <c r="AF12" i="123"/>
  <c r="AD12" i="123"/>
  <c r="AF11" i="123"/>
  <c r="AD11" i="123"/>
  <c r="AF10" i="123"/>
  <c r="AD10" i="123"/>
  <c r="AF9" i="123"/>
  <c r="AD9" i="123"/>
  <c r="AF8" i="123"/>
  <c r="AD8" i="123"/>
  <c r="AF7" i="123"/>
  <c r="AD7" i="123"/>
  <c r="AF6" i="123"/>
  <c r="AD6" i="123"/>
  <c r="AB6" i="123"/>
  <c r="Z6" i="123"/>
  <c r="X6" i="123"/>
  <c r="V6" i="123"/>
  <c r="T6" i="123"/>
  <c r="R6" i="123"/>
  <c r="P6" i="123"/>
  <c r="N6" i="123"/>
  <c r="L6" i="123"/>
  <c r="J6" i="123"/>
  <c r="H6" i="123"/>
  <c r="F6" i="123"/>
  <c r="D6" i="123"/>
  <c r="S6" i="122"/>
  <c r="R6" i="122"/>
  <c r="Q6" i="122"/>
  <c r="P6" i="122"/>
  <c r="N6" i="122"/>
  <c r="L6" i="122"/>
  <c r="I6" i="122"/>
  <c r="Z10" i="115"/>
  <c r="Z9" i="115"/>
  <c r="Z8" i="115"/>
  <c r="Z7" i="115"/>
  <c r="Z6" i="115"/>
  <c r="R19" i="111"/>
  <c r="P19" i="111"/>
  <c r="R18" i="111"/>
  <c r="P18" i="111"/>
  <c r="R17" i="111"/>
  <c r="P17" i="111"/>
  <c r="R16" i="111"/>
  <c r="P16" i="111"/>
  <c r="R15" i="111"/>
  <c r="P15" i="111"/>
  <c r="R14" i="111"/>
  <c r="P14" i="111"/>
  <c r="R13" i="111"/>
  <c r="P13" i="111"/>
  <c r="R12" i="111"/>
  <c r="P12" i="111"/>
  <c r="R11" i="111"/>
  <c r="P11" i="111"/>
  <c r="R10" i="111"/>
  <c r="P10" i="111"/>
  <c r="R9" i="111"/>
  <c r="P9" i="111"/>
  <c r="R8" i="111"/>
  <c r="R7" i="111" s="1"/>
  <c r="P8" i="111"/>
  <c r="P7" i="111" s="1"/>
  <c r="K7" i="111"/>
  <c r="AC19" i="110"/>
  <c r="AA19" i="110"/>
  <c r="AC18" i="110"/>
  <c r="AA18" i="110"/>
  <c r="AC17" i="110"/>
  <c r="AA17" i="110"/>
  <c r="AC16" i="110"/>
  <c r="AA16" i="110"/>
  <c r="AC15" i="110"/>
  <c r="AA15" i="110"/>
  <c r="AC14" i="110"/>
  <c r="AA14" i="110"/>
  <c r="AC13" i="110"/>
  <c r="AA13" i="110"/>
  <c r="AC12" i="110"/>
  <c r="AA12" i="110"/>
  <c r="AC11" i="110"/>
  <c r="AA11" i="110"/>
  <c r="AC10" i="110"/>
  <c r="AA10" i="110"/>
  <c r="AC9" i="110"/>
  <c r="AA9" i="110"/>
  <c r="AC8" i="110"/>
  <c r="AA8" i="110"/>
  <c r="AC7" i="110"/>
  <c r="AA7" i="110"/>
  <c r="X7" i="110"/>
  <c r="V7" i="110"/>
  <c r="S7" i="110"/>
  <c r="Q7" i="110"/>
  <c r="N7" i="110"/>
  <c r="L7" i="110"/>
  <c r="I7" i="110"/>
  <c r="G7" i="110"/>
  <c r="D7" i="110"/>
  <c r="B7" i="110"/>
  <c r="S18" i="109"/>
  <c r="Q18" i="109"/>
  <c r="S17" i="109"/>
  <c r="Q17" i="109"/>
  <c r="S16" i="109"/>
  <c r="Q16" i="109"/>
  <c r="S15" i="109"/>
  <c r="Q15" i="109"/>
  <c r="S14" i="109"/>
  <c r="Q14" i="109"/>
  <c r="S13" i="109"/>
  <c r="Q13" i="109"/>
  <c r="S12" i="109"/>
  <c r="Q12" i="109"/>
  <c r="S11" i="109"/>
  <c r="Q11" i="109"/>
  <c r="S10" i="109"/>
  <c r="Q10" i="109"/>
  <c r="S9" i="109"/>
  <c r="Q9" i="109"/>
  <c r="S8" i="109"/>
  <c r="Q8" i="109"/>
  <c r="S7" i="109"/>
  <c r="Q7" i="109"/>
  <c r="S6" i="109"/>
  <c r="Q6" i="109"/>
  <c r="N6" i="109"/>
  <c r="L6" i="109"/>
  <c r="I6" i="109"/>
  <c r="G6" i="109"/>
  <c r="D6" i="109"/>
  <c r="B6" i="109"/>
  <c r="X6" i="108"/>
  <c r="V6" i="108"/>
  <c r="T6" i="108"/>
  <c r="R6" i="108"/>
  <c r="P6" i="108"/>
  <c r="N6" i="108"/>
  <c r="L6" i="108"/>
  <c r="J6" i="108"/>
  <c r="H6" i="108"/>
  <c r="F6" i="108"/>
  <c r="D6" i="108"/>
  <c r="B6" i="108"/>
  <c r="B6" i="107" l="1"/>
  <c r="I7" i="105" l="1"/>
  <c r="G7" i="105"/>
  <c r="D7" i="105"/>
  <c r="B7" i="105"/>
  <c r="D6" i="101" l="1"/>
  <c r="B6" i="101"/>
  <c r="B6" i="100"/>
  <c r="D6" i="99"/>
  <c r="B6" i="99"/>
  <c r="B15" i="97"/>
  <c r="B14" i="97"/>
  <c r="B13" i="97"/>
  <c r="B12" i="97"/>
  <c r="B11" i="97"/>
  <c r="B10" i="97"/>
  <c r="B9" i="97"/>
  <c r="B8" i="97"/>
  <c r="B7" i="97"/>
  <c r="C14" i="96"/>
  <c r="C13" i="96"/>
  <c r="C12" i="96"/>
  <c r="C11" i="96"/>
  <c r="C10" i="96"/>
  <c r="C9" i="96"/>
  <c r="C8" i="96"/>
  <c r="C7" i="96"/>
  <c r="C6" i="96"/>
  <c r="B14" i="95"/>
  <c r="D9" i="95"/>
  <c r="B9" i="95"/>
  <c r="D8" i="95"/>
  <c r="D7" i="95"/>
  <c r="B5" i="94"/>
  <c r="H31" i="91" l="1"/>
  <c r="H32" i="91" l="1"/>
  <c r="H30" i="91"/>
  <c r="H29" i="91"/>
  <c r="H28" i="91"/>
  <c r="H27" i="91"/>
  <c r="H26" i="91"/>
  <c r="H25" i="91"/>
  <c r="H24" i="91"/>
  <c r="H23" i="91"/>
  <c r="H22" i="91"/>
  <c r="H21" i="91"/>
  <c r="H20" i="91"/>
  <c r="H19" i="91"/>
  <c r="H18" i="91"/>
  <c r="H17" i="91"/>
  <c r="H16" i="91"/>
  <c r="H15" i="91"/>
  <c r="H14" i="91"/>
  <c r="H13" i="91"/>
  <c r="H12" i="91"/>
  <c r="H11" i="91"/>
  <c r="H10" i="91"/>
  <c r="H9" i="91"/>
  <c r="H8" i="91"/>
  <c r="H7" i="91"/>
  <c r="H6" i="91" l="1"/>
  <c r="Z9" i="116"/>
  <c r="Z5" i="116"/>
  <c r="Z7" i="116"/>
</calcChain>
</file>

<file path=xl/comments1.xml><?xml version="1.0" encoding="utf-8"?>
<comments xmlns="http://schemas.openxmlformats.org/spreadsheetml/2006/main">
  <authors>
    <author>Propietario</author>
  </authors>
  <commentList>
    <comment ref="L11"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12"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13"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14"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15"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List>
</comments>
</file>

<file path=xl/comments2.xml><?xml version="1.0" encoding="utf-8"?>
<comments xmlns="http://schemas.openxmlformats.org/spreadsheetml/2006/main">
  <authors>
    <author>Propietario</author>
  </authors>
  <commentList>
    <comment ref="L6"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7"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8"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9"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D11" authorId="0" shapeId="0">
      <text>
        <r>
          <rPr>
            <b/>
            <sz val="9"/>
            <color indexed="81"/>
            <rFont val="Calibri"/>
            <family val="2"/>
          </rPr>
          <t>Propietario:</t>
        </r>
        <r>
          <rPr>
            <sz val="9"/>
            <color indexed="81"/>
            <rFont val="Calibri"/>
            <family val="2"/>
          </rPr>
          <t xml:space="preserve">
Homologar forma de exponer. A veces dice datos propios y aveces sólo se menciona la secretaría o institución. Creo que lo mejor sería sólo poner las siglas de las dependencias que correspondan.</t>
        </r>
      </text>
    </comment>
    <comment ref="L11"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B12" authorId="0" shapeId="0">
      <text>
        <r>
          <rPr>
            <b/>
            <sz val="9"/>
            <color indexed="81"/>
            <rFont val="Calibri"/>
            <family val="2"/>
          </rPr>
          <t>Propietario:</t>
        </r>
        <r>
          <rPr>
            <sz val="9"/>
            <color indexed="81"/>
            <rFont val="Calibri"/>
            <family val="2"/>
          </rPr>
          <t xml:space="preserve">
Me preocupa que usemos este indicador en vez de surtimiendo de recetas, ya que la disponibilidad de medicamentos puede generar incentivos a no dar los medicamentos para tenerlos en almacen para las supervisiones...</t>
        </r>
      </text>
    </comment>
    <comment ref="D12" authorId="0" shapeId="0">
      <text>
        <r>
          <rPr>
            <b/>
            <sz val="9"/>
            <color indexed="81"/>
            <rFont val="Calibri"/>
            <family val="2"/>
          </rPr>
          <t>Propietario:</t>
        </r>
        <r>
          <rPr>
            <sz val="9"/>
            <color indexed="81"/>
            <rFont val="Calibri"/>
            <family val="2"/>
          </rPr>
          <t xml:space="preserve">
Homologar forma de exponer. A veces dice datos propios y aveces sólo se menciona la secretaría o institución. Creo que lo mejor sería sólo poner las siglas de las dependencias que correspondan.</t>
        </r>
      </text>
    </comment>
    <comment ref="L12"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13"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List>
</comments>
</file>

<file path=xl/comments3.xml><?xml version="1.0" encoding="utf-8"?>
<comments xmlns="http://schemas.openxmlformats.org/spreadsheetml/2006/main">
  <authors>
    <author>Propietario</author>
  </authors>
  <commentList>
    <comment ref="D6" authorId="0" shapeId="0">
      <text>
        <r>
          <rPr>
            <b/>
            <sz val="9"/>
            <color indexed="81"/>
            <rFont val="Calibri"/>
            <family val="2"/>
          </rPr>
          <t>Propietario:</t>
        </r>
        <r>
          <rPr>
            <sz val="9"/>
            <color indexed="81"/>
            <rFont val="Calibri"/>
            <family val="2"/>
          </rPr>
          <t xml:space="preserve">
Quitar el año de la fuente</t>
        </r>
      </text>
    </comment>
    <comment ref="L6"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 ref="L7" authorId="0" shapeId="0">
      <text>
        <r>
          <rPr>
            <b/>
            <sz val="9"/>
            <color indexed="81"/>
            <rFont val="Calibri"/>
            <family val="2"/>
          </rPr>
          <t>Propietario:</t>
        </r>
        <r>
          <rPr>
            <sz val="9"/>
            <color indexed="81"/>
            <rFont val="Calibri"/>
            <family val="2"/>
          </rPr>
          <t xml:space="preserve">
Hay que reportar de manera homogénea… en algunos indicadores dice "no disponible" y en otros incluyeron ----- Creo que lo mejor es poner en texto "No disponible".</t>
        </r>
      </text>
    </comment>
  </commentList>
</comments>
</file>

<file path=xl/comments4.xml><?xml version="1.0" encoding="utf-8"?>
<comments xmlns="http://schemas.openxmlformats.org/spreadsheetml/2006/main">
  <authors>
    <author>Propietario</author>
  </authors>
  <commentList>
    <comment ref="N7" authorId="0" shapeId="0">
      <text>
        <r>
          <rPr>
            <b/>
            <sz val="9"/>
            <color indexed="81"/>
            <rFont val="Calibri"/>
            <family val="2"/>
          </rPr>
          <t>Propietario:</t>
        </r>
        <r>
          <rPr>
            <sz val="9"/>
            <color indexed="81"/>
            <rFont val="Calibri"/>
            <family val="2"/>
          </rPr>
          <t xml:space="preserve">
Hay que homologar el número de decimales que se usan en las metas, creo que podríamos incluir sólo un decimal en todos. </t>
        </r>
      </text>
    </comment>
    <comment ref="J10" authorId="0" shapeId="0">
      <text>
        <r>
          <rPr>
            <b/>
            <sz val="9"/>
            <color indexed="81"/>
            <rFont val="Calibri"/>
            <family val="2"/>
          </rPr>
          <t>Propietario:</t>
        </r>
        <r>
          <rPr>
            <sz val="9"/>
            <color indexed="81"/>
            <rFont val="Calibri"/>
            <family val="2"/>
          </rPr>
          <t xml:space="preserve">
No corresponden estos datos a lo que se incluye en la primera sección de indicadores (que se refiere a este mismo índice). No coinciden los datos ni la meta… porfa revísenlo, debe ser el mismo, no?</t>
        </r>
      </text>
    </comment>
  </commentList>
</comments>
</file>

<file path=xl/comments5.xml><?xml version="1.0" encoding="utf-8"?>
<comments xmlns="http://schemas.openxmlformats.org/spreadsheetml/2006/main">
  <authors>
    <author>Propietario</author>
  </authors>
  <commentList>
    <comment ref="A10" authorId="0" shapeId="0">
      <text>
        <r>
          <rPr>
            <b/>
            <sz val="9"/>
            <color indexed="81"/>
            <rFont val="Calibri"/>
            <family val="2"/>
          </rPr>
          <t>Propietario:</t>
        </r>
        <r>
          <rPr>
            <sz val="9"/>
            <color indexed="81"/>
            <rFont val="Calibri"/>
            <family val="2"/>
          </rPr>
          <t xml:space="preserve">
no sería mejor incluir el porcentaje?</t>
        </r>
      </text>
    </comment>
  </commentList>
</comments>
</file>

<file path=xl/sharedStrings.xml><?xml version="1.0" encoding="utf-8"?>
<sst xmlns="http://schemas.openxmlformats.org/spreadsheetml/2006/main" count="4423" uniqueCount="2193">
  <si>
    <t>Total</t>
  </si>
  <si>
    <t>Secretaría de Gobierno</t>
  </si>
  <si>
    <t>Secretaría de Hacienda</t>
  </si>
  <si>
    <t>Procuraduría General de Justicia</t>
  </si>
  <si>
    <t>Consejería Jurídica</t>
  </si>
  <si>
    <t>Secretaría de la Contraloría</t>
  </si>
  <si>
    <t>Secretaría de Cultura</t>
  </si>
  <si>
    <t>Secretaría de Desarrollo Agropecuario</t>
  </si>
  <si>
    <t>Secretaría de Desarrollo Social</t>
  </si>
  <si>
    <t>Secretaría de Economía</t>
  </si>
  <si>
    <t>Secretaría de Educación</t>
  </si>
  <si>
    <t>Secretaría de Información y Comunicación</t>
  </si>
  <si>
    <t>Secretaría de Obras Públicas</t>
  </si>
  <si>
    <t>Secretaría de Salud</t>
  </si>
  <si>
    <t>Secretaría del Trabajo</t>
  </si>
  <si>
    <t>Secretaría de Turismo</t>
  </si>
  <si>
    <t>Secretaría de Administración</t>
  </si>
  <si>
    <t>Secretaría de Innovación Ciencia y Tecnología</t>
  </si>
  <si>
    <t>Secretaría Ejecutiva de la Gubernatura</t>
  </si>
  <si>
    <t>Cuadro 5.1</t>
  </si>
  <si>
    <t>Secretarías y Dependencias</t>
  </si>
  <si>
    <t xml:space="preserve">Secretaría de Desarrollo Sustentable </t>
  </si>
  <si>
    <t xml:space="preserve">Secretaría de Movilidad y Transporte </t>
  </si>
  <si>
    <t xml:space="preserve">Secretaría de Seguridad Pública </t>
  </si>
  <si>
    <t>Comisión Estatal del Agua</t>
  </si>
  <si>
    <t>Secretaría de Turismo y Secretaría de Economía</t>
  </si>
  <si>
    <t>Procuraduría General de Justicia y Secretaría de seguridad pública</t>
  </si>
  <si>
    <t>Sistema DIF Morelos</t>
  </si>
  <si>
    <t>Fuente: Secretaría de Información y Comunicación.</t>
  </si>
  <si>
    <t>Campañas</t>
  </si>
  <si>
    <t>Temas de Prensa</t>
  </si>
  <si>
    <t xml:space="preserve">Prensa y número de campañas </t>
  </si>
  <si>
    <t>Instituto del Deporte</t>
  </si>
  <si>
    <t xml:space="preserve">Cursos y pláticas de capacitación en materia de Contraloría Social </t>
  </si>
  <si>
    <t>2012 y 2013</t>
  </si>
  <si>
    <t>Año</t>
  </si>
  <si>
    <t>Cursos impartidos</t>
  </si>
  <si>
    <t>Comités de obras y/o acciones capacitados</t>
  </si>
  <si>
    <t>Pláticas</t>
  </si>
  <si>
    <t>Total de ciudadanos capacitados</t>
  </si>
  <si>
    <t>Nota: Las capacitaciones se realizaron a los beneficiarios e integrantes de los diversos Programas de Desarrollo Social.</t>
  </si>
  <si>
    <t>Fuente: Secretaría de la Contraloría. Dirección General de Programas y Contraloría Social.</t>
  </si>
  <si>
    <t xml:space="preserve">Documentos captados en la red de buzones fijos de la Secretaría de la Contraloría </t>
  </si>
  <si>
    <t xml:space="preserve">y móviles de los diferentes programas de desarrollo social </t>
  </si>
  <si>
    <t>Asuntos</t>
  </si>
  <si>
    <t>Quejas</t>
  </si>
  <si>
    <t>Denuncias</t>
  </si>
  <si>
    <t>Peticiones</t>
  </si>
  <si>
    <t>Felicitaciones</t>
  </si>
  <si>
    <t>Solicitudes</t>
  </si>
  <si>
    <t>Sugerencias</t>
  </si>
  <si>
    <t xml:space="preserve">Entrega de declaraciones de situación patrimonial </t>
  </si>
  <si>
    <t>Concepto</t>
  </si>
  <si>
    <t>Inicio</t>
  </si>
  <si>
    <t>Conclusión</t>
  </si>
  <si>
    <t>Anual</t>
  </si>
  <si>
    <t>Fuente: Secretaría de la Contraloría.</t>
  </si>
  <si>
    <t xml:space="preserve">Auditorías gubernamentales programadas y realizadas </t>
  </si>
  <si>
    <t>Cantidad</t>
  </si>
  <si>
    <t>%</t>
  </si>
  <si>
    <r>
      <t xml:space="preserve">Auditorías programadas </t>
    </r>
    <r>
      <rPr>
        <vertAlign val="superscript"/>
        <sz val="10"/>
        <rFont val="Tahoma"/>
        <family val="2"/>
      </rPr>
      <t>a</t>
    </r>
  </si>
  <si>
    <t>Auditorías realizadas</t>
  </si>
  <si>
    <t>Auditorías canceladas</t>
  </si>
  <si>
    <t xml:space="preserve">Auditorías internas </t>
  </si>
  <si>
    <t>Auditorías externas</t>
  </si>
  <si>
    <t>Auditorías externas extraordinarias</t>
  </si>
  <si>
    <t>Concluidas y archivadas</t>
  </si>
  <si>
    <t>Concluidas para enviar al archivo de la Dirección General de Auditorías</t>
  </si>
  <si>
    <t>Concluidas para enviar a la Dirección General de Responsabilidades</t>
  </si>
  <si>
    <t>En análisis del Órgano Interno de Control</t>
  </si>
  <si>
    <t>En ejecución de auditorías</t>
  </si>
  <si>
    <r>
      <t>a</t>
    </r>
    <r>
      <rPr>
        <sz val="10"/>
        <rFont val="Tahoma"/>
        <family val="2"/>
      </rPr>
      <t xml:space="preserve"> Se consideran auditorías internas y externas. </t>
    </r>
  </si>
  <si>
    <t xml:space="preserve">Sistema Estatal de Quejas y Denuncias por concepto </t>
  </si>
  <si>
    <t>Recibidas</t>
  </si>
  <si>
    <t>Radicadas</t>
  </si>
  <si>
    <t>Canalizadas</t>
  </si>
  <si>
    <t>Visitaduría General</t>
  </si>
  <si>
    <t>Contralor municipal</t>
  </si>
  <si>
    <t>Consejo de la Judicatura</t>
  </si>
  <si>
    <t>Auditoría Superior de Fiscalización</t>
  </si>
  <si>
    <t>Autoridades diversas</t>
  </si>
  <si>
    <t>En trámite</t>
  </si>
  <si>
    <t>Desechadas</t>
  </si>
  <si>
    <t xml:space="preserve">Responsabilidades y sanciones administrativas </t>
  </si>
  <si>
    <t xml:space="preserve">aplicadas a servidores públicos </t>
  </si>
  <si>
    <t>Turnadas</t>
  </si>
  <si>
    <t>Resueltos</t>
  </si>
  <si>
    <t>Definitivas</t>
  </si>
  <si>
    <t>Inhabilitados</t>
  </si>
  <si>
    <t>Amonestaciones</t>
  </si>
  <si>
    <t>Destitución</t>
  </si>
  <si>
    <t>Suspensión</t>
  </si>
  <si>
    <t>Sanción económica</t>
  </si>
  <si>
    <t>Improcedentes</t>
  </si>
  <si>
    <t>Interlocutorias</t>
  </si>
  <si>
    <t xml:space="preserve">Actividades de Recaudación </t>
  </si>
  <si>
    <t>Expedición de constancia de no adeudo</t>
  </si>
  <si>
    <t>Convenios de pago en parcialidades</t>
  </si>
  <si>
    <t>Copias Certificadas</t>
  </si>
  <si>
    <t>Inscripción al 5% del Impuesto Sobre la Renta sobre el régimen intermedio</t>
  </si>
  <si>
    <t>Inscripción en el impuesto sobre nómina</t>
  </si>
  <si>
    <t>Inscripción en el impuesto sobre la prestación de servicios de hospedaje</t>
  </si>
  <si>
    <t>Inscripción en el impuesto sobre los servicios de parques</t>
  </si>
  <si>
    <t>Inscripción en el régimen de pequeño contribuyente</t>
  </si>
  <si>
    <t>Pago del impuesto especial sobre producción y servicios</t>
  </si>
  <si>
    <t>Reducción de multas de obligaciones fiscales</t>
  </si>
  <si>
    <t>Registro de contratos de arrendamiento</t>
  </si>
  <si>
    <t>Solicitud de condonación de multas impuestas por infracciones a las disposiciones fiscales Estatales, inclusive las determinadas por el propio contribuyente (autocorrección)</t>
  </si>
  <si>
    <t>Solicitud de condonación de multas impuestas por infracciones a las disposiciones fiscales Federales, inclusive las determinadas por el propio contribuyente (autocorrección)</t>
  </si>
  <si>
    <t>Solicitud de corrección a recibos oficiales (fe de erratas o nota marginal)</t>
  </si>
  <si>
    <t>Remociones de bienes realizadas</t>
  </si>
  <si>
    <t>Remate de bienes realizados</t>
  </si>
  <si>
    <t>Intervenciones de espectáculos realizadas</t>
  </si>
  <si>
    <t>Fuente: Secretaría de Hacienda. Dirección General de Recaudación.</t>
  </si>
  <si>
    <t xml:space="preserve">Vigilancias de obligaciones emitidas </t>
  </si>
  <si>
    <t xml:space="preserve">Total </t>
  </si>
  <si>
    <t>Federales</t>
  </si>
  <si>
    <t>SAT Intermedios</t>
  </si>
  <si>
    <t>SAT Anual Intermedios</t>
  </si>
  <si>
    <t>Anual Informativa IEPS 2011</t>
  </si>
  <si>
    <t>SAT Distintos de Repecos e Intermedios</t>
  </si>
  <si>
    <t>Estatales</t>
  </si>
  <si>
    <t>SAD Repecos</t>
  </si>
  <si>
    <t>SAD Intermedios</t>
  </si>
  <si>
    <t>Nómina</t>
  </si>
  <si>
    <t>SAD Hospedaje</t>
  </si>
  <si>
    <t>Balnearios</t>
  </si>
  <si>
    <t>Control Vehicular</t>
  </si>
  <si>
    <t>IEPS - Gasolina</t>
  </si>
  <si>
    <t>Multas administrativas</t>
  </si>
  <si>
    <t>Multas por actos de fiscalización (Auditoría)</t>
  </si>
  <si>
    <t>Visitas Domiciliarias</t>
  </si>
  <si>
    <t>Revisiones de Gabinete</t>
  </si>
  <si>
    <t>Masivos</t>
  </si>
  <si>
    <t>Dictamen</t>
  </si>
  <si>
    <t>Fuente: Secretaría de Hacienda. Dirección General de Auditoría Fiscal.</t>
  </si>
  <si>
    <t xml:space="preserve">2012 y 2013 </t>
  </si>
  <si>
    <t xml:space="preserve">Créditos otorgados a los trabajadores al servicio del Gobierno </t>
  </si>
  <si>
    <t xml:space="preserve">del Estado de Morelos por tipo de crédito </t>
  </si>
  <si>
    <t>Tipo de crédito</t>
  </si>
  <si>
    <t>Inversión</t>
  </si>
  <si>
    <t>Hipotecario</t>
  </si>
  <si>
    <t>Vehículos</t>
  </si>
  <si>
    <t>Quirografario</t>
  </si>
  <si>
    <t>Casos fortuitos</t>
  </si>
  <si>
    <t>Eventos especiales</t>
  </si>
  <si>
    <t>Gastos médicos</t>
  </si>
  <si>
    <t>Compra de materiales para construcción</t>
  </si>
  <si>
    <t>Sufragar deudas</t>
  </si>
  <si>
    <t>Computadora</t>
  </si>
  <si>
    <t>Funerarios</t>
  </si>
  <si>
    <t>Servicios turísticos</t>
  </si>
  <si>
    <t>Servicios asistenciales</t>
  </si>
  <si>
    <t>Jubilado  y  pensionado</t>
  </si>
  <si>
    <t>Útiles escolares</t>
  </si>
  <si>
    <t>Fuente: Secretaría de Hacienda. Instituto de Crédito para los Trabajadores al Servicio del Gobierno del Estado de Morelos.</t>
  </si>
  <si>
    <t xml:space="preserve">Consultas otorgadas a los trabajadores al servicio del Gobierno </t>
  </si>
  <si>
    <t>Cuadro 5.31</t>
  </si>
  <si>
    <t xml:space="preserve">del Estado de Morelos por tipo de consulta </t>
  </si>
  <si>
    <t>Tipo de consulta</t>
  </si>
  <si>
    <t>Consulta Odontológica</t>
  </si>
  <si>
    <t>Consulta Optométrica</t>
  </si>
  <si>
    <t xml:space="preserve"> </t>
  </si>
  <si>
    <t>Demandas de Nulidad y Amparo contestadas</t>
  </si>
  <si>
    <t>Recursos de oposición, revocación y nulidad resueltos</t>
  </si>
  <si>
    <t>Solicitudes atendidas de revisiones y/o elaboración de diversos instrumentos jurídicos</t>
  </si>
  <si>
    <t>Contestación a Consultas presentadas por Autoridades y Contribuyentes en Materia Fiscal y Administrativa</t>
  </si>
  <si>
    <t>Fuente: Secretaría de Hacienda. Subprocuraduría de Recursos Administrativos, Consultas y Contencioso Estatal.</t>
  </si>
  <si>
    <t>Demandas de Nulidad contestadas</t>
  </si>
  <si>
    <t>Recursos de Revocación resueltos</t>
  </si>
  <si>
    <t>Sentencias en 1ra. Instancia</t>
  </si>
  <si>
    <t>Sentencias en 2da. Instancia</t>
  </si>
  <si>
    <t xml:space="preserve">Personal ocupado del Poder Ejecutivo según mes </t>
  </si>
  <si>
    <t>Ene</t>
  </si>
  <si>
    <t>Feb</t>
  </si>
  <si>
    <t>Mar</t>
  </si>
  <si>
    <t>Abr</t>
  </si>
  <si>
    <t>May</t>
  </si>
  <si>
    <t>Jun</t>
  </si>
  <si>
    <t>Jul</t>
  </si>
  <si>
    <t>Ago</t>
  </si>
  <si>
    <t>Sep</t>
  </si>
  <si>
    <t>Oct</t>
  </si>
  <si>
    <t>Nov</t>
  </si>
  <si>
    <t>Dic</t>
  </si>
  <si>
    <t>Estructura  2012</t>
  </si>
  <si>
    <t>Plantilla  2012</t>
  </si>
  <si>
    <t>Vacantes 2012</t>
  </si>
  <si>
    <t>Estructura 2012
Personal reincorporado y organismos</t>
  </si>
  <si>
    <t xml:space="preserve">Reporte de actividades sobre movimientos afiliatorios tramitados ante el IMSS por mes </t>
  </si>
  <si>
    <t>Mes</t>
  </si>
  <si>
    <t>Altas</t>
  </si>
  <si>
    <t>Modificaciones</t>
  </si>
  <si>
    <t>Bajas</t>
  </si>
  <si>
    <t>Enero</t>
  </si>
  <si>
    <t xml:space="preserve">Febrero </t>
  </si>
  <si>
    <t>Marzo</t>
  </si>
  <si>
    <t>Abril</t>
  </si>
  <si>
    <t>Mayo</t>
  </si>
  <si>
    <t>Junio</t>
  </si>
  <si>
    <t>Julio</t>
  </si>
  <si>
    <t>Agosto</t>
  </si>
  <si>
    <t>Septiembre</t>
  </si>
  <si>
    <t>Octubre</t>
  </si>
  <si>
    <t>Noviembre</t>
  </si>
  <si>
    <t>Diciembre</t>
  </si>
  <si>
    <t xml:space="preserve">Reporte de actividades sobre incapacidades y subsidios emitidos por el IMSS según mes </t>
  </si>
  <si>
    <t>Cuadro 5.49</t>
  </si>
  <si>
    <t>Certificados</t>
  </si>
  <si>
    <t>Días otorgados</t>
  </si>
  <si>
    <t>Pesos</t>
  </si>
  <si>
    <t>Riesgo de trabajo</t>
  </si>
  <si>
    <t>Enfermedad general</t>
  </si>
  <si>
    <t>Maternidad</t>
  </si>
  <si>
    <t>Fuente: Secretaría de Administración. Dirección General de Recursos Humanos.</t>
  </si>
  <si>
    <t xml:space="preserve">Reporte de actividades sobre pago de cuotas patronales y retiro, cesantía y vejez ante el IMSS según mes </t>
  </si>
  <si>
    <t>Cuadro 5.50</t>
  </si>
  <si>
    <t>Trabajadores</t>
  </si>
  <si>
    <t>Liquidación</t>
  </si>
  <si>
    <t>Retiro, cesantía y vejez</t>
  </si>
  <si>
    <t xml:space="preserve">Número de empleados por grupo según mes </t>
  </si>
  <si>
    <t>Cuadro 5.51</t>
  </si>
  <si>
    <t>Grupo</t>
  </si>
  <si>
    <t>2012
Enero</t>
  </si>
  <si>
    <t>2013
Enero</t>
  </si>
  <si>
    <t>2012
Febrero</t>
  </si>
  <si>
    <t>2013
Febrero</t>
  </si>
  <si>
    <t>Número de empleados</t>
  </si>
  <si>
    <t>Estructura</t>
  </si>
  <si>
    <t>Plantilla</t>
  </si>
  <si>
    <t>Percepciones $</t>
  </si>
  <si>
    <t>Mandos medios y superiores</t>
  </si>
  <si>
    <t>Sector policíaco</t>
  </si>
  <si>
    <t>Técnico y de apoyo</t>
  </si>
  <si>
    <t>Sindicalizados</t>
  </si>
  <si>
    <t>Supernumerarios</t>
  </si>
  <si>
    <t>2012
Marzo</t>
  </si>
  <si>
    <t>2013
Marzo</t>
  </si>
  <si>
    <t>2012
Abril</t>
  </si>
  <si>
    <t>2013
Abril</t>
  </si>
  <si>
    <t xml:space="preserve">(Continúa) </t>
  </si>
  <si>
    <t>2012
Mayo</t>
  </si>
  <si>
    <t>2013
Mayo</t>
  </si>
  <si>
    <t>2012
Junio</t>
  </si>
  <si>
    <t>2013
Junio</t>
  </si>
  <si>
    <t>2012
Julio</t>
  </si>
  <si>
    <t>2013
Julio</t>
  </si>
  <si>
    <t>2012
Agosto</t>
  </si>
  <si>
    <t>2013
Agosto</t>
  </si>
  <si>
    <t>2012
Septiembre</t>
  </si>
  <si>
    <t>2013
Septiembre</t>
  </si>
  <si>
    <t>2012
Octubre</t>
  </si>
  <si>
    <t>2013
Octubre</t>
  </si>
  <si>
    <t>SEPTIEMBRE</t>
  </si>
  <si>
    <t>OCTUBRE</t>
  </si>
  <si>
    <t>2012
Noviembre</t>
  </si>
  <si>
    <t>2013
Noviembre</t>
  </si>
  <si>
    <t>2012
Diciembre</t>
  </si>
  <si>
    <t>2013
Diciembre</t>
  </si>
  <si>
    <t>NOVIEMBRE</t>
  </si>
  <si>
    <t>DICIEMBRE</t>
  </si>
  <si>
    <t xml:space="preserve">Estadística de capacitación al personal del Poder Ejecutivo </t>
  </si>
  <si>
    <t>Cuadro 5.52</t>
  </si>
  <si>
    <t>Cursos  2012</t>
  </si>
  <si>
    <t>Participantes 2012</t>
  </si>
  <si>
    <t>Horas Hombre 2012</t>
  </si>
  <si>
    <t xml:space="preserve">Acciones de Asesoría Jurídica y Acceso a la Información de la Secretaría de Administración </t>
  </si>
  <si>
    <t>Cuadro 5.53</t>
  </si>
  <si>
    <t>Convenio 2012</t>
  </si>
  <si>
    <t>Asuntos Atendidos  2012</t>
  </si>
  <si>
    <t>Solicitudes de acceso a la información atendidas 2012</t>
  </si>
  <si>
    <t>Nota: En el concepto de Convenios los campos con "0", es derivado de que en esos periodos, la elaboración de Convenios no era atribución de esta Unidad de Asesoría Jurídica, siendo así, de la Dirección General de Recursos Humanos. En el concepto de Asuntos Atendidos los campos con "0", es derivado de que no se cuenta con el soporte documental para expedir datos estadísticos precisos.</t>
  </si>
  <si>
    <t>Fuente: Secretaría de Administración. Dirección General de la Unidad de Asesoría Jurídica.</t>
  </si>
  <si>
    <t xml:space="preserve">Importes Ejercidos y Tramitados por Servicios del Poder Ejecutivo </t>
  </si>
  <si>
    <t>Cuadro 5.54</t>
  </si>
  <si>
    <t>Agua Potable 2012</t>
  </si>
  <si>
    <t>Arrendamiento  2012</t>
  </si>
  <si>
    <t>Energía 2012</t>
  </si>
  <si>
    <t>Fotocopiado 2012</t>
  </si>
  <si>
    <t>Nota: Los servicios y meses que aparecen con importe cero, se debe a diferentes circunstancias: Falta de suficiencia presupuestal de las Dependencias, Retraso en los tiempos internos de cada Coordinación Administrativa en tramitar las facturas y/o recibos de pago, Ausencia de los contratos debidamente firmados para realizar el trámite correspondiente, Falta de la documentación requerida para el tramite, la cual es requerida y establecida por la Secretaria de Hacienda. En los casos de IUSACELL y Cable más, son servicios que se incorporaron con la nueva administración derivado de la creación de nuevas Secretarias, En lo que se refiere al Plan Empresarial 8 TELCEL, se contrató a partir de Junio 2011 y se dejo de pagar en julio 2012.</t>
  </si>
  <si>
    <t>(Continúa)</t>
  </si>
  <si>
    <t>Nextel 2012</t>
  </si>
  <si>
    <t>Celulares  2012</t>
  </si>
  <si>
    <t>Tarjetas Bam 2012</t>
  </si>
  <si>
    <t>Tarjetas Bam  2013</t>
  </si>
  <si>
    <t>Telmex 2012</t>
  </si>
  <si>
    <t>Plan Empresarial 8 (Telcel) 2012</t>
  </si>
  <si>
    <t>Tenencias 2012</t>
  </si>
  <si>
    <t>Vigilancia 2012</t>
  </si>
  <si>
    <t>Cablemas 2012</t>
  </si>
  <si>
    <t>Iusacell 2012</t>
  </si>
  <si>
    <t>Servicios Varios 2012</t>
  </si>
  <si>
    <t>Fuente: Secretaría de Administración. Dirección General de Coordinación y Desarrollo Administrativo.</t>
  </si>
  <si>
    <t xml:space="preserve">Estadística de acciones de Desarrollo Organizacional del Poder Ejecutivo </t>
  </si>
  <si>
    <t>Cuadro 5.55</t>
  </si>
  <si>
    <t>Reglamentos Dictaminados  2012</t>
  </si>
  <si>
    <t>Movimientos de Estructura Dictaminados  2012</t>
  </si>
  <si>
    <t>Total movimientos Estructura 2012</t>
  </si>
  <si>
    <t>Manuales Administrativos 2012</t>
  </si>
  <si>
    <t>Manuales Administrativos cancelados 2012</t>
  </si>
  <si>
    <t>Asesorías Proporcionadas 2012</t>
  </si>
  <si>
    <t>Nota: En los meses que se registra en "0" es por que los procesos requieren en ocasiones más de un mes para su conclusión.</t>
  </si>
  <si>
    <t>Fuente: Secretaría de Administración. Dirección General de Desarrollo Organizacional.</t>
  </si>
  <si>
    <t xml:space="preserve">Estadística de Acciones para la Gestión de la Calidad en la Secretaría de Administración </t>
  </si>
  <si>
    <t xml:space="preserve">         </t>
  </si>
  <si>
    <t>Cuadro 5.56</t>
  </si>
  <si>
    <t>Acciones Correctivas  2012</t>
  </si>
  <si>
    <t>Acciones Preventivas  2012</t>
  </si>
  <si>
    <t>Acciones de Mejora a Proceso  2012</t>
  </si>
  <si>
    <t>Cuadro 5.58</t>
  </si>
  <si>
    <t>Señalamientos</t>
  </si>
  <si>
    <t xml:space="preserve">Nota: En las celdas de balizado de vehículos se contempla desde el balizado normal con la imagen de gobierno, como el balizado de la Policía Estatal que es mucho mas laborioso y tardado. En las celdas de señalamientos se contempla por unidad y las medidas son varias desde 30 x 15 cm, 90 x 40 cm, 1.22 x 2.44  mts. y hasta los de mas de 3 metros hasta los 6 en trabajos de lamina y herrería. </t>
  </si>
  <si>
    <t xml:space="preserve">Reporte de Tickets de servicio generados en el Poder Ejecutivo </t>
  </si>
  <si>
    <t>Cuadro 5.59</t>
  </si>
  <si>
    <t>Telecomunicaciones</t>
  </si>
  <si>
    <t>Redes</t>
  </si>
  <si>
    <t>Dictámenes de compra</t>
  </si>
  <si>
    <t>Fuente: Secretaría de Administración. Dirección General de Soporte de Tecnologías de la Información y Comunicaciones.</t>
  </si>
  <si>
    <t xml:space="preserve">Acciones de Control de Bienes Muebles, Vehículos e Inmuebles Propiedad del Gobierno del Estado </t>
  </si>
  <si>
    <t>Cuadro 5.60</t>
  </si>
  <si>
    <t>Altas de Bienes Inmuebles 2012</t>
  </si>
  <si>
    <t>Bajas de Bienes Inmuebles 2012</t>
  </si>
  <si>
    <t>Nota: En el caso de los campos con "0" de Inventario de Inmuebles y Vehículos respectivamente, en el 2012 se programó un calendario de enero a agosto por el cambio de Administración. En el año 2011 se realizaron 2 revisiones.</t>
  </si>
  <si>
    <t>Fuente: Secretaría de Administración. Dirección General de Patrimonio.</t>
  </si>
  <si>
    <t xml:space="preserve">Consultoría de Asuntos Administrativos por Secretarías </t>
  </si>
  <si>
    <t xml:space="preserve">Dependencias y Entidades </t>
  </si>
  <si>
    <t>Secretarías, Dependencias y Entidades</t>
  </si>
  <si>
    <t>Asuntos Administrativos</t>
  </si>
  <si>
    <t>Convenios</t>
  </si>
  <si>
    <t>Acuerdos</t>
  </si>
  <si>
    <r>
      <t xml:space="preserve">Otros </t>
    </r>
    <r>
      <rPr>
        <vertAlign val="superscript"/>
        <sz val="10"/>
        <rFont val="Tahoma"/>
        <family val="2"/>
      </rPr>
      <t>a</t>
    </r>
  </si>
  <si>
    <r>
      <t xml:space="preserve">Secretaría Ejecutiva de la Gubernatura </t>
    </r>
    <r>
      <rPr>
        <sz val="7"/>
        <rFont val="Tahoma"/>
        <family val="2"/>
      </rPr>
      <t>e</t>
    </r>
  </si>
  <si>
    <r>
      <t xml:space="preserve">Secretaría de Gobierno </t>
    </r>
    <r>
      <rPr>
        <sz val="7"/>
        <rFont val="Tahoma"/>
        <family val="2"/>
      </rPr>
      <t xml:space="preserve">d </t>
    </r>
  </si>
  <si>
    <r>
      <t xml:space="preserve">Secretaría de Hacienda </t>
    </r>
    <r>
      <rPr>
        <sz val="7"/>
        <rFont val="Tahoma"/>
        <family val="2"/>
      </rPr>
      <t>h</t>
    </r>
  </si>
  <si>
    <r>
      <t xml:space="preserve">Secretaría de Desarrollo Social </t>
    </r>
    <r>
      <rPr>
        <sz val="7"/>
        <rFont val="Tahoma"/>
        <family val="2"/>
      </rPr>
      <t>f</t>
    </r>
  </si>
  <si>
    <r>
      <t xml:space="preserve">Secretaría de Desarrollo Sustentable </t>
    </r>
    <r>
      <rPr>
        <vertAlign val="superscript"/>
        <sz val="10"/>
        <rFont val="Tahoma"/>
        <family val="2"/>
      </rPr>
      <t>b</t>
    </r>
  </si>
  <si>
    <r>
      <t xml:space="preserve">Secretaría de Economía </t>
    </r>
    <r>
      <rPr>
        <sz val="7"/>
        <rFont val="Tahoma"/>
        <family val="2"/>
      </rPr>
      <t>i</t>
    </r>
  </si>
  <si>
    <r>
      <t xml:space="preserve">Secretaría de Educación </t>
    </r>
    <r>
      <rPr>
        <sz val="7"/>
        <rFont val="Tahoma"/>
        <family val="2"/>
      </rPr>
      <t>j</t>
    </r>
  </si>
  <si>
    <t>Secretaría de Movilidad y Transporte</t>
  </si>
  <si>
    <r>
      <t xml:space="preserve">Secretaría de Salud </t>
    </r>
    <r>
      <rPr>
        <sz val="7"/>
        <rFont val="Tahoma"/>
        <family val="2"/>
      </rPr>
      <t>g</t>
    </r>
  </si>
  <si>
    <r>
      <t xml:space="preserve">Secretaría de Seguridad Pública </t>
    </r>
    <r>
      <rPr>
        <vertAlign val="superscript"/>
        <sz val="10"/>
        <rFont val="Tahoma"/>
        <family val="2"/>
      </rPr>
      <t>c</t>
    </r>
  </si>
  <si>
    <r>
      <rPr>
        <vertAlign val="superscript"/>
        <sz val="10"/>
        <rFont val="Tahoma"/>
        <family val="2"/>
      </rPr>
      <t>a</t>
    </r>
    <r>
      <rPr>
        <sz val="10"/>
        <rFont val="Tahoma"/>
        <family val="2"/>
      </rPr>
      <t xml:space="preserve"> En este concepto se incluye proyectos de contrato, carta intención y pactos.</t>
    </r>
  </si>
  <si>
    <r>
      <rPr>
        <sz val="10"/>
        <rFont val="Tahoma"/>
        <family val="2"/>
      </rPr>
      <t>Fuente: Consejería Jurídica. Dirección General de Consultoría de Asuntos Administrativos.</t>
    </r>
    <r>
      <rPr>
        <sz val="7"/>
        <rFont val="Tahoma"/>
        <family val="2"/>
      </rPr>
      <t xml:space="preserve"> </t>
    </r>
  </si>
  <si>
    <t xml:space="preserve">Asuntos Constitucionales por municipio </t>
  </si>
  <si>
    <t>Municipio</t>
  </si>
  <si>
    <t>Controversias Constitucionales</t>
  </si>
  <si>
    <t>Morelos</t>
  </si>
  <si>
    <t>Atlatlahucan</t>
  </si>
  <si>
    <t>Axochiapan</t>
  </si>
  <si>
    <t>Ayala</t>
  </si>
  <si>
    <t>Coatlán del Río</t>
  </si>
  <si>
    <t>Cuautla</t>
  </si>
  <si>
    <t>Cuernavaca</t>
  </si>
  <si>
    <t>Emiliano Zapata</t>
  </si>
  <si>
    <t>Huitzilac</t>
  </si>
  <si>
    <t>Jantetelco</t>
  </si>
  <si>
    <t>Jiutepec</t>
  </si>
  <si>
    <t>Jojutla</t>
  </si>
  <si>
    <t>Jonacatepec</t>
  </si>
  <si>
    <t>Mazatepec</t>
  </si>
  <si>
    <t>Miacatlán</t>
  </si>
  <si>
    <t>Ocuituco</t>
  </si>
  <si>
    <t>Puente de Ixtla</t>
  </si>
  <si>
    <t>Temixco</t>
  </si>
  <si>
    <t>Temoac</t>
  </si>
  <si>
    <t>Tepalcingo</t>
  </si>
  <si>
    <t>Tepoztlán</t>
  </si>
  <si>
    <t>Tetecala</t>
  </si>
  <si>
    <t>Tetela del Volcán</t>
  </si>
  <si>
    <t>Tlalnepantla</t>
  </si>
  <si>
    <t>Tlaquiltenango</t>
  </si>
  <si>
    <t>Tlayacapan</t>
  </si>
  <si>
    <t>Totolapan</t>
  </si>
  <si>
    <t>Xochitepec</t>
  </si>
  <si>
    <t>Yautepec</t>
  </si>
  <si>
    <t>Yecapixtla</t>
  </si>
  <si>
    <t>Zacatepec</t>
  </si>
  <si>
    <r>
      <rPr>
        <vertAlign val="superscript"/>
        <sz val="10"/>
        <rFont val="Tahoma"/>
        <family val="2"/>
      </rPr>
      <t>a</t>
    </r>
    <r>
      <rPr>
        <sz val="10"/>
        <rFont val="Tahoma"/>
        <family val="2"/>
      </rPr>
      <t xml:space="preserve"> En este concepto se incluye Controversias promovidas por el Poder Judicial del Estado.</t>
    </r>
  </si>
  <si>
    <t>Nota: La controversia constitucional es  un proceso jurisdiccional seguido ante la Suprema Corte de Justicia de la Nación como instancia única en la que se dirimen conflictos de constitucionalidad o de legalidad surgidos a partir de las distribuciones competenciales en los distintos órdenes jurídicos o derivados del principio de división de poderes.</t>
  </si>
  <si>
    <r>
      <t>Fuente: Consejería Jurídica.</t>
    </r>
    <r>
      <rPr>
        <b/>
        <sz val="10"/>
        <rFont val="Tahoma"/>
        <family val="2"/>
      </rPr>
      <t xml:space="preserve"> </t>
    </r>
    <r>
      <rPr>
        <sz val="10"/>
        <rFont val="Tahoma"/>
        <family val="2"/>
      </rPr>
      <t>Dirección General de Asuntos Constitucionales y Amparo.</t>
    </r>
    <r>
      <rPr>
        <b/>
        <sz val="10"/>
        <rFont val="Tahoma"/>
        <family val="2"/>
      </rPr>
      <t xml:space="preserve"> </t>
    </r>
  </si>
  <si>
    <t xml:space="preserve">Demandas de Amparo atendidas </t>
  </si>
  <si>
    <t>Demandas de Amparo</t>
  </si>
  <si>
    <t>Recibidas a nombre del Gobernador del Estado</t>
  </si>
  <si>
    <t>Recibidas a nombre del Secretario de Gobierno</t>
  </si>
  <si>
    <r>
      <rPr>
        <vertAlign val="superscript"/>
        <sz val="10"/>
        <rFont val="Tahoma"/>
        <family val="2"/>
      </rPr>
      <t>a</t>
    </r>
    <r>
      <rPr>
        <sz val="10"/>
        <rFont val="Tahoma"/>
        <family val="2"/>
      </rPr>
      <t xml:space="preserve"> En este concepto se incluye el remanente de juicios que no concluyeron en 2012 y se continuaron atendiendo en 2013</t>
    </r>
  </si>
  <si>
    <t>Nota: De acuerdo a ley  juicio de amparo es un medio procesal constitucional del ordenamiento jurídico mexicano que tiene por objeto específico hacer reales, eficaces y prácticos los derechos humanos establecidos en la Constitución, buscando proteger de los actos de todas las autoridades sin distinción de rango, inclusive las más elevadas, cuando violen dichas garantías. Está regulado por los artículos 103 y 107 de la Constitución Federal y la Ley de Amparo. Se basa en la idea de limitación del poder de las autoridades gubernamentales, la cual jurídica y lógicamente resulta de la decisión de la soberanía que en los primeros artículos de la Constitución garantiza los derechos fundamentales.</t>
  </si>
  <si>
    <t xml:space="preserve">Asuntos Contenciosos atendidos </t>
  </si>
  <si>
    <t>Asuntos Contenciosos</t>
  </si>
  <si>
    <t>Penal</t>
  </si>
  <si>
    <t>Civil y Mercantil</t>
  </si>
  <si>
    <t>Laboral</t>
  </si>
  <si>
    <r>
      <t xml:space="preserve">Multidisciplinario </t>
    </r>
    <r>
      <rPr>
        <vertAlign val="superscript"/>
        <sz val="10"/>
        <rFont val="Tahoma"/>
        <family val="2"/>
      </rPr>
      <t>a</t>
    </r>
  </si>
  <si>
    <r>
      <rPr>
        <vertAlign val="superscript"/>
        <sz val="10"/>
        <rFont val="Tahoma"/>
        <family val="2"/>
      </rPr>
      <t>a</t>
    </r>
    <r>
      <rPr>
        <sz val="10"/>
        <rFont val="Tahoma"/>
        <family val="2"/>
      </rPr>
      <t xml:space="preserve"> En este concepto se incluye asuntos en materia contenciosos administrativos, electorales, fiscales y agrarios.</t>
    </r>
  </si>
  <si>
    <r>
      <t>Fuente: Consejería Jurídica.</t>
    </r>
    <r>
      <rPr>
        <b/>
        <sz val="10"/>
        <rFont val="Tahoma"/>
        <family val="2"/>
      </rPr>
      <t xml:space="preserve"> </t>
    </r>
    <r>
      <rPr>
        <sz val="10"/>
        <rFont val="Tahoma"/>
        <family val="2"/>
      </rPr>
      <t>Dirección General de Asuntos Contenciosos y Laborales.</t>
    </r>
    <r>
      <rPr>
        <b/>
        <sz val="10"/>
        <rFont val="Tahoma"/>
        <family val="2"/>
      </rPr>
      <t xml:space="preserve"> </t>
    </r>
  </si>
  <si>
    <t xml:space="preserve">Ordenamientos jurídicos analizados y publicados en el Periódico Oficial "Tierra y Libertad" </t>
  </si>
  <si>
    <t xml:space="preserve">por Secretarías, Dependencias y Entidades, y Poder Legislativo </t>
  </si>
  <si>
    <t>Secretarías, Dependencias y Entidades, y Poder Legislativo</t>
  </si>
  <si>
    <t>Ordenamientos Jurídicos</t>
  </si>
  <si>
    <t>Leyes</t>
  </si>
  <si>
    <t>Decretos</t>
  </si>
  <si>
    <t>Reglamentos</t>
  </si>
  <si>
    <t>Estatutos</t>
  </si>
  <si>
    <t>Iniciativas</t>
  </si>
  <si>
    <r>
      <t xml:space="preserve">Otros </t>
    </r>
    <r>
      <rPr>
        <b/>
        <vertAlign val="superscript"/>
        <sz val="10"/>
        <rFont val="Tahoma"/>
        <family val="2"/>
      </rPr>
      <t>c</t>
    </r>
  </si>
  <si>
    <t>Poder Legislativo</t>
  </si>
  <si>
    <t>el Fideicomiso Ejecutivo del Fondo de Competitividad y Promoción del Empleo FIDECOMP.</t>
  </si>
  <si>
    <r>
      <rPr>
        <vertAlign val="superscript"/>
        <sz val="10"/>
        <rFont val="Tahoma"/>
        <family val="2"/>
      </rPr>
      <t>c</t>
    </r>
    <r>
      <rPr>
        <sz val="10"/>
        <rFont val="Tahoma"/>
        <family val="2"/>
      </rPr>
      <t xml:space="preserve"> En otros se incluyen fe de erratas, Lineamientos y Opiniones Jurídicas.</t>
    </r>
  </si>
  <si>
    <r>
      <rPr>
        <sz val="8"/>
        <rFont val="Tahoma"/>
        <family val="2"/>
      </rPr>
      <t>d</t>
    </r>
    <r>
      <rPr>
        <sz val="10"/>
        <rFont val="Tahoma"/>
        <family val="2"/>
      </rPr>
      <t xml:space="preserve"> En este concepto se incluye al Museo Morelense de Arte Popular MMAPO y el Centro Morelense de las Artes CMA.</t>
    </r>
  </si>
  <si>
    <r>
      <t>Fuente: Consejería Jurídica.</t>
    </r>
    <r>
      <rPr>
        <b/>
        <sz val="10"/>
        <rFont val="Tahoma"/>
        <family val="2"/>
      </rPr>
      <t xml:space="preserve"> </t>
    </r>
    <r>
      <rPr>
        <sz val="10"/>
        <rFont val="Tahoma"/>
        <family val="2"/>
      </rPr>
      <t>Dirección General de Legislación.</t>
    </r>
    <r>
      <rPr>
        <b/>
        <sz val="10"/>
        <rFont val="Tahoma"/>
        <family val="2"/>
      </rPr>
      <t xml:space="preserve"> </t>
    </r>
  </si>
  <si>
    <t xml:space="preserve">Ordenamientos jurídicos actualizados por Secretarías, Dependencias </t>
  </si>
  <si>
    <t>Cuadro 5.66</t>
  </si>
  <si>
    <t xml:space="preserve">y Entidades, y Poder Legislativo </t>
  </si>
  <si>
    <t>2013</t>
  </si>
  <si>
    <t>Orden jurídico</t>
  </si>
  <si>
    <t>Secretaría de Innovación, Ciencia y Tecnología</t>
  </si>
  <si>
    <t>Secretaría de Seguridad Pública</t>
  </si>
  <si>
    <t>Nota: Únicamente se mencionan las Secretarías que actualizaron sus ordenamientos jurídicos: decretos y acuerdos.</t>
  </si>
  <si>
    <t>Cuadro 5.67</t>
  </si>
  <si>
    <t>Febrero</t>
  </si>
  <si>
    <t>Amacuzac</t>
  </si>
  <si>
    <t>Deporte</t>
  </si>
  <si>
    <t>Educación</t>
  </si>
  <si>
    <t>Salud</t>
  </si>
  <si>
    <t xml:space="preserve">Proyectos de Iniciativas, Reformas y Observaciones a diversas Leyes </t>
  </si>
  <si>
    <t xml:space="preserve">2012 y 2013, presentadas por distintas áreas del </t>
  </si>
  <si>
    <t xml:space="preserve">Coordinación General de Asesores </t>
  </si>
  <si>
    <t>Iniciativas Preferentes</t>
  </si>
  <si>
    <t>Reformas a Leyes en General</t>
  </si>
  <si>
    <t>Fuente: Secretaría de Gobierno. Coordinación de Asesores.</t>
  </si>
  <si>
    <t xml:space="preserve">Atenciones y Canalizaciones de Ciudadanos del Estado de Morelos </t>
  </si>
  <si>
    <t>Fuente: Secretaría de Gobierno. Coordinación General de Asesores.</t>
  </si>
  <si>
    <t xml:space="preserve">Poder Ejecutivo </t>
  </si>
  <si>
    <t>Cuadro 5.72</t>
  </si>
  <si>
    <t>Nacimientos</t>
  </si>
  <si>
    <t xml:space="preserve">Defunciones </t>
  </si>
  <si>
    <t>Hombres</t>
  </si>
  <si>
    <t>Mujeres</t>
  </si>
  <si>
    <t>No 
especificado</t>
  </si>
  <si>
    <t>Atlatlahuacan</t>
  </si>
  <si>
    <t>Tlaltizapan de Zapata</t>
  </si>
  <si>
    <t>Zacualpan de Amilpas</t>
  </si>
  <si>
    <t>Fuente: Secretaría de Gobierno. Dirección General del Registro Civil.</t>
  </si>
  <si>
    <t>Cuadro 5.73</t>
  </si>
  <si>
    <t>Cáncer</t>
  </si>
  <si>
    <t xml:space="preserve">Diabetes mellitus </t>
  </si>
  <si>
    <t>Homicidio</t>
  </si>
  <si>
    <t>Infarto al miocardio</t>
  </si>
  <si>
    <t>Cirrosis hepática</t>
  </si>
  <si>
    <t>Insuficiencia cardiaca</t>
  </si>
  <si>
    <t>Desnutrición</t>
  </si>
  <si>
    <t>Otras</t>
  </si>
  <si>
    <t>Tlaltizapán de Zapata</t>
  </si>
  <si>
    <t>Área</t>
  </si>
  <si>
    <t>Gestiones</t>
  </si>
  <si>
    <t>Asesoría jurídica</t>
  </si>
  <si>
    <t>Asistencia social</t>
  </si>
  <si>
    <t>Asociaciones religiosas</t>
  </si>
  <si>
    <t>Asociaciones, sindicatos y líderes políticos</t>
  </si>
  <si>
    <t>Bolsa de trabajo</t>
  </si>
  <si>
    <t>Compromisos previos</t>
  </si>
  <si>
    <t>Cultura y recreación</t>
  </si>
  <si>
    <t>Delegaciones e instituciones públicas</t>
  </si>
  <si>
    <t>Escuelas</t>
  </si>
  <si>
    <t>Medio ambiente y ecología</t>
  </si>
  <si>
    <t>Obra pública</t>
  </si>
  <si>
    <t>Seguridad</t>
  </si>
  <si>
    <t>Servicios públicos</t>
  </si>
  <si>
    <t>Vivienda</t>
  </si>
  <si>
    <t>Abandono de animales</t>
  </si>
  <si>
    <t>Abandono de personas</t>
  </si>
  <si>
    <t>Adultos mayores</t>
  </si>
  <si>
    <t>Albergues</t>
  </si>
  <si>
    <t>Apoyo en desastres naturales</t>
  </si>
  <si>
    <t>Apoyo en especie</t>
  </si>
  <si>
    <t>Apoyo funerario</t>
  </si>
  <si>
    <t>Comedores comunitarios</t>
  </si>
  <si>
    <t>Despensas</t>
  </si>
  <si>
    <t>Indigentes</t>
  </si>
  <si>
    <t>Jefas de familia</t>
  </si>
  <si>
    <t>Migrantes</t>
  </si>
  <si>
    <t>Niños de la calle</t>
  </si>
  <si>
    <t>Otros</t>
  </si>
  <si>
    <t>Pobreza extrema</t>
  </si>
  <si>
    <t>Sanidad animal</t>
  </si>
  <si>
    <t>Viáticos</t>
  </si>
  <si>
    <t>Violencia intrafamiliar</t>
  </si>
  <si>
    <t>Consulta Jurídica</t>
  </si>
  <si>
    <t>Constitución de Asociaciones Civiles y Fundaciones</t>
  </si>
  <si>
    <t>Pensiones</t>
  </si>
  <si>
    <t>Registro Civil</t>
  </si>
  <si>
    <t>Equipamiento</t>
  </si>
  <si>
    <t>Material de construcción</t>
  </si>
  <si>
    <t>Material didáctico</t>
  </si>
  <si>
    <t>Apoyo en Especie</t>
  </si>
  <si>
    <t>Apoyo Logístico</t>
  </si>
  <si>
    <t>Adultos Mayores</t>
  </si>
  <si>
    <t>Discapacitados</t>
  </si>
  <si>
    <t>Estudiantes de Medio Tiempo</t>
  </si>
  <si>
    <t>Formación para el Trabajo</t>
  </si>
  <si>
    <t>Jefas de Familia</t>
  </si>
  <si>
    <t>Jóvenes</t>
  </si>
  <si>
    <t>Oficios y Profesiones</t>
  </si>
  <si>
    <t>Apoyo Logístico para Eventos Culturales</t>
  </si>
  <si>
    <t>Apoyo Logístico para Eventos Recreativos</t>
  </si>
  <si>
    <t>Apoyo a Actividades Culturales</t>
  </si>
  <si>
    <t>Apoyo a Actividades Recreativas</t>
  </si>
  <si>
    <t>Renta o Préstamo de Espacios para Eventos</t>
  </si>
  <si>
    <t>Instrumentos Musicales</t>
  </si>
  <si>
    <t>Equipamiento y Apoyo a Agrupaciones Artísticas y Culturales</t>
  </si>
  <si>
    <t>Fuente: Secretaría de Gobierno. Coordinación General de Atención Ciudadana.</t>
  </si>
  <si>
    <t>Equipo y Mobiliario</t>
  </si>
  <si>
    <t>Fiestas Populares</t>
  </si>
  <si>
    <t>Apoyo Logístico en Eventos Deportivos</t>
  </si>
  <si>
    <t>Equipos y Uniformes Deportivos</t>
  </si>
  <si>
    <t>Habilitación de Espacios Deportivos</t>
  </si>
  <si>
    <t>Hospedaje a Eventos Deportivos</t>
  </si>
  <si>
    <t>Traslados a Eventos Deportivos</t>
  </si>
  <si>
    <t>Apoyo a Empresarios</t>
  </si>
  <si>
    <t>Apoyo al Campo</t>
  </si>
  <si>
    <t>Empresas de la Mujer Morelense</t>
  </si>
  <si>
    <t>Hombres Emprendedores</t>
  </si>
  <si>
    <t>Jóvenes Emprendedores</t>
  </si>
  <si>
    <t>Proyectos a Fondo Perdido</t>
  </si>
  <si>
    <t>Proyectos Secretaría de Economía</t>
  </si>
  <si>
    <t>Becas Salario</t>
  </si>
  <si>
    <t>Becas Nivel Básico</t>
  </si>
  <si>
    <t>Becas Escuelas Privadas</t>
  </si>
  <si>
    <t>Beca en Especie</t>
  </si>
  <si>
    <t>Ingresos a Escuelas</t>
  </si>
  <si>
    <t>Cambios de Escuela</t>
  </si>
  <si>
    <t>Cambios de Turno de Escuela</t>
  </si>
  <si>
    <t>Graduaciones</t>
  </si>
  <si>
    <t>Eventos y Excursiones</t>
  </si>
  <si>
    <t>Bachilleres</t>
  </si>
  <si>
    <t>Becas Posgrado</t>
  </si>
  <si>
    <t>Personal Docente y Administrativo</t>
  </si>
  <si>
    <t>Ampliación</t>
  </si>
  <si>
    <t>Construcción</t>
  </si>
  <si>
    <t>Techumbre</t>
  </si>
  <si>
    <t>Mantenimiento, Impermeabilización y Pintura</t>
  </si>
  <si>
    <t>Mobiliario y Equipo</t>
  </si>
  <si>
    <t>Actividades de Restauración y Limpieza</t>
  </si>
  <si>
    <t>Apoyo con Material y Equipo</t>
  </si>
  <si>
    <t>Alumbrado Público y Electrificación</t>
  </si>
  <si>
    <t>Construcción de Áreas Deportivas y Recreativas</t>
  </si>
  <si>
    <t>Drenaje</t>
  </si>
  <si>
    <t>Canales de Riego</t>
  </si>
  <si>
    <t>Pozos de Agua</t>
  </si>
  <si>
    <t>Caminos y Carreteras</t>
  </si>
  <si>
    <t>Instalaciones de Riesgo</t>
  </si>
  <si>
    <t>Pavimentación de Calles</t>
  </si>
  <si>
    <t>Sistema de Agua Potable</t>
  </si>
  <si>
    <t>Techumbre en Plazas Públicas</t>
  </si>
  <si>
    <t>Construcción y Reparación de Inmuebles</t>
  </si>
  <si>
    <t>Atención Médica</t>
  </si>
  <si>
    <t>Hospitales</t>
  </si>
  <si>
    <t>Hospitales de Especialidades</t>
  </si>
  <si>
    <t>Medicamentos</t>
  </si>
  <si>
    <t>Seguro Popular</t>
  </si>
  <si>
    <t>Adicciones</t>
  </si>
  <si>
    <t>Laboratorio y Gabinetes</t>
  </si>
  <si>
    <t>Prótesis</t>
  </si>
  <si>
    <t>Sillas de ruedas</t>
  </si>
  <si>
    <t>Ambulancias</t>
  </si>
  <si>
    <t>Traslados</t>
  </si>
  <si>
    <t>Municipal</t>
  </si>
  <si>
    <t>Estatal</t>
  </si>
  <si>
    <t>Lámina Galvanizada y de Cartón</t>
  </si>
  <si>
    <t>Material de Construcción</t>
  </si>
  <si>
    <t>Pie de Casa</t>
  </si>
  <si>
    <t>Piso Firme</t>
  </si>
  <si>
    <t>Tinacos</t>
  </si>
  <si>
    <t xml:space="preserve">Pláticas prematrimoniales a las parejas </t>
  </si>
  <si>
    <t xml:space="preserve">que contraerán matrimonio por lo civil, </t>
  </si>
  <si>
    <t xml:space="preserve">según mes de impartición </t>
  </si>
  <si>
    <t>Contrayentes</t>
  </si>
  <si>
    <t>Fuente: Consejo Estatal de Población.</t>
  </si>
  <si>
    <t xml:space="preserve">Jóvenes beneficiados con la impartición </t>
  </si>
  <si>
    <t>Conferencias</t>
  </si>
  <si>
    <t>Beneficiados</t>
  </si>
  <si>
    <t xml:space="preserve">mis vacaciones en la Biblioteca </t>
  </si>
  <si>
    <t xml:space="preserve">Beneficiados </t>
  </si>
  <si>
    <t>Nota: A partir del 2013 se dejo de impartir el taller.</t>
  </si>
  <si>
    <t>Asesorías demográficas</t>
  </si>
  <si>
    <t>Boletines</t>
  </si>
  <si>
    <t>Libros demográficos</t>
  </si>
  <si>
    <t>Campaña</t>
  </si>
  <si>
    <t>2012</t>
  </si>
  <si>
    <t xml:space="preserve">Temas </t>
  </si>
  <si>
    <t>Cultura para la paz</t>
  </si>
  <si>
    <t>Autoestima</t>
  </si>
  <si>
    <t xml:space="preserve">Perdón </t>
  </si>
  <si>
    <t xml:space="preserve">Valores </t>
  </si>
  <si>
    <t>Comunicación asertiva</t>
  </si>
  <si>
    <t xml:space="preserve">Mujeres </t>
  </si>
  <si>
    <t>Género</t>
  </si>
  <si>
    <t>Violencia en el noviazgo</t>
  </si>
  <si>
    <t>Servicios IMEM</t>
  </si>
  <si>
    <t>Adolescencia</t>
  </si>
  <si>
    <t>Bullyng</t>
  </si>
  <si>
    <t>Resolución de conflictos</t>
  </si>
  <si>
    <t>Cuadro 5.2</t>
  </si>
  <si>
    <t>Diversidad sexual</t>
  </si>
  <si>
    <t>Derechos sexuales</t>
  </si>
  <si>
    <t>Cuadro 5.3</t>
  </si>
  <si>
    <t>Bullying</t>
  </si>
  <si>
    <t>Feminicidio</t>
  </si>
  <si>
    <t>Ponte en mis zapatos</t>
  </si>
  <si>
    <t>Cuadro 5.4</t>
  </si>
  <si>
    <t>Hijas</t>
  </si>
  <si>
    <t>Hijos</t>
  </si>
  <si>
    <t>0-14</t>
  </si>
  <si>
    <t>15-29</t>
  </si>
  <si>
    <t>30-44</t>
  </si>
  <si>
    <t>45-64</t>
  </si>
  <si>
    <t>65 y más</t>
  </si>
  <si>
    <t>15-19</t>
  </si>
  <si>
    <t>Fuente: Secretaría de Gobierno. Instituto de la Mujer para el Estado de Morelos. Dirección Refugio Casa de la Mujer.</t>
  </si>
  <si>
    <t>Cuadro 5.5</t>
  </si>
  <si>
    <t>Modalidad</t>
  </si>
  <si>
    <t>Violencia psicológica</t>
  </si>
  <si>
    <t>Violencia física</t>
  </si>
  <si>
    <t>Violencia patrimonial</t>
  </si>
  <si>
    <t>Violencia económica</t>
  </si>
  <si>
    <t>Violencia sexual</t>
  </si>
  <si>
    <t>Cuadro 5.6</t>
  </si>
  <si>
    <t>Sexo</t>
  </si>
  <si>
    <t>Grandes grupos de edad</t>
  </si>
  <si>
    <t>0 a 14 años</t>
  </si>
  <si>
    <t>15 a 29 años</t>
  </si>
  <si>
    <t>30 a 44 años</t>
  </si>
  <si>
    <t>45 a 64 años</t>
  </si>
  <si>
    <t>65 y más años</t>
  </si>
  <si>
    <t>Hombre</t>
  </si>
  <si>
    <t>Mujer</t>
  </si>
  <si>
    <t>Cuadro 5.7</t>
  </si>
  <si>
    <t>Otros Estados</t>
  </si>
  <si>
    <t>Protocolos</t>
  </si>
  <si>
    <t>ND</t>
  </si>
  <si>
    <t>Fuente: Secretaría de Gobierno. Dirección General Jurídica.</t>
  </si>
  <si>
    <t>Gobierno Federal</t>
  </si>
  <si>
    <t>Poder Ejecutivo</t>
  </si>
  <si>
    <t>Poder Judicial</t>
  </si>
  <si>
    <t>Organismos</t>
  </si>
  <si>
    <t>Municipios</t>
  </si>
  <si>
    <t>Partidos políticos</t>
  </si>
  <si>
    <t>Publicaciones a particulares</t>
  </si>
  <si>
    <t>Copias certificadas</t>
  </si>
  <si>
    <t>Suscripciones</t>
  </si>
  <si>
    <t>Publicaciones</t>
  </si>
  <si>
    <t xml:space="preserve">Templos por credo religioso </t>
  </si>
  <si>
    <t>Cuadro 5.74</t>
  </si>
  <si>
    <t>Templos</t>
  </si>
  <si>
    <t>Orientales</t>
  </si>
  <si>
    <t>Budistas</t>
  </si>
  <si>
    <t>Judíos</t>
  </si>
  <si>
    <t>Cristianos, protestantes y evangélicos</t>
  </si>
  <si>
    <t>Cristianos</t>
  </si>
  <si>
    <t>Cristianos Apostólicos</t>
  </si>
  <si>
    <t xml:space="preserve">Católicos Ortodoxos Coptos </t>
  </si>
  <si>
    <t>Católicos tradicionalistas</t>
  </si>
  <si>
    <t>Católicos apostólicos romanos</t>
  </si>
  <si>
    <t>Cristianos evangélicos</t>
  </si>
  <si>
    <t>Cristianos Judíos</t>
  </si>
  <si>
    <t>Cristianos Israelitas</t>
  </si>
  <si>
    <t>Protestantes</t>
  </si>
  <si>
    <t>Anglicanos</t>
  </si>
  <si>
    <t>Presbiterianos</t>
  </si>
  <si>
    <t>Evangélicos</t>
  </si>
  <si>
    <t>Adventistas</t>
  </si>
  <si>
    <t>Bautistas</t>
  </si>
  <si>
    <t>Evangélicos Pentecostés</t>
  </si>
  <si>
    <t>Jurisdicción Centro de la Iglesia de Dios Vivo, columna y apoyo de la verdad La Luz del Mundo</t>
  </si>
  <si>
    <t>Pentecostal</t>
  </si>
  <si>
    <t>Cristianas bíblicas no evangélicas</t>
  </si>
  <si>
    <t>La Iglesia de Jesucristo de los Santos de los últimos Días</t>
  </si>
  <si>
    <t>Congregación Cristiana de los Testigos de Jehová</t>
  </si>
  <si>
    <t>Grupos religiosos sin registro o por identificar su credo</t>
  </si>
  <si>
    <t xml:space="preserve">Fuente: Secretaría de Gobierno. Dirección General de Asuntos Religiosos. </t>
  </si>
  <si>
    <t>Cuadro 5.75</t>
  </si>
  <si>
    <t xml:space="preserve">Cristianos Anglicanos </t>
  </si>
  <si>
    <t>Evangélicos Apostólico</t>
  </si>
  <si>
    <t xml:space="preserve">Templos por credo religioso según municipio </t>
  </si>
  <si>
    <t>Cuadro 5.76</t>
  </si>
  <si>
    <t>Grupos religiosos sin registro o por identificar</t>
  </si>
  <si>
    <t>Fuente: Secretaría de Gobierno. Dirección General de Asuntos Religiosos.</t>
  </si>
  <si>
    <t>Cuadro 5.77</t>
  </si>
  <si>
    <t>Inscripción de escrituras</t>
  </si>
  <si>
    <t>Trámites jurídicos</t>
  </si>
  <si>
    <t>Emisión de certificados</t>
  </si>
  <si>
    <t>Consulta de propiedad</t>
  </si>
  <si>
    <t>Archivo General de Notarias</t>
  </si>
  <si>
    <t xml:space="preserve">Fuente: Secretaría de Gobierno. Instituto de Servicios Registrales y Catastrales del Estado de Morelos. </t>
  </si>
  <si>
    <t xml:space="preserve">Tiempos de respuesta en la inscripción de escrituras (días hábiles) </t>
  </si>
  <si>
    <t>Cuadro 5.68</t>
  </si>
  <si>
    <t>Escrituras</t>
  </si>
  <si>
    <t>Ventanilla</t>
  </si>
  <si>
    <t>Internet</t>
  </si>
  <si>
    <t>Promedio</t>
  </si>
  <si>
    <t>Fuente: Secretaría de Gobierno. Instituto de Servicios Registrales y Catastrales del Estado de Morelos.</t>
  </si>
  <si>
    <t xml:space="preserve">Recaudación anual de los trámites que se realizan </t>
  </si>
  <si>
    <t>Cuadro 5.69</t>
  </si>
  <si>
    <t xml:space="preserve">en el Instituto de Servicios Registrales y </t>
  </si>
  <si>
    <t xml:space="preserve">Catastrales del Estado de Morelos </t>
  </si>
  <si>
    <t>(Miles de pesos)</t>
  </si>
  <si>
    <t xml:space="preserve">Adquisiciones de vivienda por costos </t>
  </si>
  <si>
    <t>Cuadro 5.70</t>
  </si>
  <si>
    <t>Costo
De - Hasta
$</t>
  </si>
  <si>
    <t>Adjudicación por herencia</t>
  </si>
  <si>
    <t>Adjudicación por remate</t>
  </si>
  <si>
    <t>Dación en pago</t>
  </si>
  <si>
    <t>Fideicomiso</t>
  </si>
  <si>
    <t>Prescripción positiva</t>
  </si>
  <si>
    <t>Traslativos de dominio</t>
  </si>
  <si>
    <t>Transmisión de propiedad y extinción parcial o total de Fideicomiso</t>
  </si>
  <si>
    <t>0 - 350 000</t>
  </si>
  <si>
    <t>350 000 - 600 000</t>
  </si>
  <si>
    <t>600 000 - 1 000 000</t>
  </si>
  <si>
    <t>1 000 000 - 1 500 000</t>
  </si>
  <si>
    <t>1 500 000 - 2 000 000</t>
  </si>
  <si>
    <t>2 000 000 - Adelante</t>
  </si>
  <si>
    <t xml:space="preserve">Índice de nuevas viviendas tituladas </t>
  </si>
  <si>
    <t>Cuadro 5.71</t>
  </si>
  <si>
    <t xml:space="preserve">por Regularización </t>
  </si>
  <si>
    <t>Viendas tituladas por:</t>
  </si>
  <si>
    <t>Registro Agrario Nacional RAN</t>
  </si>
  <si>
    <t xml:space="preserve">Comisión para la Regularización de la Tenencia de la Tierra (CORETT) </t>
  </si>
  <si>
    <t>Inmatriculaciones</t>
  </si>
  <si>
    <t>Condominios</t>
  </si>
  <si>
    <t>Subdivisiones</t>
  </si>
  <si>
    <t>Fusiones</t>
  </si>
  <si>
    <t>Atención Ciudadana Reuniones con Grupos</t>
  </si>
  <si>
    <t>Reporte de Auxilio y Servicio Ciudadano (Centro Morelos)</t>
  </si>
  <si>
    <t>Atención a Nucleos Agrarios del Estado de Morelos</t>
  </si>
  <si>
    <t>Comisiones Canalizadas</t>
  </si>
  <si>
    <t>b</t>
  </si>
  <si>
    <t>Cuadro 5.8</t>
  </si>
  <si>
    <t>Cuadro 5.9</t>
  </si>
  <si>
    <t>Cuadro 5.10</t>
  </si>
  <si>
    <t>Cuadro 5.11</t>
  </si>
  <si>
    <t>Cuadro 5.12</t>
  </si>
  <si>
    <t>Cuadro 5.13</t>
  </si>
  <si>
    <t>Cuadro 5.14</t>
  </si>
  <si>
    <t>Cuadro 5.15</t>
  </si>
  <si>
    <t>Estructura  2013</t>
  </si>
  <si>
    <t>Plantilla  2013</t>
  </si>
  <si>
    <t>Vacantes  2013</t>
  </si>
  <si>
    <t>Estructura 2013
Personal reincorporado y organismos</t>
  </si>
  <si>
    <t>Cuadro 5.17</t>
  </si>
  <si>
    <t>Cursos 2013</t>
  </si>
  <si>
    <t>Participantes 2013</t>
  </si>
  <si>
    <t>Horas Hombre 2013</t>
  </si>
  <si>
    <t>Convenios  2013</t>
  </si>
  <si>
    <t>Solicitudes de acceso a la información atendidas 2013</t>
  </si>
  <si>
    <t>Agua Potable  2013</t>
  </si>
  <si>
    <t>Arrendamiento  2013</t>
  </si>
  <si>
    <t>Energía  2013</t>
  </si>
  <si>
    <t>Fotocopiado 2013</t>
  </si>
  <si>
    <t>2116976,80</t>
  </si>
  <si>
    <t>Nextel  2013</t>
  </si>
  <si>
    <t>Celulares  2013</t>
  </si>
  <si>
    <t>Telmex 2013</t>
  </si>
  <si>
    <t>Plan Empresarial 8 (Telcel) 2013</t>
  </si>
  <si>
    <t>Pago de Derechos  2013</t>
  </si>
  <si>
    <t>Vigilancia  2013</t>
  </si>
  <si>
    <t>Cablemas  2013</t>
  </si>
  <si>
    <t>Iusacell 2013</t>
  </si>
  <si>
    <t>Servicios Varios 2013</t>
  </si>
  <si>
    <t>688926,00</t>
  </si>
  <si>
    <t xml:space="preserve">Unidades Responsables de Gasto y número de proyectos </t>
  </si>
  <si>
    <t xml:space="preserve">según Programa Operativo Anual por dependencia </t>
  </si>
  <si>
    <t>No.</t>
  </si>
  <si>
    <t>Unidades Responsables de Gasto</t>
  </si>
  <si>
    <t>Número de proyectos</t>
  </si>
  <si>
    <t xml:space="preserve">Secretaría de Desarrollo Agropecuario </t>
  </si>
  <si>
    <t>Secretaría de Desarrollo Sustentable</t>
  </si>
  <si>
    <t>Secretaria de Administración</t>
  </si>
  <si>
    <t>Secretariado Ejecutivo del Sistema Estatal de Seguridad Pública</t>
  </si>
  <si>
    <t>Gubernatura</t>
  </si>
  <si>
    <t>Representación del Poder Ejecutivo del Estado</t>
  </si>
  <si>
    <t>Fuente: Secretaría de Hacienda. Dirección General de Programación y Evaluación.</t>
  </si>
  <si>
    <t xml:space="preserve">Proyectos contemplados en el Programa Operativo Anual </t>
  </si>
  <si>
    <t xml:space="preserve">de la Secretaría de Gobierno según </t>
  </si>
  <si>
    <t xml:space="preserve">Unidad Responsable de Gasto </t>
  </si>
  <si>
    <t>Unidad Responsable de Gasto</t>
  </si>
  <si>
    <t>Proyecto</t>
  </si>
  <si>
    <t>Oficina del Secretario de Gobierno</t>
  </si>
  <si>
    <t>1. Consolidación de un auténtico Estado de Derecho</t>
  </si>
  <si>
    <t>2. Centro de Contacto Telefónico</t>
  </si>
  <si>
    <t>Dirección General de Administración</t>
  </si>
  <si>
    <t>1. Administración y optimización de los recursos humanos, materiales, financieros e informáticos de la Secretaría de Gobierno</t>
  </si>
  <si>
    <t>Dirección General Jurídica</t>
  </si>
  <si>
    <t>1. Atención de servicios jurídicos y de difusión oficial</t>
  </si>
  <si>
    <t>Subsecretaría de Gobierno</t>
  </si>
  <si>
    <t>1. Desarrollo de estrategias para el cumplimiento de las funciones de la Subsecretaría de Gobierno</t>
  </si>
  <si>
    <t>Dirección General de Gobierno</t>
  </si>
  <si>
    <t>1. Gobernabilidad y política interior del Estado</t>
  </si>
  <si>
    <t>Dirección General de Atención a Municipios</t>
  </si>
  <si>
    <t>1. Atención y fortalecimiento a municipios</t>
  </si>
  <si>
    <t>Subsecretaría de Asesoría y atención Social</t>
  </si>
  <si>
    <t>1. Atención social y derechos humanos</t>
  </si>
  <si>
    <t>Dirección General de Asuntos Religiosos</t>
  </si>
  <si>
    <t>1. Fomento a la libertad y tolerancia religiosa</t>
  </si>
  <si>
    <t>Dirección General del Registro Civil</t>
  </si>
  <si>
    <t>1. Desarrollo del Registro Civil</t>
  </si>
  <si>
    <t>2. Reestructuración al inmueble de la Dirección General del Registro Civil</t>
  </si>
  <si>
    <t>Coordinación General de Desarrollo Político y Proyectos Estratégicos</t>
  </si>
  <si>
    <t>1. Análisis político y seguimiento de proyectos estratégicos</t>
  </si>
  <si>
    <t>Secretaría Ejecutiva de Enlace para Asuntos de Justicia Penal</t>
  </si>
  <si>
    <t>1. Análisis y diagnóstico de la legislación estatal en materia de justicia penal</t>
  </si>
  <si>
    <t>2. Cuarta campaña de difusión del Sistema de Justicia Penal en el Estado de Morelos</t>
  </si>
  <si>
    <t>3. Soporte y seguimiento a la adecuada operación del nuevo sistema de justicia penal en el Estado de Morelos</t>
  </si>
  <si>
    <t>Coordinación General de Asesores del Secretario</t>
  </si>
  <si>
    <t>1. Enlace del Poder Ejecutivo con partidos políticos, grupos y fracciones parlamentarias, así como delegados federales y actores políticos en el Estado</t>
  </si>
  <si>
    <t>Coordinación General de Atención Ciudadana</t>
  </si>
  <si>
    <t>1. Coordinación de atención ciudadana y municipal</t>
  </si>
  <si>
    <t>Instituto Pro-Veteranos de la Revolución del Sur</t>
  </si>
  <si>
    <t>1. Conservación del patrimonio histórico y cultural</t>
  </si>
  <si>
    <t>Comisión Estatal de Reservas Territoriales</t>
  </si>
  <si>
    <t>1. Constituir, programar, gestionar, adquirir y promover la reserva territorial para fomentar el desarrollo urbano sustentable en el Estado de Morelos</t>
  </si>
  <si>
    <t>Instituto de Servicios Registrales y Catastrales del Estado de Morelos</t>
  </si>
  <si>
    <t>1. Registro, certificación y consulta de los actos jurídicos relativos a los bienes inmuebles, así como fortalecimiento de la administración catastral en el Estado</t>
  </si>
  <si>
    <t>2. Modernización integral del Instituto de Servicios Registrales y Catastrales</t>
  </si>
  <si>
    <t>Instituto Estatal de Protección Civil</t>
  </si>
  <si>
    <t>1. Fortalecer la protección civil en el Estado</t>
  </si>
  <si>
    <t>Consejo Estatal de Población de Morelos</t>
  </si>
  <si>
    <t>1. Estudios de cultura sociodemográfica</t>
  </si>
  <si>
    <t>Instituto de la Mujer para el Estado de Morelos</t>
  </si>
  <si>
    <t>1. Generar políticas públicas y acciones en favor de las mujeres morelenses</t>
  </si>
  <si>
    <t>2. Albergue para mujeres</t>
  </si>
  <si>
    <t>3. Acciones estratégicas para avanzar en la disminución de las brechas de desigualdad de género en el Estado de Morelos (dentro del Programa de Fortalecimiento a la Transversalidad de la Perspectiva de Género)</t>
  </si>
  <si>
    <t>4. Acciones prioritarias para avanzar en la prevención, atención y acceso a la justicia de las mujeres en situación de violencia (dentro del Programa de Apoyo a las Instancias de Mujeres en la Entidades Federativas)</t>
  </si>
  <si>
    <t>5. Desarrollo de una estratégica estatal de atención a mujeres indígenas, con enfoque de género e interculturalidad (del Programa Acciones para la Igualdad de Género con Población Indígena)</t>
  </si>
  <si>
    <t>Instituto de la Defensoría Pública del Estado de Morelos</t>
  </si>
  <si>
    <t>1. Reorganización institucional de la Defensoría Pública</t>
  </si>
  <si>
    <t>2. Proyecto Ejecutivo para el diseño de la nueva infraestructura para el Instituto de la Defensoría Pública del Estado de Morelos</t>
  </si>
  <si>
    <t xml:space="preserve">Instituto Morelense de Radio y Televisión </t>
  </si>
  <si>
    <t>1. Trabajando en red por Morelos</t>
  </si>
  <si>
    <t xml:space="preserve">Coordinación Estatal de Reinserción Social </t>
  </si>
  <si>
    <t>1. Administración de centros de reclusión del Estado</t>
  </si>
  <si>
    <t>2. CERESO Morelos</t>
  </si>
  <si>
    <t>3. Módulos de justicia</t>
  </si>
  <si>
    <t>4. Dirección General de Reinserción social</t>
  </si>
  <si>
    <t>5. Dirección General de Ejecución de Medidas para Adolescentes</t>
  </si>
  <si>
    <t>6. Dirección General de Industria Penitenciaria</t>
  </si>
  <si>
    <t>7. Dirección General de Servicios a Centros  Penitenciarios</t>
  </si>
  <si>
    <t>8. Equipamiento de los centros de reclusión del Estado</t>
  </si>
  <si>
    <t>9. Equipamiento de la sala de juntas de la Coordinación Estatal de Reinserción Social</t>
  </si>
  <si>
    <t xml:space="preserve">según Unidad Responsable de Gasto </t>
  </si>
  <si>
    <t>Oficina de la Secretaria de Hacienda</t>
  </si>
  <si>
    <t>1. Política de la Hacienda Pública Estatal</t>
  </si>
  <si>
    <t>2. Planeación, desarrollo y modernización de la infraestructura de cómputo y sistemas de la Secretaría de Hacienda del Gobierno del Estado de Morelos</t>
  </si>
  <si>
    <t xml:space="preserve"> Dirección General de Administración</t>
  </si>
  <si>
    <t>1. Administración de los recursos humanos, materiales y financieros de la Secretaría de Hacienda</t>
  </si>
  <si>
    <t xml:space="preserve">Subsecretaría de Ingresos </t>
  </si>
  <si>
    <t>Dirección General de Recaudación</t>
  </si>
  <si>
    <t>1. Esfuerzo recaudatorio y administración tributaria</t>
  </si>
  <si>
    <t>Dirección General de Auditoría Fiscal</t>
  </si>
  <si>
    <t>1. Administración de los recursos y apoyos disponibles para la ejecución de actos de fiscalización</t>
  </si>
  <si>
    <t>2. Actos de fiscalización</t>
  </si>
  <si>
    <t>Dirección General de Política de Ingresos</t>
  </si>
  <si>
    <t>1. Fortalecimiento de los ingresos propios para la hacienda publica</t>
  </si>
  <si>
    <t>Oficina del Subsecretario de Presupuesto</t>
  </si>
  <si>
    <t>1. Coordinación, supervisión y control del gasto público</t>
  </si>
  <si>
    <t>Dirección General de Presupuesto y Gasto Público</t>
  </si>
  <si>
    <t>Dirección General de Coordinación de Programas Federales.</t>
  </si>
  <si>
    <t>Dirección General de Armonización Contable</t>
  </si>
  <si>
    <t>2. Sistema de Armonización Contable</t>
  </si>
  <si>
    <t>Dirección General de Contabilidad</t>
  </si>
  <si>
    <t>1. Contabilidad y Cuenta Pública</t>
  </si>
  <si>
    <t>Tesorería General del Estado</t>
  </si>
  <si>
    <t>1. Incorporación de procesos de mejora continua en los sistemas y procedimientos de pagos institucionales</t>
  </si>
  <si>
    <t>Procuraduría Fiscal del Estado</t>
  </si>
  <si>
    <t xml:space="preserve">Subprocuraduría de Recursos Administrativos, Consultas y Contencioso Estatal. </t>
  </si>
  <si>
    <t>1. Representación, asesoría y resolución en materia jurídico fiscal competencia de la Secretaría de Hacienda</t>
  </si>
  <si>
    <t>Subprocuraduría de Recursos Administrativos, Consultas y Contencioso Federal</t>
  </si>
  <si>
    <t>1. Defensa de los intereses de la Secretaría de Hacienda</t>
  </si>
  <si>
    <t>Subsecretaría de Planeación</t>
  </si>
  <si>
    <t>1. Fortalecimiento de la planeación para el desarrollo del Estado</t>
  </si>
  <si>
    <t>Dirección General de Programación y Evaluación</t>
  </si>
  <si>
    <t>1. Integración y evaluación de la información y gestión gubernamental</t>
  </si>
  <si>
    <t>Dirección General de Planeación Participativa</t>
  </si>
  <si>
    <t>1. Coordinación del Sistema Estatal de Planeación Democrática</t>
  </si>
  <si>
    <t>2. Red mundial para la calidad en gobiernos y aplicación de la norma IWAA4/ISO 18091 en el Estado de Morelos</t>
  </si>
  <si>
    <t>Dirección General de Información Estratégica</t>
  </si>
  <si>
    <t>1. Administración y seguimiento de la información gubernamental</t>
  </si>
  <si>
    <t>2. Modelo estatal de intervención comunitaria para la prevención social de la violencia en la zona metropolitana de Cuernavaca</t>
  </si>
  <si>
    <t>3. Modelo estatal de intervención comunitaria para la prevención social de la violencia en el municipio de Cuautla</t>
  </si>
  <si>
    <t>Unidad de Inversión</t>
  </si>
  <si>
    <t>1. Elaboración de mecanismos y lineamientos que permitan la correcta integración de expedientes técnicos de obras y acciones para aprobación y proyectos de inversión pública y privada que serán integrados a la Cartera de Proyectos</t>
  </si>
  <si>
    <t>2. Análisis, dictamen, registro y control de la Deuda Pública</t>
  </si>
  <si>
    <t>Dirección General de Evaluación de Proyectos</t>
  </si>
  <si>
    <t>1.Revisión y validación de expedientes técnicos de obras y acciones para la aprobación de los recursos y de proyectos de inversión pública y privada que serán integrados a la cartera de proyectos del Gobierno del Estado de Morelos</t>
  </si>
  <si>
    <t>Dirección General de Financiamiento a la Inversión</t>
  </si>
  <si>
    <t>Unidad de Gestión Tributaria</t>
  </si>
  <si>
    <t>1. Unidad de Gestión Tributaria</t>
  </si>
  <si>
    <t>Dirección General de Coordinación Hacendaria</t>
  </si>
  <si>
    <t>1.Coordinación Hacendaria</t>
  </si>
  <si>
    <t>Instituto de Crédito para los Trabajadores al Servicio del Gobierno del Estado de Morelos</t>
  </si>
  <si>
    <t>1. Otorgamiento de créditos</t>
  </si>
  <si>
    <t>2.Atención odontológica y optométrica al personal afiliado al ICTSGEM y sus beneficiados</t>
  </si>
  <si>
    <t>3. Operación de Casa de Día del jubilado y pensionado</t>
  </si>
  <si>
    <t>4.Recuperación de cuentas por cobrar de entidades afiliadas</t>
  </si>
  <si>
    <t>5.Administración de los recursos humanos y materiales</t>
  </si>
  <si>
    <t>6. Recuperación de cartera vencida, administrativa y judicial</t>
  </si>
  <si>
    <t>7. Mejora y optimización de software propio en producción</t>
  </si>
  <si>
    <t>8. Incremento del número de visitantes al sitio Web del ICTSGEM</t>
  </si>
  <si>
    <t>Oficina del C. Procurador</t>
  </si>
  <si>
    <t>1. Atención ciudadana y coordinación de la Procuraduría General de Justicia del Estado</t>
  </si>
  <si>
    <t>1. Supervisión y control de las actuaciones de los servidores públicos y de la operatividad de las distintas unidades administrativas de esta Institución</t>
  </si>
  <si>
    <t>Subprocuraduría General</t>
  </si>
  <si>
    <t>1.  Organización, Coordinación y Vigilancia de la Procuración de Justicia en el Estado</t>
  </si>
  <si>
    <t>Coordinación de Control de Procesos Z. M.</t>
  </si>
  <si>
    <t>1. Coordinación, supervisión e intervención en los procesos ante el Órgano Jurisdiccional en la Zona Metropolitana</t>
  </si>
  <si>
    <t>Dirección General de Investigaciones y Procesos Penales Zona Metropolitana</t>
  </si>
  <si>
    <t>1. Inicio, Investigación, Procedimiento y Juicio Oral</t>
  </si>
  <si>
    <t>Subprocuraduría Zona Oriente</t>
  </si>
  <si>
    <t>1. Organización, coordinación y vigilancia de la procuración de justicia en la Zona Oriente</t>
  </si>
  <si>
    <t>Coordinación de Control de Procesos Z. O.</t>
  </si>
  <si>
    <t>1. Coordinación, supervisión e intervención en los procesos ante las autoridades jurisdiccionales de la Zona Oriente</t>
  </si>
  <si>
    <t>Dirección General de Investigaciones y Procesos Penales Zona Oriente</t>
  </si>
  <si>
    <t>1. Recepción, Investigación, Integración y Resolución de Carpetas de Investigación y Averiguaciones Previas</t>
  </si>
  <si>
    <t>Subprocuraduría  Zona Sur Poniente</t>
  </si>
  <si>
    <t>1. Organización, coordinación y vigilancia de la procuración de justicia en la Zona Surponiente</t>
  </si>
  <si>
    <t>Coordinación de Control de Procesos Z. S. P.</t>
  </si>
  <si>
    <t>1. Coordinación, supervisión e intervención en los procesos ante el órgano Jurisdiccional en la Zona Sur Poniente</t>
  </si>
  <si>
    <t>Dirección General de Investigaciones y Procesos Penales Z.S.P.</t>
  </si>
  <si>
    <t>1. Recepción, Investigación, Integración y resolución de carpetas de investigación y averiguaciones previas</t>
  </si>
  <si>
    <t>Coordinador General de la Policía Ministerial</t>
  </si>
  <si>
    <t>1. Supervisión y control de la policía ministerial en el Estado</t>
  </si>
  <si>
    <t>1. Operativos Técnico Tácticos que reduzcan el índice delictivo</t>
  </si>
  <si>
    <t>Dirección de Aprehensiones  de la Policía Ministerial</t>
  </si>
  <si>
    <t>1. Ejecución de los diversos mandatos judiciales</t>
  </si>
  <si>
    <t>Dirección Regional Metropolitana de la Policía Ministerial</t>
  </si>
  <si>
    <t>1. Investigación y persecución del Delito</t>
  </si>
  <si>
    <t>1. Investigación y persecución del delito</t>
  </si>
  <si>
    <t>Coordinación Estatal de Plataforma México</t>
  </si>
  <si>
    <t>1.Investigación de antecedentes delictivos en el Estado</t>
  </si>
  <si>
    <t>Dirección General de Planeación y Operaciones Tácticas</t>
  </si>
  <si>
    <t>1. Coordinación y organización de logística de operativos especiales</t>
  </si>
  <si>
    <t xml:space="preserve">Subprocuraduría de Investigaciones Especiales                                                                                          </t>
  </si>
  <si>
    <t>1. Procuración de justicia en todo el Estado de Morelos</t>
  </si>
  <si>
    <t>Dirección General de Investigaciones y Procesos Penales de la Subprocuraduría de Investigaciones Especiales</t>
  </si>
  <si>
    <t>1. Recepción, Integración y Resolución de Averiguaciones Previas y/o carpetas de investigación</t>
  </si>
  <si>
    <t>Coordinación General de Servicios Periciales y Atención a Víctimas.</t>
  </si>
  <si>
    <t>1. Organización, control y vigilancia de las unidades administrativas a su cargo</t>
  </si>
  <si>
    <t>1. Atención con Calidad y Calidez a Víctimas del Delito</t>
  </si>
  <si>
    <t>Dirección General de Servicios Periciales</t>
  </si>
  <si>
    <t>1. Coordinación organización y supervisión del funcionamiento de las Coordinaciones Regionales de Servicios Periciales</t>
  </si>
  <si>
    <t>Oficina del Coordinador General de Administración y Sistemas</t>
  </si>
  <si>
    <t>1. Coordinación de recursos humanos, materiales y financieros</t>
  </si>
  <si>
    <t>2. Fortalecimiento de procuración de justicia</t>
  </si>
  <si>
    <t>Dirección General de Control Administrativo</t>
  </si>
  <si>
    <t>1. Administración de recursos humanos, financieros y materiales</t>
  </si>
  <si>
    <t>1. Implementación del Servicio de Carrera de Procuración de Justicia</t>
  </si>
  <si>
    <t xml:space="preserve">2. Profesionalización y capacitación del personal operativo de la Procuraduría General de Justicia  </t>
  </si>
  <si>
    <t>1. Administración e información de Bienes Asegurados en el Estado</t>
  </si>
  <si>
    <t>Dirección General de Sistemas e Información Criminógena</t>
  </si>
  <si>
    <t>1. Administrar el Sistema de Información Criminógena en el Estado de Morelos</t>
  </si>
  <si>
    <t>Coordinación General de Asesores y Vinculación Institucional</t>
  </si>
  <si>
    <t>1. Apoyo jurídico y de  consulta para el titular de la Procuraduría General de Justicia</t>
  </si>
  <si>
    <t>Dirección General Jurídica, Amparos y Extradiciones</t>
  </si>
  <si>
    <t>1. Coordinación y Control de Asuntos en materia Administrativa, Laboral, de Amparos y Aplicación de Tratados Internacionales en Materia de Procuración de Justicia</t>
  </si>
  <si>
    <t>Dirección General de Enlace Interinstitucional</t>
  </si>
  <si>
    <t>1. Reuniones de Coordinación con Instituciones Públicas y la Sociedad</t>
  </si>
  <si>
    <t xml:space="preserve">Dirección General de Comunicación Social </t>
  </si>
  <si>
    <t>1. Planeación, organización, coordinación y ejecución de estrategias de comunicación social</t>
  </si>
  <si>
    <t>Dirección General del Centro de Justicia Alternativa</t>
  </si>
  <si>
    <t>1. Solución de conflictos en materia penal a través de medios alternos</t>
  </si>
  <si>
    <t>Dirección General de Derechos Humanos</t>
  </si>
  <si>
    <t>1. Trámite de asuntos relativos a violaciones de los derechos humanos, cometidos por servidores públicos de la Institución</t>
  </si>
  <si>
    <t xml:space="preserve">Oficina del Secretario de la Contraloría </t>
  </si>
  <si>
    <t>1. Coordinación de la Secretaría de la Contraloría</t>
  </si>
  <si>
    <t>1. Administración de los recursos humanos, materiales y financieros de la Secretaría de la Contraloría</t>
  </si>
  <si>
    <t>Oficina del Subsecretario de Auditoría y Evaluación de la Gestión Pública</t>
  </si>
  <si>
    <t>1. Ejecución de auditorías a las dependencias y entidades de la administración pública estatal, así como verificaciones, supervisiones y auditorías a las obras públicas en el Estado de Morelos</t>
  </si>
  <si>
    <t xml:space="preserve">Oficina del Subsecretario Jurídico y de Responsabilidades Administrativas </t>
  </si>
  <si>
    <t>1. Promoción y vigilancia de transparencia en la gestión de la administración pública</t>
  </si>
  <si>
    <t>Dirección General de Responsabilidades y Sanciones Administrativas</t>
  </si>
  <si>
    <t>1. Transparencia en el desarrollo de la gestión pública estatal sancionando el desempeño del servidor público en el ejercicio de sus funciones</t>
  </si>
  <si>
    <t>Dirección General de Programas y Contraloría Social</t>
  </si>
  <si>
    <t>1. Análisis de la Inversión pública y fomento de la contraloría social</t>
  </si>
  <si>
    <t>Oficina del Secretario de Cultura</t>
  </si>
  <si>
    <t>1. Coordinación y difusión de los programas y proyectos artísticos - culturales</t>
  </si>
  <si>
    <t>1. Administración de los recursos humanos, materiales y financieros para el funcionamiento de las unidades administrativas de la Secretaría de Cultura</t>
  </si>
  <si>
    <t>Dirección General de Planeación y Evaluación</t>
  </si>
  <si>
    <t>1. Planeación y evaluación</t>
  </si>
  <si>
    <t>2. Subsidios 2013 proyectos culturales</t>
  </si>
  <si>
    <t>3. Mujer: escribir cambia tu vida</t>
  </si>
  <si>
    <t>Dirección General de Difusión</t>
  </si>
  <si>
    <t>1. Difundir y promocionar las distintas actividades artísticas – culturales en todo el Estado de Morelos</t>
  </si>
  <si>
    <t>2. Festivales 2013</t>
  </si>
  <si>
    <t>Dirección General de la Comisión de Filmaciones</t>
  </si>
  <si>
    <t>1. Atención y apoyo a proyectos audiovisuales realizados en el estado de Morelos</t>
  </si>
  <si>
    <t>Subsecretaría de Desarrollo Cultural Comunitario</t>
  </si>
  <si>
    <t>1. Desarrollo cultural comunitario</t>
  </si>
  <si>
    <t>2. Difusión del desarrollo cultural comunitario</t>
  </si>
  <si>
    <t>3. “Programa Nacional de Prevención del Delito"</t>
  </si>
  <si>
    <t>Dirección General de Desarrollo Cultural</t>
  </si>
  <si>
    <t>1. Formación y capacitación cultural</t>
  </si>
  <si>
    <t>2. Impulso a la formación y capacitación cultural</t>
  </si>
  <si>
    <t>Subsecretaría de Fomento a las Artes</t>
  </si>
  <si>
    <t>1. Fomento a las artes escénicas</t>
  </si>
  <si>
    <t>2. Impulsar la formación y producción coreográfica en Morelos</t>
  </si>
  <si>
    <t>Dirección General de Música</t>
  </si>
  <si>
    <t>1. Formación y difusión musical y coral</t>
  </si>
  <si>
    <t>Subsecretaría de Patrimonio Cultural</t>
  </si>
  <si>
    <t>1. Fomento y fortalecimiento de la cultura de preservación y valoración del patrimonio cultural y memoria histórica del estado de Morelos</t>
  </si>
  <si>
    <t>Dirección General de Museos</t>
  </si>
  <si>
    <t>1. Museos, exposiciones y acervo</t>
  </si>
  <si>
    <t>Dirección General de Arte Popular</t>
  </si>
  <si>
    <t>1. Arte popular</t>
  </si>
  <si>
    <t>Centro Morelense de las Artes del Estado de Morelos</t>
  </si>
  <si>
    <t>1. Atención a la demanda de educación superior en el área de las artes</t>
  </si>
  <si>
    <t xml:space="preserve">de Cultura según Unidad Responsable de Gasto </t>
  </si>
  <si>
    <t>Centro Regional de Innovación y Desarrollo Artesanal</t>
  </si>
  <si>
    <t>1. Fomento al sector artesanal</t>
  </si>
  <si>
    <t>2. Equipamiento del Museo de la Independencia: sitio de Cuautla 
(Unidad informativa sobre la conquista espiritual)</t>
  </si>
  <si>
    <t>3. Equipamiento del Museo de la Revolución del Sur: Ex cuartel de Emiliano Zapata: Tlaltizapán de Zapata (Equipamiento de sala de usos múltiples)</t>
  </si>
  <si>
    <t>4. Exposiciones</t>
  </si>
  <si>
    <t>5. Sistema de iluminación y electrificación de las explanadas y plazas internas de los Museos del Agrarismo y Revolución del Sur</t>
  </si>
  <si>
    <t>6. Programa de información, registro, documentación y difusión</t>
  </si>
  <si>
    <t xml:space="preserve">de la Secretaría de Desarrollo Social según </t>
  </si>
  <si>
    <t>Oficina de la Secretaria de Desarrollo Social</t>
  </si>
  <si>
    <t>1. Fomento al desarrollo humano y social</t>
  </si>
  <si>
    <t>Dirección General de Administración y Presupuesto</t>
  </si>
  <si>
    <t>1. Administración de los recursos humanos, materiales y financieros, de la Secretaría de Desarrollo Social</t>
  </si>
  <si>
    <t>Dirección General de Necesidades Esenciales</t>
  </si>
  <si>
    <t>1. Supervisión de los proyectos de alto impacto en zonas de trabajo en materia de desarrollo social estatal</t>
  </si>
  <si>
    <t>2. Programa para el Desarrollo de Zonas Prioritarias</t>
  </si>
  <si>
    <t>3. Programa  Empleo Temporal   ( PET )</t>
  </si>
  <si>
    <t>Dirección General de Atención a Pueblos y Comunidades Indígenas</t>
  </si>
  <si>
    <t>1. Actividades de atención a las comunidades indígenas</t>
  </si>
  <si>
    <t>2. Infraestructura básica en los pueblos y comunidades indígenas</t>
  </si>
  <si>
    <t>3. Proyectos productivos en las comunidades indígenas</t>
  </si>
  <si>
    <t>Dirección General de Atención a Migrantes y Grupos Especiales</t>
  </si>
  <si>
    <t>1. Impulso a programas y acciones que propicien beneficios a migrantes y grupos especiales</t>
  </si>
  <si>
    <t>2. Programa de Atención a Migrantes</t>
  </si>
  <si>
    <t>3. 3x1 para migrantes</t>
  </si>
  <si>
    <t>4. Atención a Jornaleros Agrícolas</t>
  </si>
  <si>
    <t>1. Acciones Complementarias de Combate a la Pobreza</t>
  </si>
  <si>
    <t>Dirección General de Transferencias y Subsidios Patrimoniales</t>
  </si>
  <si>
    <t>1. Fomento del desarrollo del Estado mediante el cumplimiento de los programas y acciones sociales</t>
  </si>
  <si>
    <t>Dirección General de Infraestructura Social</t>
  </si>
  <si>
    <t>1. Seguimiento de necesidades complementarias de combate a la pobreza</t>
  </si>
  <si>
    <t>2. Programa Vivienda Digna</t>
  </si>
  <si>
    <t>3. Hábitat</t>
  </si>
  <si>
    <t>4. Programa de Rescate de Espacios Públicos</t>
  </si>
  <si>
    <t>Oficina de la Subsecretaría de Participación Social y Desarrollo Comunitario</t>
  </si>
  <si>
    <t xml:space="preserve">1. Transversalidad en el combate a la pobreza del Estado de Morelos </t>
  </si>
  <si>
    <t>Dirección General de Coordinación Territorial</t>
  </si>
  <si>
    <t>1. Atención, ejecución y operación en el trabajo territorial de todo el estado</t>
  </si>
  <si>
    <t>2. Programa nacional de prevención del delito</t>
  </si>
  <si>
    <t xml:space="preserve">Dirección General de Gestión Social Participativa </t>
  </si>
  <si>
    <t>1. Gestión social participativa</t>
  </si>
  <si>
    <t>2. Opciones productivas</t>
  </si>
  <si>
    <t>3 .Coinversión social</t>
  </si>
  <si>
    <t>Dirección General de Economía Social y Solidaria</t>
  </si>
  <si>
    <t>1. Promoción de proyectos de inversión</t>
  </si>
  <si>
    <t>2. Empresas de la mujer morelense 2013</t>
  </si>
  <si>
    <t>Dirección General de Planeación</t>
  </si>
  <si>
    <t>1. Desarrollo de procesos de planeación y evaluación de los programas y acciones de Desarrollo Social</t>
  </si>
  <si>
    <t>Instituto del Deporte y Cultura Física del Estado de Morelos.</t>
  </si>
  <si>
    <t>1. Deporte para todos</t>
  </si>
  <si>
    <t>2. Abatir el rezago en infraestructura deportiva</t>
  </si>
  <si>
    <t>3. Programa nacional de prevención del delito 2013</t>
  </si>
  <si>
    <t>Instituto Morelense de la Juventud</t>
  </si>
  <si>
    <t>1. Desarrollo de jóvenes</t>
  </si>
  <si>
    <t>2. Programas federales promoción de la perspectiva de juventudes</t>
  </si>
  <si>
    <t>3. Programa nacional de prevención del delito</t>
  </si>
  <si>
    <t>4. Programa Hábitat</t>
  </si>
  <si>
    <t xml:space="preserve">de la Secretaría de Economía según </t>
  </si>
  <si>
    <t>Oficina del Secretario de Economía</t>
  </si>
  <si>
    <t>1. Atención a los sectores productivos para el fomento del desarrollo económico</t>
  </si>
  <si>
    <t>2. Eventos de promoción y difusión en México y el extranjero que favorezcan la atracción de inversiones, generación de empleos y desarrollo empresarial</t>
  </si>
  <si>
    <t>3. Aportación de recursos para la implementación de acciones de mejora regulatoria para el impulso de la competitividad municipal en el Estado de Morelos</t>
  </si>
  <si>
    <t>4. Proyecto ejecutivo de vialidad y equipamiento urbano de Tequesquitengo</t>
  </si>
  <si>
    <t>Dirección General de la Unidad de Coordinación Administrativa</t>
  </si>
  <si>
    <t>1. Administración de los recursos humanos, materiales y financieros</t>
  </si>
  <si>
    <t xml:space="preserve">Dirección General Jurídica </t>
  </si>
  <si>
    <t>1. Asesoría Jurídica a las unidades administrativas de la Secretaría de Economía y elaboración de instrumentos jurídicos</t>
  </si>
  <si>
    <t xml:space="preserve">Oficina del Subsecretario de Planeación PYMES </t>
  </si>
  <si>
    <t>1. Promoción y evaluación de las acciones institucionales destinadas al fomento y desarrollo de las actividades económicas del Estado, desarrolladas principalmente por las MiPyMEs</t>
  </si>
  <si>
    <t>Dirección General de Análisis de Negocios</t>
  </si>
  <si>
    <t>1. Análisis de proyectos para impulsar la competitividad empresarial</t>
  </si>
  <si>
    <t>Dirección General de Agroindustria</t>
  </si>
  <si>
    <t>1. Apoyar a la actividad empresarial</t>
  </si>
  <si>
    <t>2. Desarrollo e impulso a infraestructuras, cadenas productivas y espacios comerciales</t>
  </si>
  <si>
    <t>Dirección General de Recursos Federalizados</t>
  </si>
  <si>
    <t>1. Gestión de recursos federales y de otras instituciones</t>
  </si>
  <si>
    <t>2. Elaboración de estudios para el proyecto de referencia del complejo mercado Adolfo López Mateos-oficinas-museo</t>
  </si>
  <si>
    <t>3. Gestión de recursos federales y estatales para la rehabilitación del mercado de Tlayacapan, remodelación del mercado de Hueyapan y modernización de la central de abastos  de Cuautla</t>
  </si>
  <si>
    <t>4. Capacitación a locatarios del nuevo mercado en Tepalcingo, Morelos</t>
  </si>
  <si>
    <t>5. Desarrollo de tecnologías de la Información en el Estado de Morelos</t>
  </si>
  <si>
    <t>Oficina del Subsecretario de Fomento Empresarial</t>
  </si>
  <si>
    <t>1. Atracción de inversión al Estado de Morelos</t>
  </si>
  <si>
    <t>2. Proyecto ejecutivo para la remodelación de locales comerciales y construcción de estacionamiento del mercado Cuautla</t>
  </si>
  <si>
    <t>Dirección General de Atención a Proyectos de Inversión</t>
  </si>
  <si>
    <t>1. Atención a proyectos de inversión</t>
  </si>
  <si>
    <t>2. Gestión, desarrollo y seguimiento de proyectos ejecutivos y estudios de proyectos de inversión en los municipios del Estado de Morelos</t>
  </si>
  <si>
    <t>Dirección General de Promoción de Negocios</t>
  </si>
  <si>
    <t>1. Promover el desarrollo de inversiones en el Estado de Morelos</t>
  </si>
  <si>
    <t>2.  Promover el consumo interno en el Estado de Morelos</t>
  </si>
  <si>
    <t>3. Diseño y elaboración de página web para la promoción de productos  del sector empresarial  del Estado de Morelos</t>
  </si>
  <si>
    <t>4. Elaboración de herramientas de promoción de inversiones</t>
  </si>
  <si>
    <t>5. Aportación de recursos al Fideicomiso Parque Científico y Tecnológico Morelos para impulsar el desarrollo de sus actividades industriales y de servicios para la instalación de empresas de base tecnológica</t>
  </si>
  <si>
    <t>Aeropuerto de Cuernavaca S.A. de C.V.</t>
  </si>
  <si>
    <t>1. Administración, operación y mantenimiento del Aeropuerto de Cuernavaca</t>
  </si>
  <si>
    <t>Fideicomiso Ejecutivo del Fondo de Competitividad y Promoción del Empleo (FIDECOMP)</t>
  </si>
  <si>
    <t>1. Administración de los recursos del Fideicomiso Ejecutivo del Fondo de Competitividad y Promoción del Empleo</t>
  </si>
  <si>
    <t>2. Financiamiento de proyectos para incrementar la competitividad y promover el empleo</t>
  </si>
  <si>
    <t xml:space="preserve">Fideicomiso Centro de Congresos y Convenciones World Trade Center Morelos </t>
  </si>
  <si>
    <t>1. Impulso al Desarrollo del Centro de Congresos y Convenciones World Trade Center Morelos</t>
  </si>
  <si>
    <t>Fideicomiso del Fondo de Desarrollo Empresarial y Promoción de la Inversión (FIFODEPI)</t>
  </si>
  <si>
    <t>1. Administración del Fideicomiso del Fondo Desarrollo Empresarial y Promoción de la Inversión (FIFODEPI)</t>
  </si>
  <si>
    <t>2. Financiamiento de programas y proyectos relativos a los apoyos directos al desarrollo empresarial y a la inversión, programas de fomento y apoyos a las inversiones estratégicas</t>
  </si>
  <si>
    <t>3. Programa de apoyo a MIPYMES siniestradas en la región de zona de desastre</t>
  </si>
  <si>
    <t xml:space="preserve">Instituto Morelense para el Financiamiento del Sector Productivo </t>
  </si>
  <si>
    <t>1. Otorgamiento de créditos al sector empresarial</t>
  </si>
  <si>
    <t>2. Programa Mujeres Emprendedoras</t>
  </si>
  <si>
    <t>3. Segundo Festival de  la nochebuena “Cuetlaxochitl” 2013</t>
  </si>
  <si>
    <t>Fideicomiso Parque Científico y Tecnológico Morelos</t>
  </si>
  <si>
    <t>1. Administración de los recursos y adquisición de bienes necesarios para el Parque Científico y Tecnológico Morelos</t>
  </si>
  <si>
    <t>2. Adecuaciones a las instalaciones actuales del Parque Científico y Tecnológico Morelos</t>
  </si>
  <si>
    <t>Comisión Estatal de Mejora Regulatoria</t>
  </si>
  <si>
    <t>1. Regulación del marco jurídico y procedimientos de los trámites y servicios del Poder Ejecutivo del Gobierno del Estado de Morelos</t>
  </si>
  <si>
    <t>2. Implementación de acciones de mejora regulatoria para el Impulso de la competitividad municipal en el Estado de Morelos</t>
  </si>
  <si>
    <t xml:space="preserve">de la Secretaría de Educación según </t>
  </si>
  <si>
    <t>Oficina del Secretario</t>
  </si>
  <si>
    <t>1. Política educativa incluyente y relevante</t>
  </si>
  <si>
    <t>2. Atención integral a jóvenes a través de la cultura y el deporte</t>
  </si>
  <si>
    <t xml:space="preserve">3. Programa de integración para el desarrollo de niños y jóvenes a través de la convivencia familiar y social y la cohesión comunitaria </t>
  </si>
  <si>
    <t xml:space="preserve">4. Observatorio ciudadano </t>
  </si>
  <si>
    <t>5. Proyecto integral para el fortalecimiento de la cohesión social, convivencia y participación ciudadana</t>
  </si>
  <si>
    <t>6. Programa de becas salario para estudiantes de educación básica, educación media superior y superior (Recurso Estatal)</t>
  </si>
  <si>
    <t>7. Programa de becas salario para estudiantes de educación básica, educación media superior y superior. (Recurso Federal)</t>
  </si>
  <si>
    <t>8. Construcción, equipamiento y operación de centros de desarrollo infantil</t>
  </si>
  <si>
    <t>1. Administración y operación de los recursos humanos, materiales y financieros de la Secretaría de Educación y seguimiento de los recursos financieros de los Organismos sectorizados</t>
  </si>
  <si>
    <t>Oficina del Subsecretario de Educación</t>
  </si>
  <si>
    <t>1. Comunidad educativa, solidaria, competente y competitiva</t>
  </si>
  <si>
    <t>2. Telebachillerato comunitario</t>
  </si>
  <si>
    <t>Dirección General de Educación Permanente</t>
  </si>
  <si>
    <t>1. Registro de programas, actualización docente, disciplina y educación continua</t>
  </si>
  <si>
    <t>Dirección General de Educación Media Superior y Superior</t>
  </si>
  <si>
    <t>1. Coordinación, planeación y fortalecimiento de la Educación Media Superior y Superior</t>
  </si>
  <si>
    <t>2. Programa Nacional de Becas para la Educación Superior (PRONABES)</t>
  </si>
  <si>
    <t>Colegio de Bachilleres del Estado de Morelos</t>
  </si>
  <si>
    <t>1. Atención a la demanda de educación media superior</t>
  </si>
  <si>
    <t>Universidad Politécnica del Estado de Morelos</t>
  </si>
  <si>
    <t>1. Formación de profesionistas competentes</t>
  </si>
  <si>
    <t>2. Equipamiento de apoyo a la docencia y a la formación integral de alumnos</t>
  </si>
  <si>
    <t>Centro de Investigación y Docencia en Humanidades del Estado de Morelos</t>
  </si>
  <si>
    <t>1. Posgrado de calidad</t>
  </si>
  <si>
    <t>Colegio de Educación Profesional Técnica del Estado de Morelos</t>
  </si>
  <si>
    <t>1. Formación de profesionales técnicos y profesionales técnicos bachiller, basados en competencias, para facilitar su inserción al sector educativo y al sector laboral</t>
  </si>
  <si>
    <t>Instituto de Educación Básica del Estado de Morelos</t>
  </si>
  <si>
    <t>1. Educación elemental</t>
  </si>
  <si>
    <t>2. Educación Media y Normal</t>
  </si>
  <si>
    <t>3. Universidad Pedagógica Nacional</t>
  </si>
  <si>
    <t>4. Desarrollo educativo</t>
  </si>
  <si>
    <t>5. Administración de recursos educativos</t>
  </si>
  <si>
    <t>6. Proyectos educativos</t>
  </si>
  <si>
    <t>7. Infraestructura educativa</t>
  </si>
  <si>
    <t>8. Administración de la participación estatal a la educación</t>
  </si>
  <si>
    <t>9. Becas económicas estatales</t>
  </si>
  <si>
    <t>10. Proyectos estatales adicionales</t>
  </si>
  <si>
    <t>11. Equipamiento escolar</t>
  </si>
  <si>
    <t>12. Apoyos dicionales</t>
  </si>
  <si>
    <t>13. Programas federales</t>
  </si>
  <si>
    <t>Instituto Estatal de Documentación de Morelos</t>
  </si>
  <si>
    <t>1. Administración de unidades documentales</t>
  </si>
  <si>
    <t>Instituto Estatal de Educación para Adultos</t>
  </si>
  <si>
    <t>1. Alfabetización</t>
  </si>
  <si>
    <t>2. Primaria</t>
  </si>
  <si>
    <t>3. Secundaria</t>
  </si>
  <si>
    <t>Colegio de Estudios Científicos y Tecnológicos del Estado de Morelos</t>
  </si>
  <si>
    <t>1. Educación Media Superior Tecnológica de Excelencia y Desarrollo Integral</t>
  </si>
  <si>
    <t>Universidad Tecnológica Emiliano Zapata del Estado de Morelos</t>
  </si>
  <si>
    <t>1. Formación y desarrollo de Técnicos Superiores Universitarios e Ingenieros</t>
  </si>
  <si>
    <t>Coordinación Estatal del Subsistema de Preparatoria Abierta</t>
  </si>
  <si>
    <t>1. Consolidación del subsistema de preparatoria abierta en el contexto del Sistema Nacional de Bachillerato, con  los procesos operativos a cargo del Estado</t>
  </si>
  <si>
    <t>Universidad Tecnológica del Sur del Estado de Morelos</t>
  </si>
  <si>
    <t>1. Formación de técnicos superiores universitarios en la región sur del Estado de Morelos</t>
  </si>
  <si>
    <t xml:space="preserve">de la Secretaría de Obras Públicas según </t>
  </si>
  <si>
    <t>Oficina del Secretario de Obras Públicas</t>
  </si>
  <si>
    <t>1. Fortalecimiento de la infraestructura del Estado de Morelos</t>
  </si>
  <si>
    <t>Dirección General de la Unidad Administrativa</t>
  </si>
  <si>
    <t>1. Administración de los recursos humanos, materiales, financieros para el funcionamiento de las unidades administrativas de la Secretaría de Desarrollo Urbano y Obras Públicas</t>
  </si>
  <si>
    <t>Dirección General de la Unidad Técnica</t>
  </si>
  <si>
    <t>1. Administración de la información generada de obra pública</t>
  </si>
  <si>
    <t>Dirección General de Asuntos Jurídicos</t>
  </si>
  <si>
    <t>Oficina del Subsecretario de Infraestructura</t>
  </si>
  <si>
    <t>1. Seguimiento a los proyectos de inversión de las direcciones generales adscritas a la Subsecretaría de Infraestructura</t>
  </si>
  <si>
    <t>Dirección General de Obras Públicas</t>
  </si>
  <si>
    <t>1. Supervisión de las obras contratadas</t>
  </si>
  <si>
    <t>2. Infraestructura Urbana</t>
  </si>
  <si>
    <t>4. Infraestructura Deportiva</t>
  </si>
  <si>
    <t>5. Infraestructura Seguridad Pública</t>
  </si>
  <si>
    <t>6. Infraestructura Agropecuaria</t>
  </si>
  <si>
    <t>Dirección General de Caminos y Puentes</t>
  </si>
  <si>
    <t>1. Operación de la Dirección General de Caminos y Puentes</t>
  </si>
  <si>
    <t>2. Construcción, conservación y mantenimiento de vialidades y carreteras</t>
  </si>
  <si>
    <t>Dirección General de Infraestructura y Servicios</t>
  </si>
  <si>
    <t>2. Infraestructura de Salud</t>
  </si>
  <si>
    <t>3. Infraestructura de Turismo</t>
  </si>
  <si>
    <t>Dirección General de Obra Educativa</t>
  </si>
  <si>
    <t>2. Infraestructura Educativa</t>
  </si>
  <si>
    <t>3. Infraestructura Educativa Medio Superior</t>
  </si>
  <si>
    <t>4. Infraestructura Educativa Superior</t>
  </si>
  <si>
    <t>Subsecretaria de Evaluación y Seguimiento</t>
  </si>
  <si>
    <t>Dirección General de Proyectos</t>
  </si>
  <si>
    <t>1. Control y supervisión de proyectos ejecutivos aprobados</t>
  </si>
  <si>
    <t>2. Tramitar y dar seguimiento a los proyectos ejecutivos de obras para su autorización</t>
  </si>
  <si>
    <t xml:space="preserve">Dirección General de Normatividad </t>
  </si>
  <si>
    <t>1. Elaboración de expedientes y aplicación de adjudicaciones de obras públicas</t>
  </si>
  <si>
    <t>Dirección General de Costos y Presupuestos</t>
  </si>
  <si>
    <t>Instituto Estatal de Infraestructura Educativa</t>
  </si>
  <si>
    <t>1. Administración de recursos humanos, materiales y financieros  del INEIEM</t>
  </si>
  <si>
    <t>Oficina del Secretario de Seguridad Pública</t>
  </si>
  <si>
    <t>1. Análisis y coordinación de la seguridad pública para la prevención y combate del delito</t>
  </si>
  <si>
    <t>2. Cobertura operativa y de custodia de la Secretaría de Seguridad Pública</t>
  </si>
  <si>
    <t xml:space="preserve">1. Sistema de información de seguridad pública                                    </t>
  </si>
  <si>
    <t>Dirección General de Seguridad Privada</t>
  </si>
  <si>
    <t>1. Regularización y control de los servicios de seguridad privada</t>
  </si>
  <si>
    <t>Dirección General de Jurídica</t>
  </si>
  <si>
    <t>1. Atención jurídica</t>
  </si>
  <si>
    <t xml:space="preserve">Dirección General de Prevención del Delito y Participación de la Comunidad  </t>
  </si>
  <si>
    <t>1. Programa Integral de Prevención del Delito</t>
  </si>
  <si>
    <t>Dirección General de la Policía Estatal Acreditable</t>
  </si>
  <si>
    <t>1. Nuevo modelo policial</t>
  </si>
  <si>
    <t>Oficina del Subsecretario Operativo de Seguridad Pública</t>
  </si>
  <si>
    <t>1. Coordinación, diseño y operación del programa  de prevención del delito</t>
  </si>
  <si>
    <t>2. Otorgar atención médica pre-hospitalaria y de rescate</t>
  </si>
  <si>
    <t>Dirección General de la Policía Industrial, Bancaria y Auxiliar.</t>
  </si>
  <si>
    <t>1. Prestación de servicio de protección, vigilancia y custodia de personas , fondos, y valores de manera fija e itinerante</t>
  </si>
  <si>
    <t xml:space="preserve">Dirección General de la Policía Preventiva Estatal </t>
  </si>
  <si>
    <t>1.  Policía proactiva</t>
  </si>
  <si>
    <t>Dirección General del Centro de Comunicación y Cómputo</t>
  </si>
  <si>
    <t>1. Centro de comunicación y cómputo</t>
  </si>
  <si>
    <t>Dirección General de la Ayudantía del C. Gobernador</t>
  </si>
  <si>
    <t>1. Seguridad del C. Gobernador y su familia</t>
  </si>
  <si>
    <t>Oficina del Subsecretario de Coordinación y Desarrollo Administrativo</t>
  </si>
  <si>
    <t>1. Administración de los Recursos Humanos, materiales, financieros y patrimoniales</t>
  </si>
  <si>
    <t>Oficina del Secretario del Trabajo</t>
  </si>
  <si>
    <t>1. Estabilidad laboral, fomento al empleo y a la productividad</t>
  </si>
  <si>
    <t>1.Implementar acciones jurídicas para mantener una estabilidad legal</t>
  </si>
  <si>
    <t>Procuraduría Estatal de la Defensa del Trabajo del Trabajo del Estado de Morelos</t>
  </si>
  <si>
    <t>1. La conciliación como medio preventivo de conflictos laborales</t>
  </si>
  <si>
    <t>Dirección General del Servicio Nacional de Empleo</t>
  </si>
  <si>
    <t>1. Capacitación y colocación de buscadores de empleo</t>
  </si>
  <si>
    <t>Dirección General Administrativa</t>
  </si>
  <si>
    <t>1. Administración de los recursos humanos, financieros, materiales e informáticos de la Secretaría del Trabajo</t>
  </si>
  <si>
    <t>Junta Local de Conciliación y Arbitraje</t>
  </si>
  <si>
    <t>1. Modernización integral de la Junta Local de Conciliación y Arbitraje</t>
  </si>
  <si>
    <t>Oficina del Subsecretario de Justicia y Equidad Laboral</t>
  </si>
  <si>
    <t>1. Fortalecimiento en relación laboral entre patrones y trabajadores en entidades públicas y privadas de nuestro Estado</t>
  </si>
  <si>
    <t>Dirección General de Políticas Laborales</t>
  </si>
  <si>
    <t>1. Política Pública Laboral 2013 – 2018</t>
  </si>
  <si>
    <t>Dirección General de Conciliación</t>
  </si>
  <si>
    <t>1. Atención de conflictos laborales y burocráticos en el Estado de Morelos</t>
  </si>
  <si>
    <t>Dirección General de Inspección del Trabajo en el Estado de Morelos</t>
  </si>
  <si>
    <t>1. Vigilancia del cumplimiento de la normatividad laboral</t>
  </si>
  <si>
    <t>Tribunal Estatal de Conciliación y Arbitraje</t>
  </si>
  <si>
    <t>1. Administración de justicia laboral burocrática</t>
  </si>
  <si>
    <t>Instituto de Capacitación para el Trabajo del Estado de Morelos</t>
  </si>
  <si>
    <t>1. Diseñar programas pertinentes de capacitación productiva</t>
  </si>
  <si>
    <t xml:space="preserve">Proyectos contemplados en el Programa Operativo Anual del Secretariado </t>
  </si>
  <si>
    <t>Secretariado Ejecutivo del Sistema Estatal de Seguridad Pública.</t>
  </si>
  <si>
    <t>1. Coordinación de acciones entre las instancias de procuración de justicia, seguridad pública federal, estatal y municipal</t>
  </si>
  <si>
    <t>2.  Formación, profesionalización y certificación policial</t>
  </si>
  <si>
    <t>3. Evaluación de los distintos programas o acciones</t>
  </si>
  <si>
    <t>4. Evaluaciones de control de confianza</t>
  </si>
  <si>
    <t xml:space="preserve">de la Secretaría de Desarrollo Agropecuario </t>
  </si>
  <si>
    <t>1.  Fomento agropecuario y desarrollo rural sustentable</t>
  </si>
  <si>
    <t>Dirección General de Coordinación y Desarrollo Administrativo</t>
  </si>
  <si>
    <t>1. Administración de los recursos humanos, materiales y financieros de la Secretaría de Desarrollo Agropecuario</t>
  </si>
  <si>
    <t xml:space="preserve">Dirección General de Planeación y Política Sectorial </t>
  </si>
  <si>
    <t>2.  Sistema Nacional de Información para el Desarrollo Rural Sustentable (SNIDRUS).- Proyectos de prioridad estatal</t>
  </si>
  <si>
    <t>3.  Promoción del desarrollo regional en Morelos</t>
  </si>
  <si>
    <t>4. Programa de "Desarrollo de Capacidades, Innovación Tecnológica y Extensionismo Rural"(Desarrollo de capacidades y extensionismo rural)</t>
  </si>
  <si>
    <t>Dirección General del Fondo de Fomento Agropecuario</t>
  </si>
  <si>
    <t>1. Administración y control de los recursos financieros del Fondo de Fomento Agropecuario del Estado de Morelos (FOFAE)</t>
  </si>
  <si>
    <t>Subsecretaría de Fomento Agropecuario</t>
  </si>
  <si>
    <t>1. Coordinación y supervisión de la ejecución de los programas de fomento agropecuario.</t>
  </si>
  <si>
    <t>Dirección General de Agricultura</t>
  </si>
  <si>
    <t>1. Fomento a la producción agrícola</t>
  </si>
  <si>
    <t xml:space="preserve">2. Apoyo a la inversión en equipamiento e infraestructura </t>
  </si>
  <si>
    <t>3. Programa de Desarrollo de Capacidades, Innovación Tecnológica y Extensionismo Rural (Apoyo para la integración de proyectos sistema producto)</t>
  </si>
  <si>
    <t>4. Conservación y Uso Sustentable de Suelo y Agua (COUSSA</t>
  </si>
  <si>
    <t>5. Programa especial para compensar la caída del precio de la caña de azúcar en la zafra 2012/2013</t>
  </si>
  <si>
    <t>Dirección General de Ganadería y Acuacultura</t>
  </si>
  <si>
    <t>1. Fomento pecuario</t>
  </si>
  <si>
    <t>2. Inspección y movilización ganadera</t>
  </si>
  <si>
    <t>3. Fondo de contingencias pecuarias</t>
  </si>
  <si>
    <t>4. Técnicas alternativas de alimentación</t>
  </si>
  <si>
    <t>5. Impulso a la acuacultura</t>
  </si>
  <si>
    <t>6. Mejoramiento genético e implantes de embriones</t>
  </si>
  <si>
    <t>7. Programa de Apoyo a la Inversión en Equipamiento e Infraestructura</t>
  </si>
  <si>
    <t>8. Programa de Prevención y Manejo de Riesgos</t>
  </si>
  <si>
    <t>Dirección General de Fruticultura y Ornamentales</t>
  </si>
  <si>
    <t>1.  Fomento a la producción frutícola y ornamental</t>
  </si>
  <si>
    <t>2.  Programa de Apoyo a la Inversión en Equipamiento e Infraestructura (Cancelado)</t>
  </si>
  <si>
    <t>3.  Programa de Prevención y Manejo de Riesgos (sanidad vegetal e inocuidad agrícola)</t>
  </si>
  <si>
    <t>Subsecretaria de Desarrollo Rural</t>
  </si>
  <si>
    <t>1. Coordinación y seguimiento de los programas para el desarrollo rural</t>
  </si>
  <si>
    <t>2. Mantenimiento y conservación de maquinaria para obras agropecuarias</t>
  </si>
  <si>
    <t>3. Proyecto Estratégico de Seguridad Alimentaria (PESA)</t>
  </si>
  <si>
    <t>4. Parque de maquinaria pesada</t>
  </si>
  <si>
    <t>Dirección General de Financiamiento y Administración de Riesgos</t>
  </si>
  <si>
    <t>1. Administración de los recursos humanos y financieros</t>
  </si>
  <si>
    <t>2. Financiamiento agropecuario y rural</t>
  </si>
  <si>
    <t>3. Programa  de fertilizante 2013 (Apoyo a la implementación del paquete tecnológico)</t>
  </si>
  <si>
    <t>4. Componente de Atención a Desastres Naturales (CADENA)</t>
  </si>
  <si>
    <t>5. Apoyo a la contratación de coberturas de riesgos</t>
  </si>
  <si>
    <t>6. Apoyo por contingencias climatológicas (HELADAS)</t>
  </si>
  <si>
    <t>7. Apoyo por fenómenos hidrometeorológicos</t>
  </si>
  <si>
    <t>Dirección General de Servicios a la Comercialización</t>
  </si>
  <si>
    <t>1. Organización rentable de las actividades agropecuarias y agroindustrial 2013</t>
  </si>
  <si>
    <t>2. Administración de las Bodega M13, M15 y M17 de la central de abastos de la ciudad de México 2013</t>
  </si>
  <si>
    <t>3. Apoyo para la integración a los mercados y comercialización de productos agrícolas 2013</t>
  </si>
  <si>
    <t>4. Promoción comercial y fomento a las exportaciones de productos agropecuarios 2013</t>
  </si>
  <si>
    <t>Oficina del Secretario de Desarrollo Sustentable</t>
  </si>
  <si>
    <t>1. Coordinación de las políticas y acciones de la Secretaría de Desarrollo Sustentable</t>
  </si>
  <si>
    <t>Dirección General de Vinculación para el Desarrollo Sustentable.</t>
  </si>
  <si>
    <t>1. Financiamiento para el desarrollo sustentable</t>
  </si>
  <si>
    <t xml:space="preserve">2. Expo Verde Morelos </t>
  </si>
  <si>
    <t>3. Programa Integral de Comunicación e Información ambiental para el Desarrollo Sustentable</t>
  </si>
  <si>
    <t>Dirección General de Participación Ciudadana para el Desarrollo Sustentable</t>
  </si>
  <si>
    <t>1. Quehaceres compartidos por un desarrollo sustentable</t>
  </si>
  <si>
    <t>2. Impulsar la iniciativa ciudadana</t>
  </si>
  <si>
    <t>Dirección General de Administración y Finanzas</t>
  </si>
  <si>
    <t>1. Administración de los recursos humanos, materiales y financieros de la Secretaría de Desarrollo Sustentable</t>
  </si>
  <si>
    <t>Dirección General de Consultoría y Control de Procesos.</t>
  </si>
  <si>
    <t>1. Ingeniería jurídica para el desarrollo sustentable en el Estado de Morelos</t>
  </si>
  <si>
    <t>Subsecretaría de Gestión Ambiental Sustentable</t>
  </si>
  <si>
    <t>1. Supervisión y Seguimiento a Proyectos encaminados a reducir y revertir el impacto ambiental en el Estado de Morelos</t>
  </si>
  <si>
    <t>Dirección General de Gestión Ambiental</t>
  </si>
  <si>
    <t>1. Supervisión de Proyectos de Gestión Ambiental</t>
  </si>
  <si>
    <t>2. Programa Estatal para la Gestión Integral Sustentable de Residuos Sólidos</t>
  </si>
  <si>
    <t>3. Programa de Desarrollo Forestal Sustentable</t>
  </si>
  <si>
    <t xml:space="preserve">4. Calidad del aire </t>
  </si>
  <si>
    <t>Dirección General de Áreas Naturales Protegidas</t>
  </si>
  <si>
    <t>1. Supervisión de Áreas Naturales Protegidas</t>
  </si>
  <si>
    <t>2. Programa de Manejo de Áreas Naturales Protegidas</t>
  </si>
  <si>
    <t>1. Evaluación, análisis y seguimiento de legislación y asuntos jurídicos.</t>
  </si>
  <si>
    <t xml:space="preserve">2. Creación de la Procuraduría de Protección al Ambiente del Estado de Morelos </t>
  </si>
  <si>
    <t>Subsecretaría de Planeación para el Desarrollo Sustentable</t>
  </si>
  <si>
    <t>1. Formulación de programas, normas técnicas, lineamientos, medidas y criterios en materia ambiental</t>
  </si>
  <si>
    <t>Dirección General de Educación y Cultura para el Desarrollo Sustentable</t>
  </si>
  <si>
    <t>1. Promoción de la cultura y educación ambiental para la sustentabilidad</t>
  </si>
  <si>
    <t>2. Difusión de la cultura ambiental</t>
  </si>
  <si>
    <t>3. Educación ambiental para la sustentabilidad formal</t>
  </si>
  <si>
    <t xml:space="preserve">4. Capacitación para el desarrollo sustentable </t>
  </si>
  <si>
    <t>Dirección General de Ordenamiento Territorial</t>
  </si>
  <si>
    <t>1. Asesoría a municipios en materia de planeación, protección y recuperación ambiental</t>
  </si>
  <si>
    <t>2. Programa de Ordenamiento Ecológico</t>
  </si>
  <si>
    <t xml:space="preserve">3. Estrategia de conservación y restauración ecológica de sitios prioritarios </t>
  </si>
  <si>
    <t>4. Inventario florístico y forestal del Estado de Morelos (Estrategia forestal)</t>
  </si>
  <si>
    <t>5. Monitoreo de especies focales</t>
  </si>
  <si>
    <t>6. Programa Estatal de Ordenamiento Territorial y Desarrollo Urbano Sustentable del Estado de Morelos.</t>
  </si>
  <si>
    <t>7. Sistema Estatal de Información Ambiental y Recursos Naturales</t>
  </si>
  <si>
    <t>Dirección General de Energía y Cambio Climático</t>
  </si>
  <si>
    <t>1. Programa Morelense de Cambio Climático</t>
  </si>
  <si>
    <t>2. Estrategia morelense de energías renovables, estrategia morelense de eficiencia energética y estrategia morelense de gestión integral de residuos sólidos</t>
  </si>
  <si>
    <t xml:space="preserve">3. Economía verde y fomento ecotecnológico </t>
  </si>
  <si>
    <t>Subsecretaría de Desarrollo Urbano y Vivienda Sustentable</t>
  </si>
  <si>
    <t>1. Fomentar  la consolidación del desarrollo urbano sustentable en el Estado</t>
  </si>
  <si>
    <t>Dirección General de Administración Urbana</t>
  </si>
  <si>
    <t>1.Regulación del desarrollo urbano sustentable en Morelos</t>
  </si>
  <si>
    <t>Dirección General de Desarrollo Metropolitano</t>
  </si>
  <si>
    <t>1. Fomento del desarrollo regional y metropolitano</t>
  </si>
  <si>
    <t>2. Desarrollo metropolitano</t>
  </si>
  <si>
    <t xml:space="preserve"> Secretaría de Información y Comunicación</t>
  </si>
  <si>
    <t xml:space="preserve">Secretaría de Información y Comunicación </t>
  </si>
  <si>
    <t>1. Comunicación de las acciones del Gobierno de la Nueva Visión</t>
  </si>
  <si>
    <t>2. Difusión de las Actividades Gubernamentales</t>
  </si>
  <si>
    <t xml:space="preserve">de la Secretaría de Innovación, Ciencia y Tecnología </t>
  </si>
  <si>
    <t>Oficina de la Secretaria de Innovación, Ciencia y Tecnología</t>
  </si>
  <si>
    <t>1. Promover e impulsar la inversión pública y privada en innovación, ciencia y tecnología. (Institucional)</t>
  </si>
  <si>
    <t>2. Promover e Impulsar la inversión pública y privada en innovación, ciencia y tecnología. (De inversión)</t>
  </si>
  <si>
    <t xml:space="preserve">Dirección General de Coordinación y Desarrollo Administrativo </t>
  </si>
  <si>
    <t xml:space="preserve">Dirección General de Coordinación Jurídica </t>
  </si>
  <si>
    <t>1. Asesoría Jurídica a las Unidades Administrativas de la Secretaría de Innovación, Ciencia y Tecnología y elaboración de Instrumentos Jurídicos</t>
  </si>
  <si>
    <t xml:space="preserve">Subsecretaría de Investigación Científica </t>
  </si>
  <si>
    <t>1. Planeación de las actividades relacionadas con el fomento de la investigación científica y tecnológica, así como la formación de recursos humanos de alto nivel</t>
  </si>
  <si>
    <t xml:space="preserve">Dirección General de Proyectos de Investigación </t>
  </si>
  <si>
    <t>3. Reconocimiento al Mérito Estatal de Investigación (REMEI)</t>
  </si>
  <si>
    <t>4. Sistema Estatal de Investigadores (SEI)</t>
  </si>
  <si>
    <t>5. Apoyo para Becas de Posgrado al Extranjero</t>
  </si>
  <si>
    <t>6. Becas Jóvenes Talento</t>
  </si>
  <si>
    <t xml:space="preserve">7. Fondo Mixto CONACYT- Gobierno del estado de Morelos </t>
  </si>
  <si>
    <t>Dirección General de Sistemas para el Gobierno Digital</t>
  </si>
  <si>
    <t xml:space="preserve">1. Diagnóstico de una plataforma digital para gobierno en red </t>
  </si>
  <si>
    <t xml:space="preserve">Subsecretaría de Innovación y Desarrollo Tecnológico </t>
  </si>
  <si>
    <t xml:space="preserve">1. Planeación y promoción del desarrollo tecnológico y de la innovación </t>
  </si>
  <si>
    <t xml:space="preserve">2. Planeación y promoción del desarrollo tecnológico y de la innovación </t>
  </si>
  <si>
    <t>Dirección General de Fomento al Desarrollo Tecnológico</t>
  </si>
  <si>
    <t>1. Evaluar el estado del Desarrollo Tecnológico</t>
  </si>
  <si>
    <t>2. Fomento y promoción al Desarrollo Tecnológico</t>
  </si>
  <si>
    <t>Dirección General de Proyectos de Innovación</t>
  </si>
  <si>
    <t>1. Actualizar el diagnóstico de la situación de la innovación en el Estado</t>
  </si>
  <si>
    <t>Dirección General de Evaluación de Pertinencia Tecnológica</t>
  </si>
  <si>
    <t>1. Evaluación de la pertinencia tecnológica (Institucional)</t>
  </si>
  <si>
    <t>2. Evaluación de la pertinencia tecnológica ( De inversión)</t>
  </si>
  <si>
    <t>Consejo de Ciencia y Tecnología</t>
  </si>
  <si>
    <t xml:space="preserve">1. Administración y Gestión de los Recursos Humanos, Financieros y Materiales </t>
  </si>
  <si>
    <t>2. Centro Morelense de Comunicación de la Ciencia</t>
  </si>
  <si>
    <t>3. Centro Morelense de Innovación y Transferencia Tecnológica</t>
  </si>
  <si>
    <t>4. Centro Morelense de Innovación Agropecuaria</t>
  </si>
  <si>
    <t xml:space="preserve">de la Secretaría de Movilidad y Transporte </t>
  </si>
  <si>
    <t xml:space="preserve">Oficina del Secretario de Movilidad y Transporte </t>
  </si>
  <si>
    <t>1. Regulación, administración y desarrollo del servicio de transporte público y particular</t>
  </si>
  <si>
    <t>Oficina del Subsecretario de Movilidad y Transporte</t>
  </si>
  <si>
    <t>1. Planeación, programación, organización, control, dirección y evaluación de las actividades de la Subsecretaría de Movilidad y Transporte y de las Delegaciones adscritas</t>
  </si>
  <si>
    <t xml:space="preserve">Dirección General de Transporte Público y Particular </t>
  </si>
  <si>
    <t>1. Ordenamiento y control del transporte público y particular</t>
  </si>
  <si>
    <t>2. Modernización y sistematización del registro de placas y licencias vehiculares</t>
  </si>
  <si>
    <t>1. Administración de los recursos humanos, materiales, financieros, servicios generales e informáticos de la Secretaría de Movilidad y Transporte</t>
  </si>
  <si>
    <t>1. Emisión de acuerdos, circulares y demás en el cumplimiento de las normas legales que regulan el funcionamiento de la Secretaría de Movilidad y Transporte</t>
  </si>
  <si>
    <t xml:space="preserve">de la Secretaría de Salud según  </t>
  </si>
  <si>
    <t>Oficina del Secretario de Salud</t>
  </si>
  <si>
    <t>Dirección General de Coordinación Administrativa</t>
  </si>
  <si>
    <t>1. Administración de los recursos financieros, humanos y materiales de la Secretaría de Salud</t>
  </si>
  <si>
    <t>1. Atención de asuntos jurídicos de la Secretaría de Salud</t>
  </si>
  <si>
    <t>Subsecretaría de Salud</t>
  </si>
  <si>
    <t>1. Coordinación sectorial  de acciones en fomento a la Salud</t>
  </si>
  <si>
    <t>Dirección General de Coordinación y Supervisión</t>
  </si>
  <si>
    <t>1. Coordinación interinstitucional para el seguimiento de programas y proyectos de la Secretaría de Salud y Organismos Públicos Sectorizados</t>
  </si>
  <si>
    <t>Dirección General de Vinculación y Participación Social</t>
  </si>
  <si>
    <t>1. Atención a solicitudes de grupos vulnerables de la entidad en materia de servicios de salud</t>
  </si>
  <si>
    <t>Régimen Estatal de Protección Social en Salud</t>
  </si>
  <si>
    <t>2. Gestión de servicios de salud para los afiliados al SPSS en el Estado de Morelos, año 2013</t>
  </si>
  <si>
    <t>3. Gestión y administración de los recursos financieros, humanos y materiales</t>
  </si>
  <si>
    <t>Hospital del Niño Morelense</t>
  </si>
  <si>
    <t>1. Atención quirúrgica y anestésica de niños y adolescentes</t>
  </si>
  <si>
    <t>2. Servicios auxiliares y de diagnostico</t>
  </si>
  <si>
    <t>3. Atención médica en consulta externa</t>
  </si>
  <si>
    <t>5.Atención médica de urgencias</t>
  </si>
  <si>
    <t>6. Atención médica especializada en terapia intensiva neonatal y pediátrica</t>
  </si>
  <si>
    <t>7. Apoyos de atención médica a familias de escasos recursos</t>
  </si>
  <si>
    <t>Comisión Estatal de Arbitraje Médico</t>
  </si>
  <si>
    <t>1. Arbitraje Médico (Atención de controversias entre usuarios y prestadores de servicios de salud)</t>
  </si>
  <si>
    <t>Sistema para el Desarrollo Integral de la Familia Morelos</t>
  </si>
  <si>
    <t>1. Asistencia integral a la familia</t>
  </si>
  <si>
    <t>2. Desayunos escolares Fríos</t>
  </si>
  <si>
    <t>3. Centros de Asistencia Nutricional y Comunitaria (CANyC)</t>
  </si>
  <si>
    <t>4. Adquisición de 18 vehículos adaptados para transportar personas con discapacidad</t>
  </si>
  <si>
    <t>5. Equipamiento médico en albergues públicos CEDIF del Sistema DIF Morelos</t>
  </si>
  <si>
    <t>6. Programa Nacional de Prevención del Delito</t>
  </si>
  <si>
    <t>8. Adquisición de rampas portátiles de aluminio</t>
  </si>
  <si>
    <t xml:space="preserve">de la Secretaría de Salud según </t>
  </si>
  <si>
    <t>Servicios de Salud Morelos</t>
  </si>
  <si>
    <t>1. Programa de Atención para la Salud a la Infancia y la Adolescencia, Reducción de la Mortalidad Infantil</t>
  </si>
  <si>
    <t>2. Vacunación Universal</t>
  </si>
  <si>
    <t>3. Prevención y control del VIH/SIDA e ITS</t>
  </si>
  <si>
    <t>4. Otorgar consultas bucodentales, para fortalecer la salud dental de la población morelense</t>
  </si>
  <si>
    <t>5. Prevención y tratamiento de las adicciones y trastornos de salud mental</t>
  </si>
  <si>
    <t>6.  Prevención y Control de Enfermedades Crónicas del Adulto y el Anciano</t>
  </si>
  <si>
    <t>7. Vigilancia epidemiológica</t>
  </si>
  <si>
    <t>8. Control de zoonosis y vectores</t>
  </si>
  <si>
    <t>9. Prevención y control de accidentes y lesiones</t>
  </si>
  <si>
    <t>10. Centro de atención médica permanente</t>
  </si>
  <si>
    <t>12. Supervisión de unidades de primer nivel de atención</t>
  </si>
  <si>
    <t>14. Atención médica integral en el primer nivel de atención</t>
  </si>
  <si>
    <t>17. Prestación de servicios de atención médica a población en las unidades de primer nivel de la jurisdicción sanitaria No. III</t>
  </si>
  <si>
    <t>18. Fortalecimiento a Programas y unidades de primer nivel de atención</t>
  </si>
  <si>
    <t>19. Unidades Centinela: Salud en tu casa</t>
  </si>
  <si>
    <t>20. Programa de Salud Sexual y Reproductiva para Adolescentes</t>
  </si>
  <si>
    <t>21. Diagnóstico, atención y control del cáncer mamario</t>
  </si>
  <si>
    <t>22. Promoción, detección, diagnóstico, control y manejo del cáncer cérvico uterino</t>
  </si>
  <si>
    <t>23. Coordinación y seguimiento de las actividades de los programas que conforman el componente de Salud Reproductiva</t>
  </si>
  <si>
    <t>25. Capacitación a personal de salud para el otorgamiento de Servicios de Planificación Familiar de calidad</t>
  </si>
  <si>
    <t>26. Prevención y atención de la discapacidad por defectos de nacimiento en menores de 5 años</t>
  </si>
  <si>
    <t>27. Prevención y atención de la violencia familiar</t>
  </si>
  <si>
    <t>28. Igualdad de género en salud</t>
  </si>
  <si>
    <t>29. Enseñanza, investigación y capacitación</t>
  </si>
  <si>
    <t>30. Sistema Integral de Calidad “SI CALIDAD"</t>
  </si>
  <si>
    <t>33. Evaluación de la calidad de los servicios de enfermería</t>
  </si>
  <si>
    <t>34. Programa Desarrollo Humano Oportunidades</t>
  </si>
  <si>
    <t>35. Seguridad del paciente</t>
  </si>
  <si>
    <t xml:space="preserve">37. Manejo adecuado integral de los residuos peligrosos biológicos infecciosos/residuos peligrosos </t>
  </si>
  <si>
    <t>38. Asegurar la obtención de sangre de donadores voluntarios no remunerados y la cobertura de sangre segura</t>
  </si>
  <si>
    <t>44. Análisis de riesgos sanitarios</t>
  </si>
  <si>
    <t>46. Cultura y acciones de prevención contra riesgos sanitarios</t>
  </si>
  <si>
    <t>47. Atención de emergencias</t>
  </si>
  <si>
    <t>48. Fortalecimiento de la capacidad analítica con enfoque de riesgo</t>
  </si>
  <si>
    <t>49. Administración de recursos humanos, materiales, financieros y servicios de apoyo administrativo</t>
  </si>
  <si>
    <t>50. Control jurídico de los actos de los Servicios de Salud de Morelos</t>
  </si>
  <si>
    <t>51. Aplicación de procesos, procedimientos y estrategias para la prevención oportuna de irregularidades</t>
  </si>
  <si>
    <t>52. Unidad de Beneficencia Pública Estatal</t>
  </si>
  <si>
    <t>53. Diseñar, regular y conducir políticas, estrategias, programas y proyectos en salud</t>
  </si>
  <si>
    <t xml:space="preserve">54. Evaluación del desempeño </t>
  </si>
  <si>
    <t>56. Desarrollo de la infraestructura informática para la telesalud</t>
  </si>
  <si>
    <t>57. Fortalecimiento de las redes de telecomunicaciones en las unidades prestadoras de servicios</t>
  </si>
  <si>
    <t xml:space="preserve">58. Plan Maestro de Infraestructura Estatal en Salud 2013 </t>
  </si>
  <si>
    <t>59. Conservación, mantenimiento y remodelación de inmuebles para Unidades de Primer nivel de atención 2013</t>
  </si>
  <si>
    <t>60. Conservación y mantenimiento de inmuebles y equipo médico, electromédico y electromecánico para Unidades de Primero, Segundo Nivel de Atención y de apoyo 2013</t>
  </si>
  <si>
    <t>61. Construcción de Centro de Salud</t>
  </si>
  <si>
    <t>62. Seguimiento a la obra púbica de Unidades Médicas</t>
  </si>
  <si>
    <t>Cuadro 5.23</t>
  </si>
  <si>
    <t xml:space="preserve">de la Secretaría de Turismo según </t>
  </si>
  <si>
    <t xml:space="preserve">Oficina del Secretario </t>
  </si>
  <si>
    <t>1. Política Turística del Estado de Morelos</t>
  </si>
  <si>
    <t>2. Apoyo a eventos y/o acciones que impulsen y fomentan la actividad turística</t>
  </si>
  <si>
    <t>3. Organización y apoyo al desarrollo turístico</t>
  </si>
  <si>
    <t>4. Acciones de Fortalecimiento para el Posicionamiento de la Región del Lago de Tequesquitengo</t>
  </si>
  <si>
    <t>Dirección General de Coordinación y Desarrollo Administrativo.</t>
  </si>
  <si>
    <t>1. Administración de recursos humanos, materiales y financieros para contribuir al logro de los objetivos de la Secretaría de Turismo</t>
  </si>
  <si>
    <t>Subsecretaría de Planeación, Desarrollo e Infraestructura Turística</t>
  </si>
  <si>
    <t>1. Planeación Turística</t>
  </si>
  <si>
    <t>2. Fortalecimiento de la planeación para el desarrollo y fomento turístico del Estado</t>
  </si>
  <si>
    <t xml:space="preserve">Dirección General de Planeación y Desarrollo de Productos Turísticos </t>
  </si>
  <si>
    <t xml:space="preserve">1. Dirección General de Planeación y Desarrollo de Productos Turísticos </t>
  </si>
  <si>
    <t>2. Programa de Gestión para el Desarrollo Turístico Municipal del Estado de Morelos</t>
  </si>
  <si>
    <t>Dirección General de Infraestructura y Equipamiento Turístico</t>
  </si>
  <si>
    <t>1. Desarrollo y Gestión de proyectos de Imagen Urbana, Infraestructura y Equipamiento Turístico</t>
  </si>
  <si>
    <t>2. Mejoramiento de Infraestructura y Equipamiento de Sitios, Productos y Destinos Turísticos del Estado</t>
  </si>
  <si>
    <t>Subsecretaria de Competitividad, Promoción y Servicios Turísticos</t>
  </si>
  <si>
    <t>2. Impulso y promoción del sector turístico de Morelos</t>
  </si>
  <si>
    <t>Dirección General de Competitividad y Calidad Turística</t>
  </si>
  <si>
    <t xml:space="preserve">1. Atención empresarial e información turística </t>
  </si>
  <si>
    <t xml:space="preserve">2. Fomento e Impulso a la Competitividad Turística </t>
  </si>
  <si>
    <t>Dirección General de Servicios Turísticos</t>
  </si>
  <si>
    <t>1. Fortalecimiento a la experiencia turística en Morelos</t>
  </si>
  <si>
    <t>Fideicomiso Lago de Tequesquitengo</t>
  </si>
  <si>
    <t>1. Comercialización del Patrimonio Fideicomitido</t>
  </si>
  <si>
    <t xml:space="preserve">2. Regularización de la tenencia de la tierra a favor de los poseedores de buena fe </t>
  </si>
  <si>
    <t>Fideicomiso Turismo Morelos</t>
  </si>
  <si>
    <t>2. Impresos y Promocionales</t>
  </si>
  <si>
    <t>3. Publicidad en medios</t>
  </si>
  <si>
    <t>4. Ferias y Exposiciones estatales, nacionales e internacionales</t>
  </si>
  <si>
    <t>5. Eventos y convenciones</t>
  </si>
  <si>
    <t>6. Relaciones Publicas</t>
  </si>
  <si>
    <t>7. Gastos administrativos</t>
  </si>
  <si>
    <t>Fideicomiso Balneario Agua Hedionda</t>
  </si>
  <si>
    <t>1. Operatividad del Balneario</t>
  </si>
  <si>
    <t>Comisión de Filmaciones del Estado de Morelos</t>
  </si>
  <si>
    <t>1. Impulsar y fomentar la realización de actividades de la industria del medio audiovisual en el estado</t>
  </si>
  <si>
    <t>Fideicomiso Centro de Congresos y Convenciones World Trade Center Morelos</t>
  </si>
  <si>
    <t xml:space="preserve">de la Secretaría de Administración según </t>
  </si>
  <si>
    <t>1. Gestión de los recursos e innovación de los procesos gubernamentales del Poder Ejecutivo</t>
  </si>
  <si>
    <t>2. Arrendamiento con opción a compra de dos inmuebles ubicados en el Barrio de Gualupita, municipio de Cuernavaca</t>
  </si>
  <si>
    <t>3. Compra de reserva territorial para las instalaciones de la Policía Acreditable Estatal</t>
  </si>
  <si>
    <t>4. Adquisición de reserva territorial para las instalaciones del Centro de Rehabilitación y Educación Especial (CREE)</t>
  </si>
  <si>
    <t>1. Administración y desarrollo del personal</t>
  </si>
  <si>
    <t>Dirección General de Recursos Humanos</t>
  </si>
  <si>
    <t>1. Administración de los recursos humanos, materiales y financieros para el funcionamiento de las unidades administrativas de la Secretaría de Gestión e Innovación Gubernamental</t>
  </si>
  <si>
    <t>Dirección General de Adquisiciones</t>
  </si>
  <si>
    <t>1. Realización de licitaciones públicas y la adquisición de bienes y servicios</t>
  </si>
  <si>
    <t>Dirección General de Servicios</t>
  </si>
  <si>
    <t>1. Mantenimiento de los bienes e inmuebles y montaje de eventos cívicos del Poder Ejecutivo</t>
  </si>
  <si>
    <t>Dirección General de Desarrollo Organizacional</t>
  </si>
  <si>
    <t>Servicios a Terceros</t>
  </si>
  <si>
    <t>1. Mantenimiento del inmueble de Casa de Morelos, oficinas de la Secretaría y atención de eventos cívicos</t>
  </si>
  <si>
    <t xml:space="preserve">Dirección General de Mantenimiento Vehicular </t>
  </si>
  <si>
    <t>1. Mantenimiento vehicular</t>
  </si>
  <si>
    <t>Dirección General de Soporte Tecnologías de la Información y Comunicaciones</t>
  </si>
  <si>
    <t>2. Aplicación de la tecnología de información y comunicaciones  para la mejora de los servicios. (Inversión)</t>
  </si>
  <si>
    <t>Dirección General de Patrimonio</t>
  </si>
  <si>
    <t xml:space="preserve">Jardín de Niños "María Antonieta Estrada Cajigal Ramírez" </t>
  </si>
  <si>
    <t xml:space="preserve">de la Consejería Jurídica según </t>
  </si>
  <si>
    <t>Oficina del Consejero Jurídico</t>
  </si>
  <si>
    <t>1. Representación Legal y Asesoría al Titular, Secretarias y Dependencias del Poder Ejecutivo del Estado Libre y Soberano de Morelos</t>
  </si>
  <si>
    <t>1. Administración de los recursos humanos, materiales y financieros para el funcionamiento de la Consejería Jurídica</t>
  </si>
  <si>
    <t>Dirección General de Consultoría de Asuntos Administrativos</t>
  </si>
  <si>
    <t>1. Legalidad y Constitucionalidad en los Actos Jurídicos de la Administración Pública que se celebran en el Poder Ejecutivo</t>
  </si>
  <si>
    <t>Dirección General de Asuntos Contenciosos</t>
  </si>
  <si>
    <t>Dirección General de Legislación</t>
  </si>
  <si>
    <t>1. Reforma Integral del Marco Jurídico en el Estado de Morelos</t>
  </si>
  <si>
    <t>2. Programa de actualización constante e inmediata del Marco Jurídico en la base de datos</t>
  </si>
  <si>
    <t>3. Difusión del Marco Jurídico en los tres niveles de Gobierno y en la Ciudadanía</t>
  </si>
  <si>
    <t xml:space="preserve">Dirección General de Procedimientos Constitucionales y Asuntos Laborales </t>
  </si>
  <si>
    <t>1. Defensa jurídica en los procedimientos en materia de constitucionalidad y laboral</t>
  </si>
  <si>
    <t xml:space="preserve">Proyecto contemplado en el Programa Operativo Anual </t>
  </si>
  <si>
    <t xml:space="preserve">de la Representación del Poder Ejecutivo del Estado </t>
  </si>
  <si>
    <t>Representación del Poder Ejecutivo</t>
  </si>
  <si>
    <t>1. Fomento de relaciones con diferentes instancias públicas y privadas, nacionales e internacionales, así como búsqueda y captación de oportunidades turísticas en beneficio del Estado</t>
  </si>
  <si>
    <t xml:space="preserve">de la Comisión Estatal del Agua </t>
  </si>
  <si>
    <t>1. Fortalecimiento en la coordinación, control y administración de los recursos financieros, humanos y materiales</t>
  </si>
  <si>
    <t>2. Elaboración de estudios y proyectos para la ampliación y modernización de sistemas de agua potable</t>
  </si>
  <si>
    <t>3. Elaboración de estudios y proyectos para el saneamiento de aguas residuales</t>
  </si>
  <si>
    <t>4. Elaboración de estudios y proyectos para la construcción de infraestructura hidroagrícola</t>
  </si>
  <si>
    <t>5. Protección a Centros de Población</t>
  </si>
  <si>
    <t>6.Construcción de sistemas de agua potable</t>
  </si>
  <si>
    <t>7. Construcción de sistemas de alcantarillado y saneamiento</t>
  </si>
  <si>
    <t>8. Construcción de infraestructura hidroagrícola</t>
  </si>
  <si>
    <t>9. Operación y mantenimiento de plantas de tratamiento de aguas residuales</t>
  </si>
  <si>
    <t>10. Programa de mitigación al desabasto de agua potable</t>
  </si>
  <si>
    <t>11. Programa de Cultura del Agua</t>
  </si>
  <si>
    <t>12. Programa de Agua Limpia</t>
  </si>
  <si>
    <t>13.  Supervisión Técnica, Financiera y Administrativa de obras</t>
  </si>
  <si>
    <t>Cuadro 5.19</t>
  </si>
  <si>
    <t>Cuadro 5.20</t>
  </si>
  <si>
    <t>Cuadro 5.21</t>
  </si>
  <si>
    <t>1. Coordinación, supervisión, registro y control de la deuda pública</t>
  </si>
  <si>
    <t>Cuadro 5.22</t>
  </si>
  <si>
    <t>Cuadro 5.24</t>
  </si>
  <si>
    <t>Cuadro 5.25</t>
  </si>
  <si>
    <t>Cuadro 5.26</t>
  </si>
  <si>
    <t>Cuadro 5.27</t>
  </si>
  <si>
    <t>Cuadro 5.28</t>
  </si>
  <si>
    <t>Cuadro 5.29</t>
  </si>
  <si>
    <t>Cuadro 5.30</t>
  </si>
  <si>
    <t>Cuadro 5.32</t>
  </si>
  <si>
    <t>Cuadro 5.33</t>
  </si>
  <si>
    <t>Cuadro 5.34</t>
  </si>
  <si>
    <t>Cuadro 5.35</t>
  </si>
  <si>
    <t>Cuadro 5.36</t>
  </si>
  <si>
    <t>Cuadro 5.37</t>
  </si>
  <si>
    <t>Cuadro 5.38</t>
  </si>
  <si>
    <t>Cuadro 5.39</t>
  </si>
  <si>
    <t>Cuadro 5.40</t>
  </si>
  <si>
    <t>Cuadro 5.41</t>
  </si>
  <si>
    <t>Cuadro 5.42</t>
  </si>
  <si>
    <t>Cuadro 5.43</t>
  </si>
  <si>
    <t>Cuadro 5.44</t>
  </si>
  <si>
    <t>Cuadro 5.45</t>
  </si>
  <si>
    <t>Cuadro 5.46</t>
  </si>
  <si>
    <t>Cuadro 5.47</t>
  </si>
  <si>
    <t>Cuadro 5.48</t>
  </si>
  <si>
    <t>Técnico y
de apoyo</t>
  </si>
  <si>
    <t>Asuntos Atendidos  2013</t>
  </si>
  <si>
    <t>Reglamentos Dictaminados  2013</t>
  </si>
  <si>
    <t>Movimientos de Estructura Dictaminados  2013</t>
  </si>
  <si>
    <t>Total movimientos Estructura  2013</t>
  </si>
  <si>
    <t>Manuales Administrativos 2013</t>
  </si>
  <si>
    <t>Manuales Administrativos cancelados 2013</t>
  </si>
  <si>
    <t>Asesorías Proporcionadas 2013</t>
  </si>
  <si>
    <t>Acciones Correctivas  2013</t>
  </si>
  <si>
    <t>Acciones Preventivas  2013</t>
  </si>
  <si>
    <t>Acciones de Mejora a Proceso  2013</t>
  </si>
  <si>
    <t>Fuente: Secretaría de Administración. Dirección General de Servicios.</t>
  </si>
  <si>
    <t>Altas de Bienes Inmuebles 2013</t>
  </si>
  <si>
    <t>Bajas de Bienes Inmuebles  2013</t>
  </si>
  <si>
    <t>Cuadro 5.57</t>
  </si>
  <si>
    <r>
      <t xml:space="preserve">2013 </t>
    </r>
    <r>
      <rPr>
        <b/>
        <vertAlign val="superscript"/>
        <sz val="10"/>
        <rFont val="Tahoma"/>
        <family val="2"/>
      </rPr>
      <t>a</t>
    </r>
  </si>
  <si>
    <r>
      <rPr>
        <vertAlign val="superscript"/>
        <sz val="10"/>
        <rFont val="Tahoma"/>
        <family val="2"/>
      </rPr>
      <t>b</t>
    </r>
    <r>
      <rPr>
        <sz val="10"/>
        <rFont val="Tahoma"/>
        <family val="2"/>
      </rPr>
      <t xml:space="preserve"> La revisión fue realizada en 3 cuatrimestres.</t>
    </r>
  </si>
  <si>
    <t>Loterías, rifas y sorteos pagadas</t>
  </si>
  <si>
    <t>Fuente: Secretaría de Hacienda. Subprocuraduría de Recursos Administrativos, Consultas y Contencioso Federal.</t>
  </si>
  <si>
    <t xml:space="preserve">de la Secretaría de Desarrollo Sustentable </t>
  </si>
  <si>
    <t>Inventario de Muebles por Centro de Costos 2013</t>
  </si>
  <si>
    <t>Inventario de Muebles por Centro de Costos 2012</t>
  </si>
  <si>
    <t>Vehículos 2012</t>
  </si>
  <si>
    <t>Vehículos 2013</t>
  </si>
  <si>
    <r>
      <rPr>
        <vertAlign val="superscript"/>
        <sz val="10"/>
        <rFont val="Tahoma"/>
        <family val="2"/>
      </rPr>
      <t>b</t>
    </r>
    <r>
      <rPr>
        <sz val="10"/>
        <rFont val="Tahoma"/>
        <family val="2"/>
      </rPr>
      <t xml:space="preserve"> Incluye asuntos de la Comisión Estatal del Agua (CEA).</t>
    </r>
  </si>
  <si>
    <r>
      <rPr>
        <vertAlign val="superscript"/>
        <sz val="10"/>
        <rFont val="Tahoma"/>
        <family val="2"/>
      </rPr>
      <t>c</t>
    </r>
    <r>
      <rPr>
        <sz val="10"/>
        <rFont val="Tahoma"/>
        <family val="2"/>
      </rPr>
      <t xml:space="preserve"> Incluye asuntos del Secretariado Ejecutivo del Sistema Estatal de Seguridad Pública (SESESP).</t>
    </r>
  </si>
  <si>
    <r>
      <rPr>
        <vertAlign val="superscript"/>
        <sz val="10"/>
        <rFont val="Tahoma"/>
        <family val="2"/>
      </rPr>
      <t>d</t>
    </r>
    <r>
      <rPr>
        <sz val="10"/>
        <rFont val="Tahoma"/>
        <family val="2"/>
      </rPr>
      <t xml:space="preserve"> Incluye asuntos del Instituto de la Mujer.</t>
    </r>
  </si>
  <si>
    <r>
      <rPr>
        <sz val="7"/>
        <rFont val="Tahoma"/>
        <family val="2"/>
      </rPr>
      <t>e</t>
    </r>
    <r>
      <rPr>
        <sz val="10"/>
        <rFont val="Tahoma"/>
        <family val="2"/>
      </rPr>
      <t xml:space="preserve"> Incluye asuntos de la Comisión de Desarrollo e Infraestructura.</t>
    </r>
  </si>
  <si>
    <r>
      <rPr>
        <sz val="7"/>
        <rFont val="Tahoma"/>
        <family val="2"/>
      </rPr>
      <t>f</t>
    </r>
    <r>
      <rPr>
        <sz val="10"/>
        <rFont val="Tahoma"/>
        <family val="2"/>
      </rPr>
      <t xml:space="preserve"> Incluye asuntos del Instituto Morelense de la Juventud.</t>
    </r>
  </si>
  <si>
    <r>
      <t xml:space="preserve">g  </t>
    </r>
    <r>
      <rPr>
        <sz val="10"/>
        <rFont val="Tahoma"/>
        <family val="2"/>
      </rPr>
      <t>Incluye asuntos del</t>
    </r>
    <r>
      <rPr>
        <sz val="7"/>
        <rFont val="Tahoma"/>
        <family val="2"/>
      </rPr>
      <t xml:space="preserve"> </t>
    </r>
    <r>
      <rPr>
        <sz val="10"/>
        <rFont val="Tahoma"/>
        <family val="2"/>
      </rPr>
      <t>Sistema DIF Morelos.</t>
    </r>
  </si>
  <si>
    <r>
      <t xml:space="preserve">h  </t>
    </r>
    <r>
      <rPr>
        <sz val="10"/>
        <rFont val="Tahoma"/>
        <family val="2"/>
      </rPr>
      <t>Incluye asuntos del Instituto de Crédito para los Trabajadores al Servicio del Gobierno del Estado de Morelos (ICTSGEM).</t>
    </r>
  </si>
  <si>
    <r>
      <t xml:space="preserve">i  </t>
    </r>
    <r>
      <rPr>
        <sz val="10"/>
        <rFont val="Tahoma"/>
        <family val="2"/>
      </rPr>
      <t>Incluye asuntos de la Comisión Estatal de Mejora Regulatoria (CEMER).</t>
    </r>
  </si>
  <si>
    <r>
      <t xml:space="preserve">j  </t>
    </r>
    <r>
      <rPr>
        <sz val="10"/>
        <rFont val="Tahoma"/>
        <family val="2"/>
      </rPr>
      <t>Incluye asuntos del Centro de Investigación y Docencia en Humanidades (CIDHEM).</t>
    </r>
  </si>
  <si>
    <t>f En este concepto se incluye el Consejo de Ciencia y Tecnología del Estado de Morelos CCYTEM.</t>
  </si>
  <si>
    <r>
      <t xml:space="preserve">e </t>
    </r>
    <r>
      <rPr>
        <sz val="10"/>
        <rFont val="Tahoma"/>
        <family val="2"/>
      </rPr>
      <t>En este concepto se incluye Servicios de Salud Morelos SSM.</t>
    </r>
  </si>
  <si>
    <t>Cuadro 5.61</t>
  </si>
  <si>
    <t>Cuadro 5.62</t>
  </si>
  <si>
    <t>Cuadro 5.63</t>
  </si>
  <si>
    <t>Cuadro 5.64</t>
  </si>
  <si>
    <t>Trámite de solicitudes de opinión favorables del uso
de sustancias y materiales regulados por la ley
Federal de Armas de Fuego y Explosivos</t>
  </si>
  <si>
    <t>Registro de convenios y contratos suscritos por el
Gobernador del Estado de Morelos</t>
  </si>
  <si>
    <t>Cuadro 5.65</t>
  </si>
  <si>
    <t>Templos 1 771</t>
  </si>
  <si>
    <t>Cuadro 5.78</t>
  </si>
  <si>
    <t>Cuadro 5.79</t>
  </si>
  <si>
    <t>Cuadro 5.80</t>
  </si>
  <si>
    <t>Cuadro 5.81</t>
  </si>
  <si>
    <t>Tlaltizapán de
Zapata</t>
  </si>
  <si>
    <t>Cuadro 5.82</t>
  </si>
  <si>
    <t>2. Representación legal y asesoría jurídica a la Secretaría de Cultura</t>
  </si>
  <si>
    <t>36. Promoción de la donación de órganos y tejidos para fines de trasplante</t>
  </si>
  <si>
    <t>ND No disponible.</t>
  </si>
  <si>
    <t>Únicamente se mencionan los municipios que participaron.</t>
  </si>
  <si>
    <r>
      <rPr>
        <vertAlign val="superscript"/>
        <sz val="10"/>
        <rFont val="Tahoma"/>
        <family val="2"/>
      </rPr>
      <t>a</t>
    </r>
    <r>
      <rPr>
        <sz val="10"/>
        <rFont val="Tahoma"/>
        <family val="2"/>
      </rPr>
      <t xml:space="preserve"> En este concepto se incluye a la Comisión Estatal de Reservas Territoriales CERT, el Instituto de Servicios Registrales y Catastrales del Estado de Morelos ISRyC,</t>
    </r>
  </si>
  <si>
    <t xml:space="preserve"> Instituto de la Mujer IMM y  el Instituto Morelense de Radio y Televisión IMRyT.</t>
  </si>
  <si>
    <r>
      <rPr>
        <vertAlign val="superscript"/>
        <sz val="10"/>
        <rFont val="Tahoma"/>
        <family val="2"/>
      </rPr>
      <t>b</t>
    </r>
    <r>
      <rPr>
        <sz val="10"/>
        <rFont val="Tahoma"/>
        <family val="2"/>
      </rPr>
      <t xml:space="preserve"> En este concepto se incluye al Instituto Morelense para el Financiamiento del Sector Productivo IMOFI, Comisión Estatal de Mejora Regulatoria CEMER y </t>
    </r>
  </si>
  <si>
    <r>
      <t xml:space="preserve">Legalización de documentos </t>
    </r>
    <r>
      <rPr>
        <vertAlign val="superscript"/>
        <sz val="10"/>
        <rFont val="Tahoma"/>
        <family val="2"/>
      </rPr>
      <t xml:space="preserve"> a</t>
    </r>
  </si>
  <si>
    <r>
      <t xml:space="preserve">Apostilla de documentos </t>
    </r>
    <r>
      <rPr>
        <vertAlign val="superscript"/>
        <sz val="10"/>
        <rFont val="Tahoma"/>
        <family val="2"/>
      </rPr>
      <t>b</t>
    </r>
  </si>
  <si>
    <r>
      <rPr>
        <vertAlign val="superscript"/>
        <sz val="10"/>
        <rFont val="Tahoma"/>
        <family val="2"/>
      </rPr>
      <t>a</t>
    </r>
    <r>
      <rPr>
        <sz val="10"/>
        <rFont val="Tahoma"/>
        <family val="2"/>
      </rPr>
      <t xml:space="preserve"> Declaración de autenticidad de las firmas que figuran en un documento público así como de la calidad jurídica de la o las personas cuyas firmas aparecen en dichos documento.</t>
    </r>
  </si>
  <si>
    <r>
      <rPr>
        <vertAlign val="superscript"/>
        <sz val="10"/>
        <rFont val="Tahoma"/>
        <family val="2"/>
      </rPr>
      <t>b</t>
    </r>
    <r>
      <rPr>
        <sz val="10"/>
        <rFont val="Tahoma"/>
        <family val="2"/>
      </rPr>
      <t xml:space="preserve">  Consiste en certificar que la firma y sello de un documento público, fueron puestos por una autoridad o funcionario y/o aquellos dotados de fe pública en uso de sus facultades y atribuciones que la Ley les confiere. La diferencia con la legalización consiste en que el apostille la certificación surte efectos en los países miembros del Convenio de la Haya.</t>
    </r>
  </si>
  <si>
    <r>
      <t>Legalización de documentos</t>
    </r>
    <r>
      <rPr>
        <vertAlign val="superscript"/>
        <sz val="10"/>
        <rFont val="Tahoma"/>
        <family val="2"/>
      </rPr>
      <t>a</t>
    </r>
  </si>
  <si>
    <r>
      <t>Apostilla de documentos</t>
    </r>
    <r>
      <rPr>
        <vertAlign val="superscript"/>
        <sz val="10"/>
        <rFont val="Tahoma"/>
        <family val="2"/>
      </rPr>
      <t>b</t>
    </r>
  </si>
  <si>
    <t>Nota: Los libros son los siguientes: Libro demográfico de la Mujer Tomo I, Zona Metropolitana Cuernavaca, Tlaquiltenango.- Espacio y Tiempo, Minifichero 2013.</t>
  </si>
  <si>
    <t>Nota: Únicamente se mencionan las Secretarías y/o Dependencias que participaron.</t>
  </si>
  <si>
    <t>Cuadro 5.83</t>
  </si>
  <si>
    <t xml:space="preserve">Cuernavaca </t>
  </si>
  <si>
    <t xml:space="preserve">Jiutepec </t>
  </si>
  <si>
    <t>Cuadro 5.84</t>
  </si>
  <si>
    <t>Cuadro 5.85</t>
  </si>
  <si>
    <t>Cuadro 5.86</t>
  </si>
  <si>
    <t>Cuadro 5.87</t>
  </si>
  <si>
    <t>Cuadro 5.88</t>
  </si>
  <si>
    <t>Cuadro 5.89</t>
  </si>
  <si>
    <t xml:space="preserve">Cuautla </t>
  </si>
  <si>
    <t xml:space="preserve">Puente de Ixtla </t>
  </si>
  <si>
    <t>Cuadro 5.90</t>
  </si>
  <si>
    <t>Cuadro 5.91</t>
  </si>
  <si>
    <t>Cuadro 5.92</t>
  </si>
  <si>
    <t>Cuadro 5.93</t>
  </si>
  <si>
    <t>Cuadro 5.94</t>
  </si>
  <si>
    <t>Acciones</t>
  </si>
  <si>
    <t>Cantidades</t>
  </si>
  <si>
    <t xml:space="preserve">Fuente: Secretaría de Gobierno. Instituto de la Mujer para el Estado de Morelos. </t>
  </si>
  <si>
    <t>Fuente: Secretaría de Gobierno. Instituto de la Mujer para el Estado de Morelos.</t>
  </si>
  <si>
    <t>Nota: En el Refugio Casa de la Mujer, se brinda Atención integral y especializada, asesorías y acompañamiento jurídico, psicoterapia, gestiones de trabajo social, cuidados generales de enfermería, acompañamiento a servicios de salud, talleres de empoderamiento, Capacitación/talleres de pastelería, yoga, electricidad, literatura, reciclaje y herbolaria; asesoría educativas para las usuarias y sus hijas e hijos.</t>
  </si>
  <si>
    <t xml:space="preserve">de la Fiscalía General del Estado según </t>
  </si>
  <si>
    <r>
      <rPr>
        <vertAlign val="superscript"/>
        <sz val="10"/>
        <rFont val="Tahoma"/>
        <family val="2"/>
      </rPr>
      <t>b</t>
    </r>
    <r>
      <rPr>
        <sz val="10"/>
        <rFont val="Tahoma"/>
        <family val="2"/>
      </rPr>
      <t xml:space="preserve"> Consiste en certificar que la firma y sello de un documento público, fueron puestos por una autoridad o funcionario y/o de aquellos dotados de fe pública en uso de sus facultades y atribuciones que la Ley les confiere. La diferencia con la legalización consiste en que el apostille la certificación surte efectos en los países miembros del Convenio de la Haya.</t>
    </r>
  </si>
  <si>
    <t>Venta de Periódico</t>
  </si>
  <si>
    <t>Desarrollo económico</t>
  </si>
  <si>
    <t>Universidad Politécnica del Estado de Morelos (UPEMOR)</t>
  </si>
  <si>
    <t>Universidad Autónoma del Estado de Morelos (UAEM)</t>
  </si>
  <si>
    <t>Instituto Politécnico Nacional (IPN)</t>
  </si>
  <si>
    <t xml:space="preserve">NO BORRAR </t>
  </si>
  <si>
    <t>POB. x SEXO</t>
  </si>
  <si>
    <t>Totales de natalidad y mortalidad</t>
  </si>
  <si>
    <t>Totales de CAUSAS MOR. 2001</t>
  </si>
  <si>
    <t>SAT Repecos</t>
  </si>
  <si>
    <t>Mandamientos de ejecución de multas administrativas</t>
  </si>
  <si>
    <t>Mandamientos de ejecución por actos de fiscalización (Auditoría)</t>
  </si>
  <si>
    <t xml:space="preserve">Mandamientos de ejecución de impuestos estatales </t>
  </si>
  <si>
    <t>Mandamientos de ejecución de impuestos federales</t>
  </si>
  <si>
    <t>Multas estatales de control de obligaciones</t>
  </si>
  <si>
    <t>Multas federales de control de obligaciones</t>
  </si>
  <si>
    <t>Actos</t>
  </si>
  <si>
    <t>Cifras recaudadas (miles de pesos)</t>
  </si>
  <si>
    <t>Cifras líquidadas (miles de pesos)</t>
  </si>
  <si>
    <t xml:space="preserve">Trámites de trabajo realizados </t>
  </si>
  <si>
    <t>Número de trámites</t>
  </si>
  <si>
    <t xml:space="preserve">  Cuadro 5.16</t>
  </si>
  <si>
    <t xml:space="preserve">Trámites de Trabajo realizados </t>
  </si>
  <si>
    <t>Cuadro 5.18</t>
  </si>
  <si>
    <t xml:space="preserve">Reporte de actividades Balizado, Señalamientos y Trabajos de impresión por mes </t>
  </si>
  <si>
    <t>Fuente: Secretaría de Gobierno. Instituto de la Mujer para el Estado de Morelos. Dirección de Capacitación y Enlace Institucional.</t>
  </si>
  <si>
    <t>Prevención de embarazo adolescente</t>
  </si>
  <si>
    <t xml:space="preserve">Trámites realizados por el Instituto de Servicios </t>
  </si>
  <si>
    <t>Total de Asistencia Social</t>
  </si>
  <si>
    <t>Gestiones por Área de Atención desagregadas</t>
  </si>
  <si>
    <t>Total de Asesoría Jurídica</t>
  </si>
  <si>
    <t>Total de Asociaciones Religiosas</t>
  </si>
  <si>
    <t>Total de Asociaciones, Sindicatos y Líderes Políticos</t>
  </si>
  <si>
    <t>Total de Bolsa de Trabajo</t>
  </si>
  <si>
    <t>Total de Compromisos Previos</t>
  </si>
  <si>
    <t>Total de Seguridad</t>
  </si>
  <si>
    <t>Total de Vivienda</t>
  </si>
  <si>
    <t>Total por mes</t>
  </si>
  <si>
    <t>Total de Escuelas</t>
  </si>
  <si>
    <t>Total de Medio Ambiente</t>
  </si>
  <si>
    <t>Total de Obra Pública</t>
  </si>
  <si>
    <t>Total de Salud</t>
  </si>
  <si>
    <t>Total de Delegaciones e Instituciones</t>
  </si>
  <si>
    <t>Total de Deporte</t>
  </si>
  <si>
    <t>Total de Desarrollo Económico</t>
  </si>
  <si>
    <t>Total de Educación</t>
  </si>
  <si>
    <t>Total de Cultura y Recreación</t>
  </si>
  <si>
    <t>Nota: Únicamente se mencionan los municipios que se capacitaron.</t>
  </si>
  <si>
    <t>Fuente</t>
  </si>
  <si>
    <t xml:space="preserve">Tasa de crecimiento del Producto Interno Bruto </t>
  </si>
  <si>
    <t>INEGI</t>
  </si>
  <si>
    <t xml:space="preserve">Ascendente </t>
  </si>
  <si>
    <t>3.0% promedio anual 2013-2018</t>
  </si>
  <si>
    <t xml:space="preserve">Índice de Desarrollo Humano </t>
  </si>
  <si>
    <t>PNUD</t>
  </si>
  <si>
    <t xml:space="preserve">Índice de Competitividad </t>
  </si>
  <si>
    <t xml:space="preserve">Relación de 88 indicadores agrupados en subsectores (derecho, medio ambiente, sociedad, macroeconomía, sistema político, mercado de factores, precursores, Gobierno, relaciones e innovación y sofisticación de los sectores económicos)  </t>
  </si>
  <si>
    <t>IMCO</t>
  </si>
  <si>
    <t>CONEVAL</t>
  </si>
  <si>
    <t xml:space="preserve">Descendente </t>
  </si>
  <si>
    <t xml:space="preserve">Incidencia Delictiva </t>
  </si>
  <si>
    <t xml:space="preserve">Número de delitos de robo con violencia, lesiones dolosas, extorsión, secuestro, violación y homicidio  en t1 / Número de los delitos de robo con violencia, lesiones dolosas, extorsión, secuestro, violación y homicidio en t0 - 1 x 100 </t>
  </si>
  <si>
    <t xml:space="preserve">- 20% (vs. 2012) </t>
  </si>
  <si>
    <t xml:space="preserve">Índice de Percepción de Seguridad </t>
  </si>
  <si>
    <t>Valor del índice de percepción de seguridad en t1 / Valor del índice de percepción de seguridad en t0 -1x100</t>
  </si>
  <si>
    <t xml:space="preserve">Cultura por la Denuncia Anónima  </t>
  </si>
  <si>
    <t xml:space="preserve">(Número de denuncias ciudadanas anónimas en t1 / Número de denuncias ciudadanas anónimas en t0)  -1*100  </t>
  </si>
  <si>
    <t xml:space="preserve">44.0% (vs. 2012) </t>
  </si>
  <si>
    <t xml:space="preserve">Reincidencia delictiva </t>
  </si>
  <si>
    <t xml:space="preserve">(Número de reincidentes / Número de la población penitenciaria) *100 </t>
  </si>
  <si>
    <t> 1,574 reincidentes</t>
  </si>
  <si>
    <t xml:space="preserve">Disminución de delitos en los quince municipios con alto índice delictivo </t>
  </si>
  <si>
    <t xml:space="preserve">(número de delitos de los 15 municipios con alto índice delictivo en t1)/(número de delitos de los 15 municipios con alto índice delictivo en t0)-1*100 </t>
  </si>
  <si>
    <t>12,670 delitos</t>
  </si>
  <si>
    <t xml:space="preserve">- 10.0% (acumulado) </t>
  </si>
  <si>
    <t xml:space="preserve">Eficiencia del Ministerio Público del Sistema tradicional </t>
  </si>
  <si>
    <t xml:space="preserve">(Averiguaciones consignadas / Averiguaciones iniciadas) * 100 </t>
  </si>
  <si>
    <t xml:space="preserve">No disponible  </t>
  </si>
  <si>
    <t xml:space="preserve">50.0%  </t>
  </si>
  <si>
    <t xml:space="preserve">Eficiencia del Ministerio Público del Sistema Acusatorio Adversarial </t>
  </si>
  <si>
    <t xml:space="preserve">(Carpetas de Investigación Concluidas / Carpetas de Investigación iniciadas) * 100 </t>
  </si>
  <si>
    <t xml:space="preserve"> No disponible  </t>
  </si>
  <si>
    <t xml:space="preserve"> 50.0% </t>
  </si>
  <si>
    <t>CONAPO</t>
  </si>
  <si>
    <t>INEGI, CONAPO</t>
  </si>
  <si>
    <t>Número de defunciones de la población femenina mientras se encuentran embarazdas o dentro de los 42 días siguientes a la terminación del embarazo, registradas en el año t / Número de naciodos vivos estimados en el año t, por cada 10,000 nacidos vivos</t>
  </si>
  <si>
    <t>Tasa de crecimiento del indicador de defunciones por diabetes mellitus por cada 100,000 habitantes</t>
  </si>
  <si>
    <t>Anuario Estadísitco de los Servicios de Salud de Morelos / INEGI</t>
  </si>
  <si>
    <t>Descendente</t>
  </si>
  <si>
    <t>2005-2010</t>
  </si>
  <si>
    <t>6.0% promedio anual</t>
  </si>
  <si>
    <t>1,480 muertes por diabetes mellitus en 2010</t>
  </si>
  <si>
    <t>4.0% promedio anual 2013-2018</t>
  </si>
  <si>
    <t>Proteger a la población de riesgos sanitarios</t>
  </si>
  <si>
    <t>Establecimientos que ofrecen un producto o servicio que cumple con la normatividad / Total de establecimientos que ofrecen un producto o servicio * 100</t>
  </si>
  <si>
    <t>INEGI, COFEPRIS</t>
  </si>
  <si>
    <t>Sostenido</t>
  </si>
  <si>
    <t>&gt;76%</t>
  </si>
  <si>
    <t xml:space="preserve">Sobrepeso y obesidad en niños menores de 5 años </t>
  </si>
  <si>
    <t xml:space="preserve">Niños menores de 5 años con sobrepesos y obesidad / Total de niños menores de 5 años </t>
  </si>
  <si>
    <t xml:space="preserve">ENSANUT </t>
  </si>
  <si>
    <t xml:space="preserve">Sobrepeso y obesidad de niños entre 5 y 11 años </t>
  </si>
  <si>
    <t xml:space="preserve">Niños entre 5 y 11 años con sobrepesos y obesidad / Total de niños entre 5 y 11 años </t>
  </si>
  <si>
    <t xml:space="preserve">Sobrepeso y obesidad  en adultos de 20 años y más </t>
  </si>
  <si>
    <t xml:space="preserve">Adultos de 20 años y más con sobrepeso y obesidad / Total de adultos de 20 años y más </t>
  </si>
  <si>
    <t xml:space="preserve">Activación física de niños entre 10 y 14 años </t>
  </si>
  <si>
    <t xml:space="preserve">Niños entre 10 y 14 años que no realizan alguna actividad física / total de niños entre 10 y 14 años </t>
  </si>
  <si>
    <t>ENSANUT</t>
  </si>
  <si>
    <t>Encuesta propia</t>
  </si>
  <si>
    <t xml:space="preserve"> 1.8% </t>
  </si>
  <si>
    <t xml:space="preserve"> 2013 </t>
  </si>
  <si>
    <t xml:space="preserve">Índice de Capacidad y aprovechamiento cultural </t>
  </si>
  <si>
    <t>ICACE/NOMISMAE</t>
  </si>
  <si>
    <t>100.1 (Noveno lugar)</t>
  </si>
  <si>
    <t>(PIBt/PIB(t-1))-1</t>
  </si>
  <si>
    <t xml:space="preserve">Índice de Productividad (PIB per cápita) </t>
  </si>
  <si>
    <t xml:space="preserve">PIB estatal/Población total estatal </t>
  </si>
  <si>
    <t>INEGI/CONAPO</t>
  </si>
  <si>
    <t xml:space="preserve">Tasa de Generación de Empleo Formal </t>
  </si>
  <si>
    <t xml:space="preserve">(Número de trabajadores asegurados al IMSS /Población Económicamente Activa Ocupada Asalariada + No remunerados) * 100 </t>
  </si>
  <si>
    <t>STPS/INEGI</t>
  </si>
  <si>
    <t xml:space="preserve">Relación de 88 indicadores agrupados en subsectores (derecho, medio ambiente, sociedad, macroeconomía, sistema político, mercado de factores, precursores, Gobierno, relaciones e innovación y sofisticación de los sectores económicos) </t>
  </si>
  <si>
    <t xml:space="preserve">Tasa de Desempleo Real </t>
  </si>
  <si>
    <t xml:space="preserve">((Desocupados abiertos + Ocupados con ingresos hasta un salario mínimo + Ocupados sin remuneración) / Población Económicamente Activa)) * 100 </t>
  </si>
  <si>
    <t xml:space="preserve">Cobertura de kilómetros en buen estado en la red carretera </t>
  </si>
  <si>
    <t xml:space="preserve">No. De kms de carreteras pavimentadas en buen estado en t1 / No. total kms de carreteras * 100 </t>
  </si>
  <si>
    <t>SOP</t>
  </si>
  <si>
    <t xml:space="preserve">Índice de Densidad de Red Carretera </t>
  </si>
  <si>
    <t>Kilómetros de carretera por cada 1,000 Km2 de superficie</t>
  </si>
  <si>
    <t>SCT/CAO</t>
  </si>
  <si>
    <t xml:space="preserve">Índice de ocupación hotelera </t>
  </si>
  <si>
    <t xml:space="preserve">Cuartos ocupados por turistas/cuartos de hospedaje registrados por días del mes*100 </t>
  </si>
  <si>
    <t xml:space="preserve">Estadía promedio </t>
  </si>
  <si>
    <t xml:space="preserve">Turistas noche/llegada de turistas </t>
  </si>
  <si>
    <t xml:space="preserve">Turismo educativo </t>
  </si>
  <si>
    <t xml:space="preserve">Número de estudiantes de español registrados en Morelos </t>
  </si>
  <si>
    <t>Secretaría de Turismo/AIPEC</t>
  </si>
  <si>
    <t xml:space="preserve">Derrama económica por turismo </t>
  </si>
  <si>
    <t xml:space="preserve">Número de cuartos existentes*Número de personas promedio por estancia*número de cuartos por noche*porcentaje de ocupación hotelera promedio*gasto diario promedio por persona </t>
  </si>
  <si>
    <t xml:space="preserve">Número de patentes solicitadas en Morelos </t>
  </si>
  <si>
    <t xml:space="preserve">Porcentaje de población de 18 años y más con posgrado </t>
  </si>
  <si>
    <t xml:space="preserve">Población total de 18 años y más  con posgrado en el Estado </t>
  </si>
  <si>
    <t xml:space="preserve">Porcentaje de viviendas con acceso a Internet </t>
  </si>
  <si>
    <t xml:space="preserve">Número de viviendas con acceso a internet/Total de viviendas particulares habitadas </t>
  </si>
  <si>
    <t xml:space="preserve">Porcentaje de municipios con al menos una  plaza pública con acceso gratuito a Internet </t>
  </si>
  <si>
    <t xml:space="preserve">Municipios con al menos una plaza pública con acceso a internet / 33 * 100 </t>
  </si>
  <si>
    <t>3 municipios</t>
  </si>
  <si>
    <t>Tasa de variación del PIB del Sector Primario</t>
  </si>
  <si>
    <t xml:space="preserve">((PIB del Sector Primario en el año n+6/PIB del Sector Primario en el año n)-1)*100 </t>
  </si>
  <si>
    <t>3.6% promedio anual 2013-2018</t>
  </si>
  <si>
    <t>Tasa de variación del PIB del Sector Secundario</t>
  </si>
  <si>
    <t xml:space="preserve">((PIB del Sector Secundario en el año n+6/PIB del Sector Secundario en el año n)-1)*100 </t>
  </si>
  <si>
    <t>2.2% promedio anual 2013-2018</t>
  </si>
  <si>
    <t>Tasa de variación del PIB del Sector Terciario</t>
  </si>
  <si>
    <t xml:space="preserve">((PIB del Sector Terciario en el año n+6/PIB del Sector Terciario en el año n)-1)*100 </t>
  </si>
  <si>
    <t>2.8% promedio anual 2013-2018</t>
  </si>
  <si>
    <t xml:space="preserve">Gasto de Inversión anual en el Sector Agropecuario </t>
  </si>
  <si>
    <t xml:space="preserve">Inversión en el Sector Agropecuario </t>
  </si>
  <si>
    <t>SEDAGRO</t>
  </si>
  <si>
    <t xml:space="preserve">Tratamiento de aguas residuales </t>
  </si>
  <si>
    <t xml:space="preserve">Acumulado tratado/Agua residual colectada*100 </t>
  </si>
  <si>
    <t>CEA/CONAGUA</t>
  </si>
  <si>
    <t xml:space="preserve">Índice de aprovechamiento de la capacidad instalada </t>
  </si>
  <si>
    <t xml:space="preserve">Nivel de operación efectiva en las plantas/total de capacidad instalada*100 </t>
  </si>
  <si>
    <t>CEA/CONAGUA/Planeación</t>
  </si>
  <si>
    <t xml:space="preserve">Acceso a agua potable </t>
  </si>
  <si>
    <t xml:space="preserve">Número de personas sin acceso a servicios de agua potable  </t>
  </si>
  <si>
    <t>CEA</t>
  </si>
  <si>
    <t xml:space="preserve">Antigüedad de autobuses y microbuses </t>
  </si>
  <si>
    <t xml:space="preserve">Número de vehículos con más de 13 años de antigüedad/parque vehicular de transporte público de autobuses y microbuses*100 </t>
  </si>
  <si>
    <t xml:space="preserve">Antigüedad de taxis </t>
  </si>
  <si>
    <t xml:space="preserve">Número de vehículos con más de 10 años de antigüedad/parque vehicular de transporte público de taxis*100 </t>
  </si>
  <si>
    <t xml:space="preserve">Emisiones de  Gases de Efecto Invernadero </t>
  </si>
  <si>
    <t xml:space="preserve">(Emisiones en t1-[Emisiones en t1 de la línea base de referencia 2005 * (1+PIB estatal)] ) * 100 / Emisiones en t1 </t>
  </si>
  <si>
    <t xml:space="preserve">5.3 Mton </t>
  </si>
  <si>
    <t xml:space="preserve">Crecimiento esperado de la capacidad instalada de fuentes renovables de energía </t>
  </si>
  <si>
    <t xml:space="preserve">(Capacidad instalada con sistemas fotovoltaicos en t1 - Capacidad instalada con sistemas fotovoltaicos en t0) *100 / Capacidad instalada con sistemas fotovoltaicos  en t0 </t>
  </si>
  <si>
    <t xml:space="preserve">700 Kva </t>
  </si>
  <si>
    <t xml:space="preserve">960 Kva </t>
  </si>
  <si>
    <t xml:space="preserve">Disposición adecuada de residuos sólidos </t>
  </si>
  <si>
    <t xml:space="preserve">(Toneladas dispuestas en rellenos sanitarios conforme a la norma * 100)/ Toneladas totales dispuestas </t>
  </si>
  <si>
    <t>Tasa anual de Conservación, restauración y reforestación con respecto a la línea base 2010 (CONABIO)</t>
  </si>
  <si>
    <t>(Superficie de ecosistemas conservados y con vegetación secundaria en t1  - Superficie de ecosistemas conservados y con vegetación secundaria con respecto a la línea base 2010)/(t1-2010)</t>
  </si>
  <si>
    <t>0 Ha</t>
  </si>
  <si>
    <t xml:space="preserve">Índice de Corrupción </t>
  </si>
  <si>
    <t xml:space="preserve">(Número de veces que se sobornó en 35 servicios públicos / Número total de veces que se utilizaron los 35 servicios públicos) * 100 </t>
  </si>
  <si>
    <t>Transparencia Mexicana</t>
  </si>
  <si>
    <t xml:space="preserve">Razón de Gasto Corriente del Poder Ejecutivo </t>
  </si>
  <si>
    <t xml:space="preserve">(Gasto corriente / Presupuesto de egresos total) * 100 </t>
  </si>
  <si>
    <t>Índice de Transparencia y Disponibilidad de la Información Fiscalde la Información Fiscal</t>
  </si>
  <si>
    <t xml:space="preserve">Cuantifica la disponibilidad y calidad de la información generada por los gobiernos estatales dentro de sus páginas electrónicas </t>
  </si>
  <si>
    <t>A-regional</t>
  </si>
  <si>
    <t>Ingresos por Esfuerzo Recaudatorio</t>
  </si>
  <si>
    <t>((Ingresos por esfuerzo recaudatorio 2018 / Ingresos por esfuerzo recaudatorio 2012)^(1/6)-1)*100</t>
  </si>
  <si>
    <t>Cuentas Públicas</t>
  </si>
  <si>
    <t>Ascendente</t>
  </si>
  <si>
    <t>1,409,938.0 pesos</t>
  </si>
  <si>
    <t>5% de Crecimiento Promedio Anual del 2013 al 2018</t>
  </si>
  <si>
    <t>Índice de Nueva Gestión Pùblica para Resultados</t>
  </si>
  <si>
    <t>SHCP</t>
  </si>
  <si>
    <t>Índice de Titulación de Viviendas</t>
  </si>
  <si>
    <t>Viviendas tituladas / Total de viviendas*100</t>
  </si>
  <si>
    <t>Registro Público e INEGI</t>
  </si>
  <si>
    <t>Delitos</t>
  </si>
  <si>
    <t>8.4 años</t>
  </si>
  <si>
    <t>8.5 años</t>
  </si>
  <si>
    <t>8.6 años</t>
  </si>
  <si>
    <t>8.7 años</t>
  </si>
  <si>
    <t>8.9 años</t>
  </si>
  <si>
    <t>9 años</t>
  </si>
  <si>
    <t>9.2 años</t>
  </si>
  <si>
    <t>Eficiencia Terminal Educación Básica Primaria</t>
  </si>
  <si>
    <t>Eficiencia Terminal Educación Básica Secundaria</t>
  </si>
  <si>
    <t>Deserción Intracurricular Educación Primaria</t>
  </si>
  <si>
    <t>Deserción Intracurricular Educación Secundaria</t>
  </si>
  <si>
    <t>6.0% promedio anual 2005-2010</t>
  </si>
  <si>
    <t>4.0% promedio anual      2013-2018</t>
  </si>
  <si>
    <t>&gt;76.0%</t>
  </si>
  <si>
    <t>822.6 Mdp</t>
  </si>
  <si>
    <t>829.8 Mdp</t>
  </si>
  <si>
    <t xml:space="preserve">Población de 18 años y más con posgrado </t>
  </si>
  <si>
    <t xml:space="preserve">Tasa de variación delPIB del Sector Primario </t>
  </si>
  <si>
    <t xml:space="preserve">Tasa de variación del PIB del Sector Secundario </t>
  </si>
  <si>
    <t xml:space="preserve">Tasa de variación delPIB el Sector Terciario </t>
  </si>
  <si>
    <t>Gasto de Inversión anual en el Sector Agropecuario (en millones de pesos)</t>
  </si>
  <si>
    <t>8.9 Mton</t>
  </si>
  <si>
    <t xml:space="preserve">Reforestación </t>
  </si>
  <si>
    <t>Índice de Transparencia y Disponibilidad de la Información Fiscal</t>
  </si>
  <si>
    <t>Ìndice de Titulación de Viviendas</t>
  </si>
  <si>
    <t xml:space="preserve">Índice de Pobreza Extrema  </t>
  </si>
  <si>
    <t xml:space="preserve">Población con tres o más carencias y que, además, se encuentra por debajo de la línea de bienestar mínimo / Población total </t>
  </si>
  <si>
    <t xml:space="preserve">Descendente  </t>
  </si>
  <si>
    <t xml:space="preserve">Carencia por acceso a los servicios de salud  </t>
  </si>
  <si>
    <t xml:space="preserve">(Población con carencia por acceso a los servicios de salud / Población total) * 100 </t>
  </si>
  <si>
    <t xml:space="preserve"> 5.0% </t>
  </si>
  <si>
    <t xml:space="preserve">Carencia por acceso a la seguridad social  </t>
  </si>
  <si>
    <t xml:space="preserve">(Población con carencia por acceso a la seguridad social / Población total) * 100 </t>
  </si>
  <si>
    <t xml:space="preserve"> 55.0% </t>
  </si>
  <si>
    <t xml:space="preserve">Carencia por calidad y espacios de la vivienda  </t>
  </si>
  <si>
    <t xml:space="preserve">(Población con carencia por calidad de espacios de la vivienda / Población total) * 100 </t>
  </si>
  <si>
    <t xml:space="preserve">Carencia por acceso a los servicios básicos de la vivienda  </t>
  </si>
  <si>
    <t xml:space="preserve">(Población con carencia por acceso a los servicios básicos de la vivienda / Población total) * 100 </t>
  </si>
  <si>
    <t xml:space="preserve">Carencia por acceso a la alimentación  </t>
  </si>
  <si>
    <t xml:space="preserve">(Población con carencia por acceso a la alimentación / Población total) * 100 </t>
  </si>
  <si>
    <t xml:space="preserve">Grado promedio de escolaridad </t>
  </si>
  <si>
    <t xml:space="preserve">Número promedio de grados escolares aprobados por la población de 15 y más </t>
  </si>
  <si>
    <t xml:space="preserve">9.8 años </t>
  </si>
  <si>
    <t xml:space="preserve">Rezago Educativo </t>
  </si>
  <si>
    <t xml:space="preserve">Población de 15 años y más que no sabe leer ni escribir y/o que no ha iniciado o concluido su educación primaria o secundaria / Población total </t>
  </si>
  <si>
    <t xml:space="preserve">Eficiencia Terminal Educación Básica (Primaria y secundaria) </t>
  </si>
  <si>
    <t xml:space="preserve">(Alumnos egresados / alumnos de nuevo ingreso de 1er grado al inicio del ciclo escolar) * 100 </t>
  </si>
  <si>
    <t xml:space="preserve">Ascendente  </t>
  </si>
  <si>
    <t xml:space="preserve">Deserción Educación Básica (Primaria y secundaria) </t>
  </si>
  <si>
    <t xml:space="preserve">Número de alumnos desertores en el ciclo n del nivel i / Número de alumnos matriculados en el ciclo n del nivel i) *100 </t>
  </si>
  <si>
    <t xml:space="preserve">Resultados en la Prueba Enlace </t>
  </si>
  <si>
    <t xml:space="preserve">Porcentaje de alumnos con nivel de dominio insuficiente y elemental en español y matemáticas </t>
  </si>
  <si>
    <t xml:space="preserve">Cobertura Educación Media Superior  </t>
  </si>
  <si>
    <t xml:space="preserve">(Matrícula total / Población de 15 a 17 años) * 100 </t>
  </si>
  <si>
    <t xml:space="preserve">Eficiencia Terminal de Educación Media Superior </t>
  </si>
  <si>
    <t xml:space="preserve">Deserción Educación Media Superior  </t>
  </si>
  <si>
    <t xml:space="preserve">Cobertura Educación Superior </t>
  </si>
  <si>
    <t xml:space="preserve">(Matrícula total / Población de 19 a 23 años) * 100 </t>
  </si>
  <si>
    <t xml:space="preserve">Deserción Educación Superior </t>
  </si>
  <si>
    <t xml:space="preserve">Tasa de mortalidad infantil </t>
  </si>
  <si>
    <t xml:space="preserve">Número de defunciones de menores de un año, por cada 1,000 nacidos vivos esperados </t>
  </si>
  <si>
    <t xml:space="preserve">Razón de mortalidad materna </t>
  </si>
  <si>
    <t xml:space="preserve">Sin cobertura del Seguro Popular </t>
  </si>
  <si>
    <t xml:space="preserve">Número de personas no afiliadas al seguro popular / Número de personas sin seguridad social *100 </t>
  </si>
  <si>
    <t xml:space="preserve">Abasto de medicamentos del Seguro Popular en Unidades de Consulta Externa y Unidades Hospitalarias  </t>
  </si>
  <si>
    <t xml:space="preserve">Número de claves de insumos médicos del CAUSES existentes en unidades de consulta externa / Número de claves de insumos médicos contenidas en el CAUSES en unidades de consulta externa y Unidades Hospitalarias </t>
  </si>
  <si>
    <t xml:space="preserve">Cambios en las dinámicas de interacción de la comunidad </t>
  </si>
  <si>
    <t xml:space="preserve">% de la población que percibe cambios positivos en la interacción de su comunidad en t1 / % de la población que percibe cambios en la interacción de su comunidad en t0 -1x100 (mediante encuesta) </t>
  </si>
  <si>
    <t xml:space="preserve">Ocupación en actividades culturales </t>
  </si>
  <si>
    <t xml:space="preserve">Número de personas ocupadas en actividades culturales / Número de personas ocupadas *100 </t>
  </si>
  <si>
    <t xml:space="preserve">% de la población que tiene una percepción positiva sobre la valoración y apropiación del patrimonio en t1 / % de la población que tiene una percepción positiva sobre la valoración y apropiación del patrimonio en t0 -1x100 (mediante encuesta) </t>
  </si>
  <si>
    <r>
      <t>(PIB</t>
    </r>
    <r>
      <rPr>
        <vertAlign val="subscript"/>
        <sz val="10"/>
        <color indexed="8"/>
        <rFont val="Tahoma"/>
        <family val="2"/>
      </rPr>
      <t>t</t>
    </r>
    <r>
      <rPr>
        <sz val="10"/>
        <color indexed="8"/>
        <rFont val="Tahoma"/>
        <family val="2"/>
      </rPr>
      <t>/PIB</t>
    </r>
    <r>
      <rPr>
        <vertAlign val="subscript"/>
        <sz val="10"/>
        <color indexed="8"/>
        <rFont val="Tahoma"/>
        <family val="2"/>
      </rPr>
      <t>(t-1)</t>
    </r>
    <r>
      <rPr>
        <sz val="10"/>
        <color indexed="8"/>
        <rFont val="Tahoma"/>
        <family val="2"/>
      </rPr>
      <t>)-1</t>
    </r>
  </si>
  <si>
    <r>
      <t>(Defunciones por diabetes mellitus / Población * 100,000)</t>
    </r>
    <r>
      <rPr>
        <vertAlign val="subscript"/>
        <sz val="10"/>
        <rFont val="Tahoma"/>
        <family val="2"/>
      </rPr>
      <t>t</t>
    </r>
    <r>
      <rPr>
        <sz val="10"/>
        <rFont val="Tahoma"/>
        <family val="2"/>
      </rPr>
      <t xml:space="preserve"> / (Defunciones por diabetes mellitus / Población * 100,000)</t>
    </r>
    <r>
      <rPr>
        <vertAlign val="subscript"/>
        <sz val="10"/>
        <rFont val="Tahoma"/>
        <family val="2"/>
      </rPr>
      <t xml:space="preserve">(t-1) </t>
    </r>
    <r>
      <rPr>
        <sz val="10"/>
        <rFont val="Tahoma"/>
        <family val="2"/>
      </rPr>
      <t>* 100</t>
    </r>
  </si>
  <si>
    <t>Indicador</t>
  </si>
  <si>
    <t>Método de Cálculo</t>
  </si>
  <si>
    <t>Último Dato Disponible</t>
  </si>
  <si>
    <t>Dato</t>
  </si>
  <si>
    <t>Valor Absoluto</t>
  </si>
  <si>
    <t>Sentido Esperado</t>
  </si>
  <si>
    <t>Meta 2018</t>
  </si>
  <si>
    <t>Fuente: Secretaría de Hacienda. Dirección General de Planeación Participativa.</t>
  </si>
  <si>
    <t>Relación de cuatro componentes: esperanza de vida al nacer, promedio de años de estudio de la población de 25 y más años de edad, tasa de alfabetización adulta e ingreso per cápita mensual</t>
  </si>
  <si>
    <t>Secretariado Ejecutivo del Sistema Nacional de Seguridad Pública</t>
  </si>
  <si>
    <t>Dirección Jurídica de Reinserción Social</t>
  </si>
  <si>
    <t>Fiscalía General del Estado</t>
  </si>
  <si>
    <t>Eje 1: Morelos seguro y justo</t>
  </si>
  <si>
    <t>SEP Sistema Educativo de los Estados Unidos Mexicanos Principales (cifras ciclo escolar 2011-2012)</t>
  </si>
  <si>
    <t>SEP Sistema Educativo Mexicano</t>
  </si>
  <si>
    <t xml:space="preserve">Evolución del índice de percepción positiva sobre la valoración y apropiación del patrimonio cultural material e inmaterial del Estado (Encuesta) </t>
  </si>
  <si>
    <t>Se compone de tres sub-índices: demanda cultural, oferta cultural e infraestructura cultural</t>
  </si>
  <si>
    <t>Eje 3: Morelos atractivo, competitivo e innovador</t>
  </si>
  <si>
    <t>Eje 4: Morelos Verde y Sustentable</t>
  </si>
  <si>
    <t>Eje 5: Morelos transparente y con democracia participativa</t>
  </si>
  <si>
    <t>4 450%</t>
  </si>
  <si>
    <t>1 009%</t>
  </si>
  <si>
    <t>3 500%</t>
  </si>
  <si>
    <t>16 000%</t>
  </si>
  <si>
    <t>15 000%</t>
  </si>
  <si>
    <t>15 978 personas</t>
  </si>
  <si>
    <t>10 9167 viviendas</t>
  </si>
  <si>
    <t xml:space="preserve">Número de patentes solicitadas en el Estado </t>
  </si>
  <si>
    <t>Relación de tres componentes: avance del PbR, SED y Transparencia</t>
  </si>
  <si>
    <t>Años</t>
  </si>
  <si>
    <t>Resultados en la Prueba Enlace Primaria</t>
  </si>
  <si>
    <t>Resultados en la Prueba Enlace Secundaria</t>
  </si>
  <si>
    <t xml:space="preserve">Tasa de mortalidad materna </t>
  </si>
  <si>
    <t>0.7 445</t>
  </si>
  <si>
    <t>0.7 449</t>
  </si>
  <si>
    <t>12 248 delitos-20% (vs 2012)</t>
  </si>
  <si>
    <t>NA</t>
  </si>
  <si>
    <t>6 640 denuncias 44.0% (vs.2012)</t>
  </si>
  <si>
    <t>11 403 delitos-10% (acumulado)</t>
  </si>
  <si>
    <t>Eje 2: Morelos con inversión social para la contrucción de ciudadanía</t>
  </si>
  <si>
    <t>9.1 años</t>
  </si>
  <si>
    <t>9.8 años</t>
  </si>
  <si>
    <t xml:space="preserve">Evolución del índice de percepción positiva sobre la valoración y apropiación del patrimonio cultural material e inmaterial del estado (Encuesta) </t>
  </si>
  <si>
    <t>Eje 4: Morelos verde y sustentable</t>
  </si>
  <si>
    <t>904 08.00 a precios 2008</t>
  </si>
  <si>
    <t>4802.2 Mdp</t>
  </si>
  <si>
    <t xml:space="preserve">Número de patentes solicitadas en el estado </t>
  </si>
  <si>
    <t>1000 millones de pesos</t>
  </si>
  <si>
    <t>5.3 Mton</t>
  </si>
  <si>
    <t>7.6 Mton</t>
  </si>
  <si>
    <t>700 Kva</t>
  </si>
  <si>
    <t>960 Kva</t>
  </si>
  <si>
    <t>(-) 4 222 Has</t>
  </si>
  <si>
    <t>(-) 224 Has</t>
  </si>
  <si>
    <t>5% de crecimiento promedi anual 2013-2018</t>
  </si>
  <si>
    <t xml:space="preserve">Multas emitidas </t>
  </si>
  <si>
    <t xml:space="preserve">Mandamientos de ejecución emitidos </t>
  </si>
  <si>
    <t xml:space="preserve">por la Procuraduría Fiscal (Estatal) </t>
  </si>
  <si>
    <t xml:space="preserve">por la Procuraduría Fiscal (Federal) </t>
  </si>
  <si>
    <t xml:space="preserve">de la Secretaría de la Contraloría según </t>
  </si>
  <si>
    <t xml:space="preserve">Ejecutivo del Sistema de Seguridad Pública </t>
  </si>
  <si>
    <t xml:space="preserve">de la Secretaría de Información y Comunicación </t>
  </si>
  <si>
    <t xml:space="preserve">2013 </t>
  </si>
  <si>
    <t>ND: Informacion no disponible.</t>
  </si>
  <si>
    <t xml:space="preserve">Poder Ejecutivo en las que participó la </t>
  </si>
  <si>
    <t xml:space="preserve">del Secretario de Gobierno </t>
  </si>
  <si>
    <t xml:space="preserve">Certificaciones y Apostille de documentos </t>
  </si>
  <si>
    <t xml:space="preserve">Publicaciones del Periódico Oficial "Tierra y Libertad" </t>
  </si>
  <si>
    <t xml:space="preserve">Recaudación de Certificaciones y Apostille de documentos </t>
  </si>
  <si>
    <t xml:space="preserve">de conferencias sociodemográficas </t>
  </si>
  <si>
    <t xml:space="preserve">Número de niños y niñas del taller </t>
  </si>
  <si>
    <t xml:space="preserve">Total de beneficiados con la atención </t>
  </si>
  <si>
    <t xml:space="preserve">de asesorías demográficas </t>
  </si>
  <si>
    <t xml:space="preserve">Beneficiados con la distribución de boletines demográficos </t>
  </si>
  <si>
    <t xml:space="preserve">Total de beneficiados con la distribución de </t>
  </si>
  <si>
    <t xml:space="preserve">libros demográficos </t>
  </si>
  <si>
    <t xml:space="preserve">Beneficiados con la campaña de </t>
  </si>
  <si>
    <t xml:space="preserve">Dibujo Infantil y Juvenil </t>
  </si>
  <si>
    <t xml:space="preserve">Capacitación por tema y municipio atendido </t>
  </si>
  <si>
    <t xml:space="preserve">Capacitación por  tema y dependencia visitada </t>
  </si>
  <si>
    <t xml:space="preserve">Mujeres refugiadas con hijos </t>
  </si>
  <si>
    <t xml:space="preserve">Asesorías jurídicas modalidad de violencia </t>
  </si>
  <si>
    <t xml:space="preserve">Asesorías jurídicas por municipios de procedencia </t>
  </si>
  <si>
    <t xml:space="preserve">Atención y Canalización de las </t>
  </si>
  <si>
    <t xml:space="preserve">Peticiones Ciudadanas </t>
  </si>
  <si>
    <t>Cuadro 5.95</t>
  </si>
  <si>
    <t xml:space="preserve">Gestiones por Área de Atención para la Ciudadanía </t>
  </si>
  <si>
    <t xml:space="preserve">Gestiones por Área de Atención desagregadas </t>
  </si>
  <si>
    <t>Cuadro 5.96</t>
  </si>
  <si>
    <t xml:space="preserve">de la Secretaría de Hacienda según </t>
  </si>
  <si>
    <t xml:space="preserve">de la Comisión Estatal de Seguridad Pública según </t>
  </si>
  <si>
    <t xml:space="preserve">de la Secretaría del Trabajo según </t>
  </si>
  <si>
    <t xml:space="preserve">Indicadores del Plan Estatal de Desarrollo </t>
  </si>
  <si>
    <t xml:space="preserve">Seguimiento anual de Indicadores del Plan Estatal de Desarrollo </t>
  </si>
  <si>
    <t>Seguimiento anual de Indicadores del Plan Estatal de Desarrollo</t>
  </si>
  <si>
    <t xml:space="preserve">Autorización e Inspección de Eventos y Espectáculos Públicos </t>
  </si>
  <si>
    <t xml:space="preserve">Capacitación por municipio atendido </t>
  </si>
  <si>
    <t xml:space="preserve">Defunciones registradas según principales causas de muerte por municipio </t>
  </si>
  <si>
    <t xml:space="preserve">Registrales y Catastrales del Estado de Morelos </t>
  </si>
  <si>
    <t>Cifras                                    (miles de pesos)</t>
  </si>
  <si>
    <t>Secretarías, dependencias y entidades</t>
  </si>
  <si>
    <t>Balizamiento vehicular</t>
  </si>
  <si>
    <t>Trabajos de impresión</t>
  </si>
  <si>
    <t>Servicios administrados</t>
  </si>
  <si>
    <t>Telefonía foránea</t>
  </si>
  <si>
    <t>Telefonía local</t>
  </si>
  <si>
    <t>Soporte técnico</t>
  </si>
  <si>
    <t>Planes y programas</t>
  </si>
  <si>
    <t>Dirección Operativa de la Policía Ministerial</t>
  </si>
  <si>
    <t>Dirección Regional Oriente de la Policía Ministerial</t>
  </si>
  <si>
    <t>Dirección Regional Sur Poniente de la Policía Ministerial</t>
  </si>
  <si>
    <t>Dirección General de Asesoría Social y Auxilio a Víctimas</t>
  </si>
  <si>
    <t>Dirección General de Administración de Bienes Asegurados</t>
  </si>
  <si>
    <t>Dirección General de Planeación y Operaciones Policíacas</t>
  </si>
  <si>
    <t>1. Administración y mantenimiento del padrón de beneficiarios</t>
  </si>
  <si>
    <t>4. Atención hospitalaria</t>
  </si>
  <si>
    <t>11. Fortalecimiento del auto cuidado de la salud y participación comunitaria</t>
  </si>
  <si>
    <t>13. Acreditación de unidades de salud de primer nivel</t>
  </si>
  <si>
    <t>15. Prestación de servicios de atención médica a población en las unidades de primer nivel de la jurisdicción sanitaria No. I</t>
  </si>
  <si>
    <t>16. Prestación de servicios de atención médica a población en las unidades de primer nivel de la jurisdicción sanitaria No. II</t>
  </si>
  <si>
    <t>24. Arranque Parejo en la Vida (Salud materna y atención al recién nacido)</t>
  </si>
  <si>
    <t>31. Construcción de ciudadanía en salud “Aval Ciudadano“</t>
  </si>
  <si>
    <t>32. Caravanas de la Salud</t>
  </si>
  <si>
    <t>39. Atención médica de segundo nivel</t>
  </si>
  <si>
    <t>40. Laboratorios clínicos de apoyo a la atención médica</t>
  </si>
  <si>
    <t>41. Programa Operativo Estatal de Cirugía Extramuros</t>
  </si>
  <si>
    <t>42. Centro Operativo de Caravanas de la Salud para la atención de contingencias (COPAC)</t>
  </si>
  <si>
    <t>43. Fortalecimiento a Segundo Nivel de Atención, en Unidades de Atención Ambulatoria, Centros de Salud, UNEMES, Centros Centinela, Hospitales y Jurisdicciones Sanitarias</t>
  </si>
  <si>
    <t>45. Control y Vigilancia Sanitaria</t>
  </si>
  <si>
    <t>55. Operación del Sistema Integral  de Información en Salud</t>
  </si>
  <si>
    <t>63. Programa de apoyo para fortalecer la calidad en los Servicios de Salud</t>
  </si>
  <si>
    <t>64. Programa de infraestructura y equipamiento para la atención a grupos vulnerables</t>
  </si>
  <si>
    <t>65. Programa de equipamiento en especialidades (Programas Regionales 2013)</t>
  </si>
  <si>
    <t>1. Fortalecimiento a la competitividad y posicionamiento del destino turístico Morelos</t>
  </si>
  <si>
    <t>3. Registro Estatal de Turismo RET</t>
  </si>
  <si>
    <t xml:space="preserve">3. Participación en eventos deportivos y culturales para promover turísticamente el Lago de Tequesquitengo </t>
  </si>
  <si>
    <t>1. Sistema Integral de Desarrollo Organizacional y Gestión de la Calidad</t>
  </si>
  <si>
    <t>1. Aplicación de la tecnología de información y comunicaciones  para la mejora de los servicios. (Institucional)</t>
  </si>
  <si>
    <t>1. Regularización del patrimonio inmobiliario, validación de inventarios muebles y verificación del parque vehicular</t>
  </si>
  <si>
    <t>1. Proporcionar el cuidado y atención a los hijos de los trabajadores del Poder Ejecutivo</t>
  </si>
  <si>
    <t>1. Defender los intereses del Titular del poder Ejecutivo , con base en los Principios Constitucionales, legales y de justicia , con eficiencia , oportunidad y objetividad</t>
  </si>
  <si>
    <t>Dirección General del Centro de Comunicación y Cómputo C4</t>
  </si>
  <si>
    <t>Eje 2: Morelos con inversión social para la construcción de ciudadanía</t>
  </si>
  <si>
    <t>La familia</t>
  </si>
  <si>
    <t>Derechos humanos</t>
  </si>
  <si>
    <t>Prevención violencia</t>
  </si>
  <si>
    <t>Sensibilización en género</t>
  </si>
  <si>
    <t>Prevención de la violencia</t>
  </si>
  <si>
    <t>Derechos sexuales y reproductivos</t>
  </si>
  <si>
    <t>Amores chidos</t>
  </si>
  <si>
    <t>Nueva visión</t>
  </si>
  <si>
    <t xml:space="preserve">Atención Psicológica por municipio de procedencia </t>
  </si>
  <si>
    <t>Numero de servicios otorgados</t>
  </si>
  <si>
    <t>Comisión Estatal de Seguridad Pública</t>
  </si>
  <si>
    <t>1. Administración de los recursos asignados a la Subsecretaría de Ingresos</t>
  </si>
  <si>
    <t>1. Integración, asesoría y supervisión del Presupuesto de Egresos de Gobierno del Estado</t>
  </si>
  <si>
    <t>1. Administración en la operación de los programas del Convenio de Coordinación para el Desarrollo Social y Humano y Otros Convenios Federales</t>
  </si>
  <si>
    <t>1. Implementación del Sistema de Armonización Contable</t>
  </si>
  <si>
    <t>1. Implementación, supervisión y coordinación de programas enfocados a combatir la pobreza en el Estado</t>
  </si>
  <si>
    <t>Oficina del  Subsecretario de Acciones Prioritarias de Combate a la Pobreza</t>
  </si>
  <si>
    <t>Oficina del Subsecretario de Acciones Complementarias de Combate a la Pobreza</t>
  </si>
  <si>
    <t>1. Evaluación, análisis, respuesta y seguimiento de asuntos jurídicos en materia de obra pública</t>
  </si>
  <si>
    <t>4. Infraestructura Eléctrica</t>
  </si>
  <si>
    <t>1. Fortalecimiento de la Rectoría y los Vínculos de la Secretaria de Salud</t>
  </si>
  <si>
    <t>7. Equipamiento, desarrollo y capacitación de Casas de Día</t>
  </si>
  <si>
    <r>
      <t xml:space="preserve">Secretaría de Gobierno </t>
    </r>
    <r>
      <rPr>
        <vertAlign val="superscript"/>
        <sz val="8"/>
        <rFont val="Tahoma"/>
        <family val="2"/>
      </rPr>
      <t>a</t>
    </r>
  </si>
  <si>
    <r>
      <t xml:space="preserve">Secretaría de Cultura </t>
    </r>
    <r>
      <rPr>
        <vertAlign val="superscript"/>
        <sz val="8"/>
        <rFont val="Tahoma"/>
        <family val="2"/>
      </rPr>
      <t>d</t>
    </r>
  </si>
  <si>
    <r>
      <t xml:space="preserve">Secretaría de Economía </t>
    </r>
    <r>
      <rPr>
        <vertAlign val="superscript"/>
        <sz val="8"/>
        <rFont val="Tahoma"/>
        <family val="2"/>
      </rPr>
      <t>b</t>
    </r>
  </si>
  <si>
    <r>
      <t xml:space="preserve">Secretaría de Salud </t>
    </r>
    <r>
      <rPr>
        <vertAlign val="superscript"/>
        <sz val="8"/>
        <rFont val="Tahoma"/>
        <family val="2"/>
      </rPr>
      <t>e</t>
    </r>
  </si>
  <si>
    <t>Nacimientos y defunciones registrados según sexo por municipio</t>
  </si>
  <si>
    <t>Fuente: Secretaría de Gobierno. Dirección General de Gobierno.</t>
  </si>
  <si>
    <t>2003-2012</t>
  </si>
  <si>
    <t xml:space="preserve">154 291 milones de pesos para 2012 (PIB real a precios del 2008) </t>
  </si>
  <si>
    <t>116 601 personas</t>
  </si>
  <si>
    <t>273,920 personas</t>
  </si>
  <si>
    <t xml:space="preserve">9.2 años  </t>
  </si>
  <si>
    <t xml:space="preserve"> 9.2 años  </t>
  </si>
  <si>
    <t xml:space="preserve">83 364.0 pesos a precios 2008 </t>
  </si>
  <si>
    <t xml:space="preserve">92 691.0 pesos a precios 2008 </t>
  </si>
  <si>
    <t>194 403 asegurados en el IMSS</t>
  </si>
  <si>
    <t>173 618 personas</t>
  </si>
  <si>
    <t>1.4 noches</t>
  </si>
  <si>
    <t>45 patentes</t>
  </si>
  <si>
    <t xml:space="preserve">49 186  millones de pesos a precios del 2008, para 2012 </t>
  </si>
  <si>
    <t>100 619 millones de pesos a precios del 2008, para 2012</t>
  </si>
  <si>
    <t xml:space="preserve">423.8 millones de pesos </t>
  </si>
  <si>
    <t xml:space="preserve">8.9 Mton </t>
  </si>
  <si>
    <t>13 016 delitos</t>
  </si>
  <si>
    <t>5 120 denuncias</t>
  </si>
  <si>
    <t xml:space="preserve">412 731 personas  </t>
  </si>
  <si>
    <t>1 191 923 personas</t>
  </si>
  <si>
    <t>344 251 personas</t>
  </si>
  <si>
    <t xml:space="preserve">355 356 personas  </t>
  </si>
  <si>
    <t xml:space="preserve">568 199 personas  </t>
  </si>
  <si>
    <t>83 364.0 pesos a precios 2008</t>
  </si>
  <si>
    <t>1 118</t>
  </si>
  <si>
    <t>1 118 estudiantes</t>
  </si>
  <si>
    <t>4 486 millones de pesos a precios del 2008, para 2012</t>
  </si>
  <si>
    <t>1 250 unidades</t>
  </si>
  <si>
    <t>5 400 unidades</t>
  </si>
  <si>
    <t>122 190 personas</t>
  </si>
  <si>
    <t>3 046 867 000.00 pesos</t>
  </si>
  <si>
    <t>1. Programación, seguimiento y evaluación</t>
  </si>
  <si>
    <t>1. Coordinación de las actividades relacionadas con el fomento de la investigación científica y tecnológica, así como la formación de recursos humanos de alto nivel</t>
  </si>
  <si>
    <t xml:space="preserve">1. Comercialización Turística </t>
  </si>
  <si>
    <t>10 000</t>
  </si>
  <si>
    <t>4 802.2 Mdp</t>
  </si>
  <si>
    <t xml:space="preserve">1 000 millones de pesos </t>
  </si>
  <si>
    <t xml:space="preserve">Actos de fiscalización realizados, cifras recaudadas y liquidadas </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</si>
</sst>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 ###\ ##0"/>
    <numFmt numFmtId="165" formatCode="_-* #,##0.00\ &quot;€&quot;_-;\-* #,##0.00\ &quot;€&quot;_-;_-* &quot;-&quot;??\ &quot;€&quot;_-;_-@_-"/>
    <numFmt numFmtId="166" formatCode="_-[$€-2]* #,##0.00_-;\-[$€-2]* #,##0.00_-;_-[$€-2]* &quot;-&quot;??_-"/>
    <numFmt numFmtId="167" formatCode="_(* #,##0\ &quot;pta&quot;_);_(* \(#,##0\ &quot;pta&quot;\);_(* &quot;-&quot;??\ &quot;pta&quot;_);_(@_)"/>
    <numFmt numFmtId="168" formatCode="###\ ###\ ###"/>
    <numFmt numFmtId="169" formatCode="#\ ###\ ##0.00"/>
    <numFmt numFmtId="170" formatCode="&quot;$&quot;#,##0"/>
    <numFmt numFmtId="171" formatCode="#\ ###\ ##0\ \ \ "/>
    <numFmt numFmtId="172" formatCode="0;[Red]0"/>
    <numFmt numFmtId="173" formatCode="_-* #,##0_-;\-* #,##0_-;_-* &quot;-&quot;??_-;_-@_-"/>
    <numFmt numFmtId="174" formatCode="_(* #,##0_);_(* \(#,##0\);_(* &quot;-&quot;_);_(@_)"/>
    <numFmt numFmtId="175" formatCode="0.0%"/>
    <numFmt numFmtId="176" formatCode="0.0"/>
    <numFmt numFmtId="177" formatCode="00"/>
    <numFmt numFmtId="178" formatCode="#\ ###.0\ \ \ "/>
  </numFmts>
  <fonts count="9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name val="Tahoma"/>
      <family val="2"/>
    </font>
    <font>
      <sz val="12"/>
      <name val="Tahoma"/>
      <family val="2"/>
    </font>
    <font>
      <sz val="10"/>
      <name val="Tahoma"/>
      <family val="2"/>
    </font>
    <font>
      <b/>
      <sz val="10"/>
      <name val="Tahoma"/>
      <family val="2"/>
    </font>
    <font>
      <sz val="10"/>
      <name val="Arial"/>
      <family val="2"/>
    </font>
    <font>
      <sz val="10"/>
      <name val="Arial"/>
      <family val="2"/>
    </font>
    <font>
      <b/>
      <sz val="12"/>
      <color indexed="10"/>
      <name val="Tahoma"/>
      <family val="2"/>
    </font>
    <font>
      <sz val="11"/>
      <color indexed="8"/>
      <name val="Calibri"/>
      <family val="2"/>
    </font>
    <font>
      <sz val="11"/>
      <color indexed="9"/>
      <name val="Calibri"/>
      <family val="2"/>
    </font>
    <font>
      <sz val="11"/>
      <color indexed="17"/>
      <name val="Calibri"/>
      <family val="2"/>
    </font>
    <font>
      <b/>
      <sz val="11"/>
      <color indexed="10"/>
      <name val="Calibri"/>
      <family val="2"/>
    </font>
    <font>
      <b/>
      <sz val="11"/>
      <color indexed="9"/>
      <name val="Calibri"/>
      <family val="2"/>
    </font>
    <font>
      <sz val="11"/>
      <color indexed="10"/>
      <name val="Calibri"/>
      <family val="2"/>
    </font>
    <font>
      <b/>
      <sz val="11"/>
      <color indexed="57"/>
      <name val="Calibri"/>
      <family val="2"/>
    </font>
    <font>
      <sz val="11"/>
      <color indexed="54"/>
      <name val="Calibri"/>
      <family val="2"/>
    </font>
    <font>
      <sz val="11"/>
      <color indexed="20"/>
      <name val="Calibri"/>
      <family val="2"/>
    </font>
    <font>
      <sz val="11"/>
      <color indexed="19"/>
      <name val="Calibri"/>
      <family val="2"/>
    </font>
    <font>
      <b/>
      <sz val="11"/>
      <color indexed="8"/>
      <name val="Calibri"/>
      <family val="2"/>
    </font>
    <font>
      <i/>
      <sz val="11"/>
      <color indexed="55"/>
      <name val="Calibri"/>
      <family val="2"/>
    </font>
    <font>
      <b/>
      <sz val="15"/>
      <color indexed="57"/>
      <name val="Calibri"/>
      <family val="2"/>
    </font>
    <font>
      <b/>
      <sz val="13"/>
      <color indexed="57"/>
      <name val="Calibri"/>
      <family val="2"/>
    </font>
    <font>
      <b/>
      <sz val="18"/>
      <color indexed="57"/>
      <name val="Cambria"/>
      <family val="2"/>
    </font>
    <font>
      <b/>
      <sz val="12"/>
      <color rgb="FFFF0000"/>
      <name val="Tahoma"/>
      <family val="2"/>
    </font>
    <font>
      <sz val="10"/>
      <name val="Arial"/>
      <family val="2"/>
    </font>
    <font>
      <sz val="11"/>
      <color indexed="8"/>
      <name val="Perpetua"/>
      <family val="2"/>
    </font>
    <font>
      <b/>
      <sz val="10"/>
      <color theme="0" tint="0.79998168889431442"/>
      <name val="Tahoma"/>
      <family val="2"/>
    </font>
    <font>
      <b/>
      <sz val="10"/>
      <color rgb="FFFF0000"/>
      <name val="Tahoma"/>
      <family val="2"/>
    </font>
    <font>
      <b/>
      <sz val="11"/>
      <color theme="1"/>
      <name val="Calibri"/>
      <family val="2"/>
      <scheme val="minor"/>
    </font>
    <font>
      <vertAlign val="superscript"/>
      <sz val="10"/>
      <name val="Tahoma"/>
      <family val="2"/>
    </font>
    <font>
      <b/>
      <sz val="10"/>
      <color indexed="10"/>
      <name val="Tahoma"/>
      <family val="2"/>
    </font>
    <font>
      <b/>
      <sz val="10"/>
      <color indexed="9"/>
      <name val="Tahoma"/>
      <family val="2"/>
    </font>
    <font>
      <sz val="10"/>
      <color indexed="9"/>
      <name val="Tahoma"/>
      <family val="2"/>
    </font>
    <font>
      <sz val="9"/>
      <name val="Tahoma"/>
      <family val="2"/>
    </font>
    <font>
      <sz val="10"/>
      <color indexed="10"/>
      <name val="Arial"/>
      <family val="2"/>
    </font>
    <font>
      <sz val="10"/>
      <name val="Comic Sans MS"/>
      <family val="4"/>
    </font>
    <font>
      <sz val="10"/>
      <color indexed="10"/>
      <name val="Tahoma"/>
      <family val="2"/>
    </font>
    <font>
      <sz val="10"/>
      <color rgb="FFFF0000"/>
      <name val="Tahoma"/>
      <family val="2"/>
    </font>
    <font>
      <b/>
      <sz val="10"/>
      <name val="Comic Sans MS"/>
      <family val="4"/>
    </font>
    <font>
      <sz val="10"/>
      <color indexed="53"/>
      <name val="Comic Sans MS"/>
      <family val="4"/>
    </font>
    <font>
      <b/>
      <i/>
      <sz val="12"/>
      <name val="Tahoma"/>
      <family val="2"/>
    </font>
    <font>
      <b/>
      <i/>
      <sz val="11"/>
      <name val="Arial"/>
      <family val="2"/>
    </font>
    <font>
      <b/>
      <sz val="10"/>
      <name val="Arial"/>
      <family val="2"/>
    </font>
    <font>
      <sz val="9"/>
      <name val="Arial"/>
      <family val="2"/>
    </font>
    <font>
      <sz val="8"/>
      <name val="Tahoma"/>
      <family val="2"/>
    </font>
    <font>
      <sz val="10"/>
      <color rgb="FFFF0000"/>
      <name val="Arial"/>
      <family val="2"/>
    </font>
    <font>
      <b/>
      <sz val="9"/>
      <name val="Tahoma"/>
      <family val="2"/>
    </font>
    <font>
      <sz val="14"/>
      <name val="Tahoma"/>
      <family val="2"/>
    </font>
    <font>
      <sz val="7"/>
      <name val="Tahoma"/>
      <family val="2"/>
    </font>
    <font>
      <sz val="9"/>
      <name val="Times New Roman"/>
      <family val="1"/>
    </font>
    <font>
      <b/>
      <vertAlign val="superscript"/>
      <sz val="10"/>
      <name val="Tahoma"/>
      <family val="2"/>
    </font>
    <font>
      <sz val="12"/>
      <color theme="1"/>
      <name val="Calibri"/>
      <family val="2"/>
      <scheme val="minor"/>
    </font>
    <font>
      <sz val="11"/>
      <name val="Calibri"/>
      <family val="2"/>
      <scheme val="minor"/>
    </font>
    <font>
      <b/>
      <sz val="12"/>
      <name val="Calibri"/>
      <family val="2"/>
      <scheme val="minor"/>
    </font>
    <font>
      <b/>
      <sz val="12"/>
      <color theme="1" tint="-0.89999084444715716"/>
      <name val="Tahoma"/>
      <family val="2"/>
    </font>
    <font>
      <sz val="10"/>
      <color theme="1"/>
      <name val="Tahoma"/>
      <family val="2"/>
    </font>
    <font>
      <sz val="11"/>
      <name val="Tahoma"/>
      <family val="2"/>
    </font>
    <font>
      <b/>
      <sz val="10"/>
      <name val="Calibri"/>
      <family val="2"/>
      <scheme val="minor"/>
    </font>
    <font>
      <b/>
      <sz val="10"/>
      <color rgb="FF403151"/>
      <name val="Tahoma"/>
      <family val="2"/>
    </font>
    <font>
      <b/>
      <sz val="9"/>
      <name val="Times New Roman"/>
      <family val="1"/>
    </font>
    <font>
      <b/>
      <sz val="10"/>
      <color rgb="FFFFFFFF"/>
      <name val="Tahoma"/>
      <family val="2"/>
    </font>
    <font>
      <b/>
      <sz val="12"/>
      <name val="Tahoma"/>
      <family val="2"/>
      <charset val="1"/>
    </font>
    <font>
      <sz val="12"/>
      <name val="Tahoma"/>
      <family val="2"/>
      <charset val="1"/>
    </font>
    <font>
      <sz val="10"/>
      <name val="Tahoma"/>
      <family val="2"/>
      <charset val="1"/>
    </font>
    <font>
      <b/>
      <sz val="12"/>
      <color indexed="10"/>
      <name val="Tahoma"/>
      <family val="2"/>
      <charset val="1"/>
    </font>
    <font>
      <b/>
      <sz val="10"/>
      <color indexed="10"/>
      <name val="Tahoma"/>
      <family val="2"/>
      <charset val="1"/>
    </font>
    <font>
      <b/>
      <sz val="10"/>
      <name val="Tahoma"/>
      <family val="2"/>
      <charset val="1"/>
    </font>
    <font>
      <sz val="10"/>
      <name val="Arial"/>
      <family val="2"/>
      <charset val="1"/>
    </font>
    <font>
      <sz val="14"/>
      <name val="Tahoma"/>
      <family val="2"/>
      <charset val="1"/>
    </font>
    <font>
      <b/>
      <sz val="11"/>
      <name val="Tahoma"/>
      <family val="2"/>
    </font>
    <font>
      <sz val="10"/>
      <color indexed="8"/>
      <name val="Tahoma"/>
      <family val="2"/>
    </font>
    <font>
      <sz val="12"/>
      <color rgb="FFFF0000"/>
      <name val="Tahoma"/>
      <family val="2"/>
    </font>
    <font>
      <b/>
      <sz val="12"/>
      <color rgb="FF000000"/>
      <name val="Arial"/>
      <family val="2"/>
    </font>
    <font>
      <sz val="11"/>
      <color theme="1"/>
      <name val="Tahoma"/>
      <family val="2"/>
    </font>
    <font>
      <sz val="10"/>
      <color rgb="FFFFFFFF"/>
      <name val="Tahoma"/>
      <family val="2"/>
    </font>
    <font>
      <sz val="11"/>
      <color rgb="FFFFFFFF"/>
      <name val="Calibri"/>
      <family val="2"/>
      <scheme val="minor"/>
    </font>
    <font>
      <b/>
      <sz val="10"/>
      <color theme="0" tint="0.79998168889431442"/>
      <name val="Tahoma"/>
      <family val="2"/>
      <charset val="1"/>
    </font>
    <font>
      <sz val="10"/>
      <color theme="0" tint="0.79998168889431442"/>
      <name val="Calibri"/>
      <family val="2"/>
      <scheme val="minor"/>
    </font>
    <font>
      <sz val="10"/>
      <color theme="0" tint="0.79998168889431442"/>
      <name val="Tahoma"/>
      <family val="2"/>
    </font>
    <font>
      <b/>
      <sz val="14"/>
      <name val="Tahoma"/>
      <family val="2"/>
    </font>
    <font>
      <b/>
      <sz val="9"/>
      <color indexed="81"/>
      <name val="Calibri"/>
      <family val="2"/>
    </font>
    <font>
      <sz val="9"/>
      <color indexed="81"/>
      <name val="Calibri"/>
      <family val="2"/>
    </font>
    <font>
      <b/>
      <sz val="10"/>
      <color indexed="8"/>
      <name val="Tahoma"/>
      <family val="2"/>
    </font>
    <font>
      <vertAlign val="subscript"/>
      <sz val="10"/>
      <color indexed="8"/>
      <name val="Tahoma"/>
      <family val="2"/>
    </font>
    <font>
      <vertAlign val="subscript"/>
      <sz val="10"/>
      <name val="Tahoma"/>
      <family val="2"/>
    </font>
    <font>
      <sz val="10"/>
      <color rgb="FFFFFFFF"/>
      <name val="Arial"/>
      <family val="2"/>
    </font>
    <font>
      <b/>
      <sz val="10"/>
      <color rgb="FFFFFFFF"/>
      <name val="Tahoma"/>
      <family val="2"/>
      <charset val="1"/>
    </font>
    <font>
      <sz val="11"/>
      <color theme="0" tint="0.79998168889431442"/>
      <name val="Tahoma"/>
      <family val="2"/>
    </font>
    <font>
      <vertAlign val="superscript"/>
      <sz val="8"/>
      <name val="Tahoma"/>
      <family val="2"/>
    </font>
  </fonts>
  <fills count="29">
    <fill>
      <patternFill patternType="none"/>
    </fill>
    <fill>
      <patternFill patternType="gray125"/>
    </fill>
    <fill>
      <patternFill patternType="solid">
        <fgColor indexed="56"/>
      </patternFill>
    </fill>
    <fill>
      <patternFill patternType="solid">
        <fgColor indexed="29"/>
      </patternFill>
    </fill>
    <fill>
      <patternFill patternType="solid">
        <fgColor indexed="26"/>
      </patternFill>
    </fill>
    <fill>
      <patternFill patternType="solid">
        <fgColor indexed="47"/>
      </patternFill>
    </fill>
    <fill>
      <patternFill patternType="solid">
        <fgColor indexed="43"/>
      </patternFill>
    </fill>
    <fill>
      <patternFill patternType="solid">
        <fgColor indexed="45"/>
      </patternFill>
    </fill>
    <fill>
      <patternFill patternType="solid">
        <fgColor indexed="27"/>
      </patternFill>
    </fill>
    <fill>
      <patternFill patternType="solid">
        <fgColor indexed="53"/>
      </patternFill>
    </fill>
    <fill>
      <patternFill patternType="solid">
        <fgColor indexed="51"/>
      </patternFill>
    </fill>
    <fill>
      <patternFill patternType="solid">
        <fgColor indexed="9"/>
      </patternFill>
    </fill>
    <fill>
      <patternFill patternType="solid">
        <fgColor indexed="22"/>
      </patternFill>
    </fill>
    <fill>
      <patternFill patternType="solid">
        <fgColor indexed="62"/>
      </patternFill>
    </fill>
    <fill>
      <patternFill patternType="solid">
        <fgColor indexed="54"/>
      </patternFill>
    </fill>
    <fill>
      <patternFill patternType="solid">
        <fgColor indexed="10"/>
      </patternFill>
    </fill>
    <fill>
      <patternFill patternType="solid">
        <fgColor indexed="46"/>
      </patternFill>
    </fill>
    <fill>
      <patternFill patternType="solid">
        <fgColor indexed="9"/>
        <bgColor indexed="64"/>
      </patternFill>
    </fill>
    <fill>
      <patternFill patternType="solid">
        <fgColor rgb="FFCCC0DA"/>
        <bgColor indexed="64"/>
      </patternFill>
    </fill>
    <fill>
      <patternFill patternType="solid">
        <fgColor rgb="FF403151"/>
        <bgColor indexed="64"/>
      </patternFill>
    </fill>
    <fill>
      <patternFill patternType="solid">
        <fgColor rgb="FFFFFFFF"/>
        <bgColor indexed="64"/>
      </patternFill>
    </fill>
    <fill>
      <patternFill patternType="solid">
        <fgColor rgb="FFCCC0DA"/>
        <bgColor indexed="9"/>
      </patternFill>
    </fill>
    <fill>
      <patternFill patternType="solid">
        <fgColor rgb="FFFFFF00"/>
        <bgColor indexed="64"/>
      </patternFill>
    </fill>
    <fill>
      <patternFill patternType="solid">
        <fgColor theme="1"/>
        <bgColor indexed="64"/>
      </patternFill>
    </fill>
    <fill>
      <patternFill patternType="solid">
        <fgColor theme="7" tint="0.59999389629810485"/>
        <bgColor indexed="64"/>
      </patternFill>
    </fill>
    <fill>
      <patternFill patternType="solid">
        <fgColor theme="7" tint="-0.499984740745262"/>
        <bgColor indexed="64"/>
      </patternFill>
    </fill>
    <fill>
      <patternFill patternType="solid">
        <fgColor indexed="9"/>
        <bgColor indexed="41"/>
      </patternFill>
    </fill>
    <fill>
      <patternFill patternType="solid">
        <fgColor rgb="FFCCC0DA"/>
        <bgColor indexed="31"/>
      </patternFill>
    </fill>
    <fill>
      <patternFill patternType="solid">
        <fgColor rgb="FF403151"/>
        <bgColor indexed="62"/>
      </patternFill>
    </fill>
  </fills>
  <borders count="33">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55"/>
      </left>
      <right style="thin">
        <color indexed="55"/>
      </right>
      <top style="thin">
        <color indexed="55"/>
      </top>
      <bottom style="thin">
        <color indexed="55"/>
      </bottom>
      <diagonal/>
    </border>
    <border>
      <left style="double">
        <color indexed="8"/>
      </left>
      <right style="double">
        <color indexed="8"/>
      </right>
      <top style="double">
        <color indexed="8"/>
      </top>
      <bottom style="double">
        <color indexed="8"/>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top/>
      <bottom style="thick">
        <color indexed="62"/>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style="thin">
        <color indexed="64"/>
      </bottom>
      <diagonal/>
    </border>
    <border>
      <left/>
      <right/>
      <top style="thin">
        <color indexed="8"/>
      </top>
      <bottom/>
      <diagonal/>
    </border>
    <border>
      <left/>
      <right/>
      <top style="thin">
        <color indexed="8"/>
      </top>
      <bottom style="thin">
        <color indexed="8"/>
      </bottom>
      <diagonal/>
    </border>
    <border>
      <left/>
      <right/>
      <top/>
      <bottom style="thin">
        <color indexed="8"/>
      </bottom>
      <diagonal/>
    </border>
    <border>
      <left/>
      <right/>
      <top style="thin">
        <color auto="1"/>
      </top>
      <bottom/>
      <diagonal/>
    </border>
    <border>
      <left/>
      <right/>
      <top style="thin">
        <color indexed="8"/>
      </top>
      <bottom/>
      <diagonal/>
    </border>
    <border>
      <left/>
      <right/>
      <top style="thin">
        <color indexed="64"/>
      </top>
      <bottom style="thin">
        <color auto="1"/>
      </bottom>
      <diagonal/>
    </border>
    <border>
      <left/>
      <right/>
      <top style="thin">
        <color indexed="64"/>
      </top>
      <bottom/>
      <diagonal/>
    </border>
    <border>
      <left/>
      <right/>
      <top/>
      <bottom style="thin">
        <color auto="1"/>
      </bottom>
      <diagonal/>
    </border>
    <border>
      <left/>
      <right/>
      <top style="thin">
        <color auto="1"/>
      </top>
      <bottom style="thin">
        <color auto="1"/>
      </bottom>
      <diagonal/>
    </border>
    <border>
      <left/>
      <right/>
      <top style="thin">
        <color indexed="8"/>
      </top>
      <bottom style="thin">
        <color indexed="64"/>
      </bottom>
      <diagonal/>
    </border>
    <border>
      <left/>
      <right/>
      <top style="thin">
        <color indexed="64"/>
      </top>
      <bottom/>
      <diagonal/>
    </border>
    <border>
      <left/>
      <right/>
      <top style="thin">
        <color indexed="8"/>
      </top>
      <bottom/>
      <diagonal/>
    </border>
    <border>
      <left/>
      <right/>
      <top style="thin">
        <color auto="1"/>
      </top>
      <bottom style="thin">
        <color auto="1"/>
      </bottom>
      <diagonal/>
    </border>
    <border>
      <left/>
      <right/>
      <top style="thin">
        <color indexed="64"/>
      </top>
      <bottom style="thin">
        <color indexed="64"/>
      </bottom>
      <diagonal/>
    </border>
  </borders>
  <cellStyleXfs count="116">
    <xf numFmtId="0" fontId="0" fillId="0" borderId="0"/>
    <xf numFmtId="43" fontId="11" fillId="0" borderId="0" applyFont="0" applyFill="0" applyBorder="0" applyAlignment="0" applyProtection="0"/>
    <xf numFmtId="0" fontId="10" fillId="0" borderId="0"/>
    <xf numFmtId="0" fontId="11" fillId="0" borderId="0"/>
    <xf numFmtId="43" fontId="10" fillId="0" borderId="0" applyFont="0" applyFill="0" applyBorder="0" applyAlignment="0" applyProtection="0"/>
    <xf numFmtId="0" fontId="10" fillId="0" borderId="0"/>
    <xf numFmtId="0" fontId="13" fillId="2" borderId="0" applyNumberFormat="0" applyBorder="0" applyAlignment="0" applyProtection="0"/>
    <xf numFmtId="0" fontId="13" fillId="3"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2" borderId="0" applyNumberFormat="0" applyBorder="0" applyAlignment="0" applyProtection="0"/>
    <xf numFmtId="0" fontId="13" fillId="4" borderId="0" applyNumberFormat="0" applyBorder="0" applyAlignment="0" applyProtection="0"/>
    <xf numFmtId="0" fontId="13" fillId="2" borderId="0" applyNumberFormat="0" applyBorder="0" applyAlignment="0" applyProtection="0"/>
    <xf numFmtId="0" fontId="13" fillId="3"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2" borderId="0" applyNumberFormat="0" applyBorder="0" applyAlignment="0" applyProtection="0"/>
    <xf numFmtId="0" fontId="13" fillId="4"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3" borderId="0" applyNumberFormat="0" applyBorder="0" applyAlignment="0" applyProtection="0"/>
    <xf numFmtId="0" fontId="15" fillId="2" borderId="0" applyNumberFormat="0" applyBorder="0" applyAlignment="0" applyProtection="0"/>
    <xf numFmtId="0" fontId="16" fillId="11" borderId="4" applyNumberFormat="0" applyAlignment="0" applyProtection="0"/>
    <xf numFmtId="0" fontId="17" fillId="12" borderId="5" applyNumberFormat="0" applyAlignment="0" applyProtection="0"/>
    <xf numFmtId="0" fontId="18" fillId="0" borderId="6" applyNumberFormat="0" applyFill="0" applyAlignment="0" applyProtection="0"/>
    <xf numFmtId="49" fontId="10" fillId="0" borderId="0"/>
    <xf numFmtId="49" fontId="10" fillId="0" borderId="0"/>
    <xf numFmtId="49" fontId="10" fillId="0" borderId="0"/>
    <xf numFmtId="49" fontId="10" fillId="0" borderId="0"/>
    <xf numFmtId="49" fontId="10" fillId="0" borderId="0"/>
    <xf numFmtId="49" fontId="10" fillId="0" borderId="0"/>
    <xf numFmtId="0" fontId="19" fillId="0" borderId="0" applyNumberFormat="0" applyFill="0" applyBorder="0" applyAlignment="0" applyProtection="0"/>
    <xf numFmtId="0" fontId="14" fillId="13"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3" borderId="0" applyNumberFormat="0" applyBorder="0" applyAlignment="0" applyProtection="0"/>
    <xf numFmtId="0" fontId="14" fillId="15" borderId="0" applyNumberFormat="0" applyBorder="0" applyAlignment="0" applyProtection="0"/>
    <xf numFmtId="0" fontId="20" fillId="6" borderId="4" applyNumberFormat="0" applyAlignment="0" applyProtection="0"/>
    <xf numFmtId="165" fontId="10" fillId="0" borderId="0" applyFont="0" applyFill="0" applyBorder="0" applyAlignment="0" applyProtection="0"/>
    <xf numFmtId="165" fontId="10" fillId="0" borderId="0" applyFont="0" applyFill="0" applyBorder="0" applyAlignment="0" applyProtection="0"/>
    <xf numFmtId="166" fontId="10" fillId="0" borderId="0" applyFont="0" applyFill="0" applyBorder="0" applyAlignment="0" applyProtection="0"/>
    <xf numFmtId="0" fontId="21" fillId="16" borderId="0" applyNumberFormat="0" applyBorder="0" applyAlignment="0" applyProtection="0"/>
    <xf numFmtId="0" fontId="22" fillId="6" borderId="0" applyNumberFormat="0" applyBorder="0" applyAlignment="0" applyProtection="0"/>
    <xf numFmtId="0" fontId="10" fillId="0" borderId="0"/>
    <xf numFmtId="0" fontId="10" fillId="0" borderId="0"/>
    <xf numFmtId="0" fontId="10" fillId="0" borderId="0"/>
    <xf numFmtId="0" fontId="10" fillId="0" borderId="0"/>
    <xf numFmtId="0" fontId="13" fillId="0" borderId="0"/>
    <xf numFmtId="0" fontId="8" fillId="0" borderId="0"/>
    <xf numFmtId="0" fontId="13" fillId="0" borderId="0"/>
    <xf numFmtId="49" fontId="10" fillId="0" borderId="0"/>
    <xf numFmtId="49" fontId="10" fillId="0" borderId="0"/>
    <xf numFmtId="49" fontId="10" fillId="0" borderId="0"/>
    <xf numFmtId="49" fontId="10" fillId="0" borderId="0"/>
    <xf numFmtId="0" fontId="10" fillId="0" borderId="0"/>
    <xf numFmtId="0" fontId="10" fillId="0" borderId="0"/>
    <xf numFmtId="0" fontId="10" fillId="4" borderId="7"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3" fillId="11" borderId="8" applyNumberFormat="0" applyAlignment="0" applyProtection="0"/>
    <xf numFmtId="0" fontId="18" fillId="0" borderId="0" applyNumberFormat="0" applyFill="0" applyBorder="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0" borderId="10" applyNumberFormat="0" applyFill="0" applyAlignment="0" applyProtection="0"/>
    <xf numFmtId="0" fontId="19" fillId="0" borderId="11" applyNumberFormat="0" applyFill="0" applyAlignment="0" applyProtection="0"/>
    <xf numFmtId="0" fontId="27" fillId="0" borderId="0" applyNumberFormat="0" applyFill="0" applyBorder="0" applyAlignment="0" applyProtection="0"/>
    <xf numFmtId="0" fontId="23" fillId="0" borderId="12" applyNumberFormat="0" applyFill="0" applyAlignment="0" applyProtection="0"/>
    <xf numFmtId="167"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5" fillId="0" borderId="0"/>
    <xf numFmtId="49" fontId="10" fillId="0" borderId="0"/>
    <xf numFmtId="49" fontId="10" fillId="0" borderId="0"/>
    <xf numFmtId="49" fontId="10" fillId="0" borderId="0"/>
    <xf numFmtId="49"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9" fontId="10" fillId="0" borderId="0"/>
    <xf numFmtId="49" fontId="10" fillId="0" borderId="0"/>
    <xf numFmtId="0" fontId="10" fillId="0" borderId="0"/>
    <xf numFmtId="0" fontId="10" fillId="0" borderId="0"/>
    <xf numFmtId="0" fontId="10" fillId="4" borderId="7" applyNumberFormat="0" applyFon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0" fillId="0" borderId="0"/>
    <xf numFmtId="0" fontId="29" fillId="0" borderId="0"/>
    <xf numFmtId="0" fontId="30" fillId="0" borderId="0"/>
    <xf numFmtId="0" fontId="30" fillId="0" borderId="0"/>
    <xf numFmtId="49" fontId="29" fillId="0" borderId="0"/>
    <xf numFmtId="49" fontId="29" fillId="0" borderId="0"/>
    <xf numFmtId="0" fontId="4" fillId="0" borderId="0"/>
    <xf numFmtId="0" fontId="10" fillId="0" borderId="0"/>
    <xf numFmtId="43" fontId="10" fillId="0" borderId="0" applyFont="0" applyFill="0" applyBorder="0" applyAlignment="0" applyProtection="0"/>
    <xf numFmtId="0" fontId="10" fillId="0" borderId="0"/>
    <xf numFmtId="167" fontId="10" fillId="0" borderId="0" applyFont="0" applyFill="0" applyBorder="0" applyAlignment="0" applyProtection="0"/>
    <xf numFmtId="0" fontId="40" fillId="0" borderId="0"/>
    <xf numFmtId="0" fontId="10" fillId="0" borderId="0"/>
    <xf numFmtId="0" fontId="3" fillId="0" borderId="0"/>
    <xf numFmtId="0" fontId="3" fillId="0" borderId="0"/>
    <xf numFmtId="0" fontId="10" fillId="0" borderId="0"/>
    <xf numFmtId="0" fontId="13" fillId="0" borderId="0"/>
    <xf numFmtId="0" fontId="10"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1" fillId="0" borderId="0"/>
  </cellStyleXfs>
  <cellXfs count="1782">
    <xf numFmtId="0" fontId="0" fillId="0" borderId="0" xfId="0"/>
    <xf numFmtId="0" fontId="7" fillId="0" borderId="0" xfId="2" applyFont="1" applyFill="1"/>
    <xf numFmtId="0" fontId="12" fillId="0" borderId="0" xfId="2" applyFont="1" applyFill="1" applyAlignment="1">
      <alignment horizontal="left"/>
    </xf>
    <xf numFmtId="49" fontId="6" fillId="0" borderId="0" xfId="2" applyNumberFormat="1" applyFont="1" applyFill="1" applyAlignment="1">
      <alignment vertical="center" wrapText="1"/>
    </xf>
    <xf numFmtId="49" fontId="28" fillId="0" borderId="0" xfId="2" applyNumberFormat="1" applyFont="1" applyFill="1" applyAlignment="1">
      <alignment vertical="center" wrapText="1"/>
    </xf>
    <xf numFmtId="0" fontId="7" fillId="0" borderId="0" xfId="2" applyFont="1" applyFill="1" applyBorder="1" applyAlignment="1">
      <alignment horizontal="center" vertical="top"/>
    </xf>
    <xf numFmtId="0" fontId="9" fillId="18" borderId="2" xfId="2" applyFont="1" applyFill="1" applyBorder="1" applyAlignment="1">
      <alignment horizontal="center" vertical="center" wrapText="1"/>
    </xf>
    <xf numFmtId="49" fontId="6" fillId="0" borderId="0" xfId="0" applyNumberFormat="1" applyFont="1" applyFill="1" applyBorder="1" applyAlignment="1"/>
    <xf numFmtId="0" fontId="10" fillId="0" borderId="0" xfId="0" applyFont="1" applyFill="1" applyAlignment="1">
      <alignment horizontal="left"/>
    </xf>
    <xf numFmtId="0" fontId="7" fillId="0" borderId="0" xfId="0" applyFont="1" applyFill="1" applyBorder="1" applyAlignment="1">
      <alignment horizontal="right"/>
    </xf>
    <xf numFmtId="49" fontId="6" fillId="0" borderId="0" xfId="0" applyNumberFormat="1" applyFont="1" applyFill="1" applyBorder="1" applyAlignment="1">
      <alignment horizontal="left"/>
    </xf>
    <xf numFmtId="0" fontId="6" fillId="0" borderId="0" xfId="0" applyFont="1" applyFill="1" applyBorder="1" applyAlignment="1">
      <alignment horizontal="left"/>
    </xf>
    <xf numFmtId="0" fontId="0" fillId="0" borderId="0" xfId="0" applyBorder="1"/>
    <xf numFmtId="164" fontId="8" fillId="0" borderId="0" xfId="0" applyNumberFormat="1" applyFont="1" applyBorder="1" applyAlignment="1">
      <alignment horizontal="center" vertical="center"/>
    </xf>
    <xf numFmtId="3" fontId="8" fillId="0" borderId="0" xfId="0" applyNumberFormat="1" applyFont="1" applyAlignment="1">
      <alignment horizontal="left"/>
    </xf>
    <xf numFmtId="0" fontId="8" fillId="0" borderId="0" xfId="0" applyFont="1"/>
    <xf numFmtId="0" fontId="6" fillId="0" borderId="0" xfId="0" applyFont="1" applyFill="1" applyBorder="1" applyAlignment="1">
      <alignment horizontal="center" vertical="center"/>
    </xf>
    <xf numFmtId="0" fontId="0" fillId="0" borderId="0" xfId="0" applyAlignment="1">
      <alignment vertical="center"/>
    </xf>
    <xf numFmtId="0" fontId="8" fillId="0" borderId="0" xfId="0" applyFont="1" applyBorder="1" applyAlignment="1">
      <alignment horizontal="center" vertical="center"/>
    </xf>
    <xf numFmtId="3" fontId="8" fillId="0" borderId="0" xfId="0" applyNumberFormat="1" applyFont="1" applyFill="1" applyBorder="1" applyAlignment="1">
      <alignment horizontal="right" vertical="center"/>
    </xf>
    <xf numFmtId="3" fontId="8" fillId="0" borderId="0" xfId="0" applyNumberFormat="1" applyFont="1" applyBorder="1" applyAlignment="1">
      <alignment horizontal="right" vertical="center"/>
    </xf>
    <xf numFmtId="3" fontId="8" fillId="0" borderId="0" xfId="0" applyNumberFormat="1" applyFont="1"/>
    <xf numFmtId="0" fontId="7" fillId="0" borderId="0" xfId="0" applyFont="1"/>
    <xf numFmtId="0" fontId="8" fillId="0" borderId="0" xfId="0" applyFont="1" applyBorder="1" applyAlignment="1">
      <alignment horizontal="left" vertical="center" wrapText="1"/>
    </xf>
    <xf numFmtId="0" fontId="8" fillId="0" borderId="0" xfId="0" applyFont="1" applyFill="1" applyBorder="1" applyAlignment="1">
      <alignment horizontal="right" vertical="center" wrapText="1"/>
    </xf>
    <xf numFmtId="0" fontId="8" fillId="0" borderId="0" xfId="0" applyFont="1" applyBorder="1" applyAlignment="1">
      <alignment horizontal="right" vertical="center" wrapText="1"/>
    </xf>
    <xf numFmtId="10" fontId="8" fillId="0" borderId="0" xfId="0" applyNumberFormat="1" applyFont="1" applyBorder="1" applyAlignment="1">
      <alignment horizontal="right" vertical="center" wrapText="1"/>
    </xf>
    <xf numFmtId="0" fontId="8" fillId="0" borderId="0" xfId="0" applyFont="1" applyAlignment="1">
      <alignment vertical="center"/>
    </xf>
    <xf numFmtId="3" fontId="8" fillId="0" borderId="0" xfId="0" applyNumberFormat="1" applyFont="1" applyAlignment="1">
      <alignment vertical="center"/>
    </xf>
    <xf numFmtId="0" fontId="39" fillId="0" borderId="0" xfId="0" applyFont="1"/>
    <xf numFmtId="0" fontId="8" fillId="0" borderId="0" xfId="0" applyFont="1" applyBorder="1" applyAlignment="1">
      <alignment vertical="center"/>
    </xf>
    <xf numFmtId="0" fontId="10" fillId="0" borderId="0" xfId="0" applyFont="1"/>
    <xf numFmtId="49" fontId="6" fillId="0" borderId="0" xfId="2" applyNumberFormat="1" applyFont="1" applyFill="1" applyBorder="1" applyAlignment="1">
      <alignment horizontal="left"/>
    </xf>
    <xf numFmtId="0" fontId="7" fillId="0" borderId="0" xfId="2" applyFont="1" applyFill="1" applyBorder="1" applyAlignment="1">
      <alignment horizontal="right"/>
    </xf>
    <xf numFmtId="0" fontId="6" fillId="0" borderId="0" xfId="2" applyFont="1" applyFill="1" applyBorder="1" applyAlignment="1">
      <alignment horizontal="left"/>
    </xf>
    <xf numFmtId="49" fontId="28" fillId="0" borderId="0" xfId="2" applyNumberFormat="1" applyFont="1" applyFill="1" applyBorder="1" applyAlignment="1">
      <alignment horizontal="left"/>
    </xf>
    <xf numFmtId="0" fontId="7" fillId="0" borderId="0" xfId="2" applyFont="1" applyBorder="1" applyAlignment="1"/>
    <xf numFmtId="0" fontId="6" fillId="0" borderId="0" xfId="2" applyFont="1" applyBorder="1" applyAlignment="1">
      <alignment vertical="center"/>
    </xf>
    <xf numFmtId="0" fontId="8" fillId="20" borderId="0" xfId="0" applyFont="1" applyFill="1" applyBorder="1" applyAlignment="1">
      <alignment horizontal="left" vertical="center" wrapText="1"/>
    </xf>
    <xf numFmtId="0" fontId="8" fillId="20" borderId="0" xfId="0" applyFont="1" applyFill="1" applyBorder="1" applyAlignment="1">
      <alignment horizontal="right" vertical="center" wrapText="1"/>
    </xf>
    <xf numFmtId="0" fontId="8" fillId="0" borderId="0" xfId="2" applyFont="1" applyFill="1" applyBorder="1" applyAlignment="1"/>
    <xf numFmtId="0" fontId="9" fillId="18" borderId="0" xfId="2" applyFont="1" applyFill="1" applyBorder="1" applyAlignment="1">
      <alignment horizontal="center" vertical="center"/>
    </xf>
    <xf numFmtId="164" fontId="31" fillId="19" borderId="0" xfId="2" applyNumberFormat="1" applyFont="1" applyFill="1" applyBorder="1" applyAlignment="1">
      <alignment horizontal="right" vertical="center"/>
    </xf>
    <xf numFmtId="0" fontId="7" fillId="0" borderId="0" xfId="2" applyFont="1" applyFill="1" applyBorder="1" applyAlignment="1"/>
    <xf numFmtId="0" fontId="8" fillId="0" borderId="0" xfId="2" applyFont="1" applyBorder="1" applyAlignment="1"/>
    <xf numFmtId="164" fontId="8" fillId="20" borderId="13" xfId="0" applyNumberFormat="1" applyFont="1" applyFill="1" applyBorder="1" applyAlignment="1">
      <alignment horizontal="right" vertical="center" wrapText="1"/>
    </xf>
    <xf numFmtId="164" fontId="8" fillId="20" borderId="14" xfId="0" applyNumberFormat="1" applyFont="1" applyFill="1" applyBorder="1" applyAlignment="1">
      <alignment horizontal="right" vertical="center" wrapText="1"/>
    </xf>
    <xf numFmtId="164" fontId="8" fillId="20" borderId="15" xfId="0" applyNumberFormat="1" applyFont="1" applyFill="1" applyBorder="1" applyAlignment="1">
      <alignment horizontal="right" vertical="center" wrapText="1"/>
    </xf>
    <xf numFmtId="49" fontId="6" fillId="0" borderId="0" xfId="2" applyNumberFormat="1" applyFont="1" applyFill="1" applyBorder="1" applyAlignment="1">
      <alignment horizontal="left" vertical="center"/>
    </xf>
    <xf numFmtId="0" fontId="7" fillId="0" borderId="0" xfId="2" applyFont="1" applyFill="1" applyBorder="1" applyAlignment="1">
      <alignment horizontal="right" vertical="top"/>
    </xf>
    <xf numFmtId="0" fontId="10" fillId="0" borderId="0" xfId="2"/>
    <xf numFmtId="0" fontId="8" fillId="0" borderId="0" xfId="105" applyFont="1" applyBorder="1"/>
    <xf numFmtId="0" fontId="8" fillId="0" borderId="0" xfId="2" applyFont="1" applyFill="1" applyBorder="1" applyAlignment="1">
      <alignment horizontal="right" vertical="center"/>
    </xf>
    <xf numFmtId="0" fontId="9" fillId="0" borderId="0" xfId="2" applyFont="1" applyFill="1" applyBorder="1" applyAlignment="1">
      <alignment horizontal="right" vertical="center"/>
    </xf>
    <xf numFmtId="3" fontId="8" fillId="0" borderId="0" xfId="105" applyNumberFormat="1" applyFont="1" applyFill="1" applyAlignment="1">
      <alignment horizontal="left"/>
    </xf>
    <xf numFmtId="0" fontId="8" fillId="0" borderId="0" xfId="105" applyFont="1" applyFill="1"/>
    <xf numFmtId="0" fontId="9" fillId="18" borderId="3" xfId="2" applyFont="1" applyFill="1" applyBorder="1" applyAlignment="1">
      <alignment vertical="center" wrapText="1"/>
    </xf>
    <xf numFmtId="0" fontId="8" fillId="0" borderId="0" xfId="2" applyFont="1" applyFill="1" applyBorder="1"/>
    <xf numFmtId="0" fontId="8" fillId="0" borderId="0" xfId="105" applyFont="1"/>
    <xf numFmtId="49" fontId="6" fillId="0" borderId="0" xfId="73" applyNumberFormat="1" applyFont="1" applyFill="1" applyBorder="1" applyAlignment="1">
      <alignment horizontal="left"/>
    </xf>
    <xf numFmtId="0" fontId="6" fillId="0" borderId="0" xfId="73" applyFont="1" applyFill="1" applyBorder="1" applyAlignment="1">
      <alignment horizontal="left"/>
    </xf>
    <xf numFmtId="0" fontId="7" fillId="0" borderId="0" xfId="73" applyFont="1" applyFill="1" applyBorder="1" applyAlignment="1">
      <alignment horizontal="right"/>
    </xf>
    <xf numFmtId="0" fontId="10" fillId="0" borderId="0" xfId="106" applyFont="1" applyFill="1" applyAlignment="1">
      <alignment horizontal="left"/>
    </xf>
    <xf numFmtId="0" fontId="7" fillId="0" borderId="0" xfId="73" applyFont="1" applyFill="1"/>
    <xf numFmtId="0" fontId="7" fillId="0" borderId="0" xfId="106" applyFont="1" applyFill="1"/>
    <xf numFmtId="0" fontId="10" fillId="0" borderId="0" xfId="106"/>
    <xf numFmtId="0" fontId="9" fillId="18" borderId="3" xfId="106" applyFont="1" applyFill="1" applyBorder="1" applyAlignment="1">
      <alignment horizontal="center" vertical="center"/>
    </xf>
    <xf numFmtId="0" fontId="10" fillId="0" borderId="0" xfId="106" applyBorder="1"/>
    <xf numFmtId="164" fontId="10" fillId="0" borderId="0" xfId="106" applyNumberFormat="1" applyBorder="1"/>
    <xf numFmtId="164" fontId="10" fillId="0" borderId="0" xfId="106" applyNumberFormat="1"/>
    <xf numFmtId="0" fontId="8" fillId="0" borderId="0" xfId="106" applyFont="1"/>
    <xf numFmtId="164" fontId="8" fillId="0" borderId="0" xfId="106" applyNumberFormat="1" applyFont="1" applyBorder="1" applyAlignment="1">
      <alignment horizontal="right" vertical="center"/>
    </xf>
    <xf numFmtId="164" fontId="8" fillId="0" borderId="0" xfId="106" applyNumberFormat="1" applyFont="1" applyBorder="1" applyAlignment="1">
      <alignment vertical="center"/>
    </xf>
    <xf numFmtId="0" fontId="8" fillId="0" borderId="0" xfId="73" applyFont="1" applyAlignment="1">
      <alignment horizontal="left" vertical="center"/>
    </xf>
    <xf numFmtId="3" fontId="8" fillId="0" borderId="0" xfId="106" applyNumberFormat="1" applyFont="1" applyAlignment="1">
      <alignment horizontal="left"/>
    </xf>
    <xf numFmtId="0" fontId="10" fillId="0" borderId="0" xfId="106" applyNumberFormat="1" applyFont="1" applyFill="1" applyBorder="1" applyAlignment="1">
      <alignment horizontal="left"/>
    </xf>
    <xf numFmtId="0" fontId="10" fillId="0" borderId="0" xfId="106" applyNumberFormat="1" applyFont="1" applyFill="1" applyAlignment="1">
      <alignment horizontal="left"/>
    </xf>
    <xf numFmtId="0" fontId="40" fillId="0" borderId="0" xfId="105" applyNumberFormat="1" applyFont="1" applyFill="1" applyAlignment="1">
      <alignment horizontal="left"/>
    </xf>
    <xf numFmtId="0" fontId="40" fillId="0" borderId="0" xfId="105"/>
    <xf numFmtId="0" fontId="43" fillId="0" borderId="0" xfId="105" applyFont="1"/>
    <xf numFmtId="0" fontId="44" fillId="0" borderId="0" xfId="105" applyFont="1"/>
    <xf numFmtId="3" fontId="8" fillId="0" borderId="0" xfId="105" applyNumberFormat="1" applyFont="1"/>
    <xf numFmtId="0" fontId="10" fillId="0" borderId="0" xfId="106" applyFont="1" applyFill="1" applyBorder="1" applyAlignment="1">
      <alignment horizontal="left"/>
    </xf>
    <xf numFmtId="0" fontId="9" fillId="18" borderId="0" xfId="48" applyFont="1" applyFill="1" applyBorder="1" applyAlignment="1">
      <alignment horizontal="center" vertical="center" wrapText="1"/>
    </xf>
    <xf numFmtId="0" fontId="40" fillId="0" borderId="0" xfId="105" applyFont="1" applyAlignment="1">
      <alignment horizontal="center" vertical="center" wrapText="1"/>
    </xf>
    <xf numFmtId="0" fontId="40" fillId="0" borderId="0" xfId="105" applyFill="1"/>
    <xf numFmtId="169" fontId="8" fillId="0" borderId="0" xfId="105" applyNumberFormat="1" applyFont="1" applyFill="1" applyBorder="1" applyAlignment="1"/>
    <xf numFmtId="0" fontId="6" fillId="0" borderId="0" xfId="48" applyFont="1" applyFill="1" applyBorder="1" applyAlignment="1">
      <alignment horizontal="center" vertical="center"/>
    </xf>
    <xf numFmtId="0" fontId="10" fillId="0" borderId="0" xfId="106" applyFont="1" applyFill="1" applyAlignment="1"/>
    <xf numFmtId="0" fontId="10" fillId="0" borderId="0" xfId="106" applyFont="1" applyFill="1" applyBorder="1" applyAlignment="1"/>
    <xf numFmtId="0" fontId="9" fillId="0" borderId="0" xfId="48" applyFont="1" applyFill="1" applyBorder="1" applyAlignment="1">
      <alignment horizontal="center" vertical="center"/>
    </xf>
    <xf numFmtId="0" fontId="40" fillId="0" borderId="0" xfId="105" applyFont="1" applyFill="1" applyAlignment="1"/>
    <xf numFmtId="0" fontId="9" fillId="0" borderId="0" xfId="105" applyFont="1"/>
    <xf numFmtId="49" fontId="6" fillId="0" borderId="0" xfId="73" applyNumberFormat="1" applyFont="1" applyFill="1" applyBorder="1" applyAlignment="1">
      <alignment horizontal="left" vertical="center"/>
    </xf>
    <xf numFmtId="0" fontId="6" fillId="0" borderId="0" xfId="73" applyFont="1" applyFill="1" applyBorder="1" applyAlignment="1">
      <alignment horizontal="left" vertical="center"/>
    </xf>
    <xf numFmtId="0" fontId="6" fillId="0" borderId="0" xfId="73" applyFont="1" applyFill="1" applyBorder="1" applyAlignment="1">
      <alignment horizontal="center" vertical="center"/>
    </xf>
    <xf numFmtId="0" fontId="10" fillId="0" borderId="0" xfId="105" applyFont="1" applyFill="1" applyBorder="1" applyAlignment="1"/>
    <xf numFmtId="0" fontId="7" fillId="0" borderId="0" xfId="105" applyFont="1" applyAlignment="1"/>
    <xf numFmtId="0" fontId="7" fillId="0" borderId="0" xfId="105" applyFont="1" applyFill="1" applyAlignment="1"/>
    <xf numFmtId="0" fontId="10" fillId="0" borderId="0" xfId="105" applyFont="1" applyAlignment="1"/>
    <xf numFmtId="0" fontId="46" fillId="0" borderId="0" xfId="105" applyFont="1" applyAlignment="1"/>
    <xf numFmtId="0" fontId="10" fillId="0" borderId="0" xfId="105" applyFont="1"/>
    <xf numFmtId="0" fontId="48" fillId="0" borderId="0" xfId="105" applyFont="1" applyFill="1" applyBorder="1"/>
    <xf numFmtId="0" fontId="10" fillId="0" borderId="0" xfId="105" applyFont="1" applyBorder="1"/>
    <xf numFmtId="0" fontId="49" fillId="0" borderId="0" xfId="105" applyFont="1" applyBorder="1"/>
    <xf numFmtId="0" fontId="49" fillId="0" borderId="0" xfId="105" applyFont="1" applyBorder="1" applyAlignment="1">
      <alignment horizontal="center"/>
    </xf>
    <xf numFmtId="0" fontId="49" fillId="0" borderId="0" xfId="105" applyFont="1" applyBorder="1" applyAlignment="1">
      <alignment horizontal="left"/>
    </xf>
    <xf numFmtId="0" fontId="49" fillId="0" borderId="0" xfId="105" applyFont="1" applyBorder="1" applyAlignment="1"/>
    <xf numFmtId="16" fontId="9" fillId="0" borderId="0" xfId="105" applyNumberFormat="1" applyFont="1" applyAlignment="1">
      <alignment horizontal="left"/>
    </xf>
    <xf numFmtId="3" fontId="8" fillId="0" borderId="0" xfId="105" applyNumberFormat="1" applyFont="1" applyAlignment="1">
      <alignment horizontal="left"/>
    </xf>
    <xf numFmtId="0" fontId="10" fillId="0" borderId="0" xfId="105" applyFont="1" applyFill="1" applyBorder="1"/>
    <xf numFmtId="164" fontId="8" fillId="0" borderId="0" xfId="105" applyNumberFormat="1" applyFont="1"/>
    <xf numFmtId="169" fontId="8" fillId="0" borderId="0" xfId="105" applyNumberFormat="1" applyFont="1"/>
    <xf numFmtId="0" fontId="49" fillId="0" borderId="0" xfId="105" applyFont="1" applyFill="1" applyBorder="1"/>
    <xf numFmtId="0" fontId="49" fillId="0" borderId="0" xfId="105" applyFont="1" applyFill="1" applyBorder="1" applyAlignment="1">
      <alignment horizontal="center"/>
    </xf>
    <xf numFmtId="169" fontId="10" fillId="0" borderId="0" xfId="105" applyNumberFormat="1" applyFont="1"/>
    <xf numFmtId="10" fontId="8" fillId="0" borderId="0" xfId="74" applyNumberFormat="1" applyFont="1"/>
    <xf numFmtId="3" fontId="10" fillId="0" borderId="0" xfId="105" applyNumberFormat="1" applyFont="1"/>
    <xf numFmtId="49" fontId="6" fillId="0" borderId="0" xfId="48" applyNumberFormat="1" applyFont="1" applyFill="1" applyBorder="1" applyAlignment="1">
      <alignment horizontal="left" vertical="center"/>
    </xf>
    <xf numFmtId="0" fontId="40" fillId="0" borderId="0" xfId="105" applyFont="1" applyFill="1"/>
    <xf numFmtId="0" fontId="6" fillId="0" borderId="0" xfId="106" applyNumberFormat="1" applyFont="1" applyBorder="1" applyAlignment="1">
      <alignment horizontal="center" vertical="center"/>
    </xf>
    <xf numFmtId="0" fontId="6" fillId="0" borderId="0" xfId="106" applyNumberFormat="1" applyFont="1" applyFill="1" applyBorder="1" applyAlignment="1">
      <alignment horizontal="center" vertical="center"/>
    </xf>
    <xf numFmtId="0" fontId="40" fillId="0" borderId="0" xfId="105" applyFont="1"/>
    <xf numFmtId="0" fontId="8" fillId="0" borderId="0" xfId="106" applyFont="1" applyFill="1" applyBorder="1" applyAlignment="1">
      <alignment horizontal="left" vertical="center"/>
    </xf>
    <xf numFmtId="164" fontId="8" fillId="0" borderId="0" xfId="106" applyNumberFormat="1" applyFont="1" applyFill="1" applyBorder="1" applyAlignment="1">
      <alignment horizontal="right" vertical="center"/>
    </xf>
    <xf numFmtId="164" fontId="34" fillId="0" borderId="0" xfId="106" applyNumberFormat="1" applyFont="1" applyFill="1" applyBorder="1" applyAlignment="1">
      <alignment horizontal="right" vertical="center"/>
    </xf>
    <xf numFmtId="164" fontId="9" fillId="0" borderId="0" xfId="106" applyNumberFormat="1" applyFont="1" applyFill="1" applyBorder="1" applyAlignment="1">
      <alignment horizontal="right" vertical="center"/>
    </xf>
    <xf numFmtId="170" fontId="10" fillId="0" borderId="0" xfId="106" applyNumberFormat="1"/>
    <xf numFmtId="0" fontId="8" fillId="0" borderId="0" xfId="106" applyFont="1" applyFill="1" applyBorder="1" applyAlignment="1">
      <alignment horizontal="left" vertical="center" wrapText="1"/>
    </xf>
    <xf numFmtId="170" fontId="8" fillId="0" borderId="0" xfId="106" applyNumberFormat="1" applyFont="1" applyFill="1" applyBorder="1" applyAlignment="1">
      <alignment horizontal="right" vertical="center"/>
    </xf>
    <xf numFmtId="0" fontId="10" fillId="0" borderId="0" xfId="106" applyAlignment="1"/>
    <xf numFmtId="0" fontId="8" fillId="0" borderId="0" xfId="106" applyFont="1" applyBorder="1" applyAlignment="1">
      <alignment vertical="top"/>
    </xf>
    <xf numFmtId="0" fontId="8" fillId="0" borderId="0" xfId="106" applyFont="1" applyBorder="1" applyAlignment="1">
      <alignment horizontal="left" vertical="top"/>
    </xf>
    <xf numFmtId="0" fontId="9" fillId="0" borderId="0" xfId="73" applyFont="1" applyAlignment="1">
      <alignment vertical="center"/>
    </xf>
    <xf numFmtId="170" fontId="8" fillId="0" borderId="0" xfId="106" applyNumberFormat="1" applyFont="1" applyBorder="1" applyAlignment="1">
      <alignment horizontal="right" vertical="center"/>
    </xf>
    <xf numFmtId="170" fontId="8" fillId="0" borderId="0" xfId="106" applyNumberFormat="1" applyFont="1" applyBorder="1" applyAlignment="1">
      <alignment vertical="center"/>
    </xf>
    <xf numFmtId="170" fontId="8" fillId="0" borderId="0" xfId="106" applyNumberFormat="1" applyFont="1"/>
    <xf numFmtId="0" fontId="8" fillId="0" borderId="0" xfId="73" applyFont="1" applyAlignment="1">
      <alignment vertical="center"/>
    </xf>
    <xf numFmtId="170" fontId="8" fillId="0" borderId="0" xfId="73" applyNumberFormat="1" applyFont="1" applyAlignment="1">
      <alignment horizontal="left" vertical="center"/>
    </xf>
    <xf numFmtId="170" fontId="8" fillId="0" borderId="0" xfId="106" applyNumberFormat="1" applyFont="1" applyAlignment="1">
      <alignment horizontal="left"/>
    </xf>
    <xf numFmtId="0" fontId="10" fillId="0" borderId="0" xfId="73"/>
    <xf numFmtId="0" fontId="8" fillId="0" borderId="0" xfId="106" applyFont="1" applyFill="1" applyBorder="1" applyAlignment="1">
      <alignment vertical="center"/>
    </xf>
    <xf numFmtId="0" fontId="3" fillId="0" borderId="0" xfId="107"/>
    <xf numFmtId="0" fontId="33" fillId="0" borderId="0" xfId="107" applyFont="1"/>
    <xf numFmtId="0" fontId="31" fillId="19" borderId="3" xfId="105" applyFont="1" applyFill="1" applyBorder="1" applyAlignment="1">
      <alignment horizontal="left" vertical="center"/>
    </xf>
    <xf numFmtId="164" fontId="31" fillId="19" borderId="3" xfId="105" applyNumberFormat="1" applyFont="1" applyFill="1" applyBorder="1" applyAlignment="1">
      <alignment horizontal="right" vertical="center"/>
    </xf>
    <xf numFmtId="1" fontId="31" fillId="19" borderId="3" xfId="105" applyNumberFormat="1" applyFont="1" applyFill="1" applyBorder="1" applyAlignment="1">
      <alignment horizontal="right" vertical="center"/>
    </xf>
    <xf numFmtId="0" fontId="8" fillId="0" borderId="0" xfId="73" applyFont="1" applyAlignment="1">
      <alignment vertical="top"/>
    </xf>
    <xf numFmtId="49" fontId="6" fillId="0" borderId="0" xfId="2" applyNumberFormat="1" applyFont="1" applyFill="1" applyAlignment="1">
      <alignment vertical="center"/>
    </xf>
    <xf numFmtId="0" fontId="8" fillId="0" borderId="0" xfId="2" applyFont="1" applyFill="1" applyAlignment="1"/>
    <xf numFmtId="49" fontId="6" fillId="0" borderId="0" xfId="2" applyNumberFormat="1" applyFont="1" applyFill="1" applyAlignment="1">
      <alignment horizontal="left"/>
    </xf>
    <xf numFmtId="0" fontId="8" fillId="0" borderId="0" xfId="2" applyFont="1" applyFill="1"/>
    <xf numFmtId="0" fontId="52" fillId="0" borderId="0" xfId="2" applyFont="1" applyFill="1"/>
    <xf numFmtId="0" fontId="8" fillId="0" borderId="0" xfId="2" applyFont="1"/>
    <xf numFmtId="0" fontId="9" fillId="0" borderId="0" xfId="2" applyFont="1"/>
    <xf numFmtId="0" fontId="8" fillId="0" borderId="0" xfId="2" applyFont="1" applyBorder="1"/>
    <xf numFmtId="0" fontId="54" fillId="0" borderId="0" xfId="2" applyFont="1"/>
    <xf numFmtId="168" fontId="54" fillId="0" borderId="0" xfId="2" applyNumberFormat="1" applyFont="1"/>
    <xf numFmtId="0" fontId="10" fillId="0" borderId="0" xfId="2" applyFont="1" applyAlignment="1">
      <alignment wrapText="1"/>
    </xf>
    <xf numFmtId="0" fontId="53" fillId="0" borderId="0" xfId="2" applyFont="1" applyBorder="1"/>
    <xf numFmtId="0" fontId="8" fillId="0" borderId="0" xfId="2" applyFont="1" applyFill="1" applyBorder="1" applyAlignment="1">
      <alignment horizontal="left" vertical="center"/>
    </xf>
    <xf numFmtId="1" fontId="8" fillId="0" borderId="0" xfId="2" applyNumberFormat="1" applyFont="1" applyBorder="1" applyAlignment="1">
      <alignment horizontal="right" vertical="center"/>
    </xf>
    <xf numFmtId="0" fontId="8" fillId="0" borderId="0" xfId="2" applyFont="1" applyAlignment="1">
      <alignment vertical="justify"/>
    </xf>
    <xf numFmtId="0" fontId="54" fillId="0" borderId="0" xfId="2" applyFont="1" applyAlignment="1">
      <alignment vertical="justify"/>
    </xf>
    <xf numFmtId="168" fontId="54" fillId="0" borderId="0" xfId="2" applyNumberFormat="1" applyFont="1" applyAlignment="1">
      <alignment vertical="justify"/>
    </xf>
    <xf numFmtId="0" fontId="8" fillId="17" borderId="0" xfId="2" applyFont="1" applyFill="1" applyAlignment="1">
      <alignment vertical="center" wrapText="1"/>
    </xf>
    <xf numFmtId="0" fontId="10" fillId="0" borderId="0" xfId="2" applyAlignment="1">
      <alignment vertical="center"/>
    </xf>
    <xf numFmtId="0" fontId="8" fillId="0" borderId="0" xfId="2" applyFont="1" applyAlignment="1">
      <alignment vertical="center"/>
    </xf>
    <xf numFmtId="168" fontId="54" fillId="0" borderId="0" xfId="2" applyNumberFormat="1" applyFont="1" applyAlignment="1">
      <alignment vertical="center"/>
    </xf>
    <xf numFmtId="0" fontId="8" fillId="0" borderId="0" xfId="2" applyFont="1" applyBorder="1" applyAlignment="1">
      <alignment vertical="center"/>
    </xf>
    <xf numFmtId="168" fontId="8" fillId="0" borderId="0" xfId="2" applyNumberFormat="1" applyFont="1" applyBorder="1" applyAlignment="1">
      <alignment vertical="center"/>
    </xf>
    <xf numFmtId="0" fontId="9" fillId="0" borderId="0" xfId="2" applyFont="1" applyFill="1" applyBorder="1" applyAlignment="1">
      <alignment horizontal="left" vertical="center"/>
    </xf>
    <xf numFmtId="164" fontId="8" fillId="0" borderId="0" xfId="2" applyNumberFormat="1" applyFont="1" applyFill="1" applyBorder="1" applyAlignment="1">
      <alignment horizontal="right" vertical="center"/>
    </xf>
    <xf numFmtId="49" fontId="6" fillId="0" borderId="0" xfId="2" applyNumberFormat="1" applyFont="1" applyFill="1" applyAlignment="1">
      <alignment horizontal="left" vertical="center"/>
    </xf>
    <xf numFmtId="49" fontId="6" fillId="0" borderId="0" xfId="2" applyNumberFormat="1" applyFont="1" applyFill="1" applyBorder="1" applyAlignment="1">
      <alignment vertical="center" wrapText="1"/>
    </xf>
    <xf numFmtId="0" fontId="9" fillId="0" borderId="0" xfId="2" applyFont="1" applyFill="1" applyBorder="1" applyAlignment="1">
      <alignment vertical="center"/>
    </xf>
    <xf numFmtId="0" fontId="9" fillId="23" borderId="0" xfId="2" applyFont="1" applyFill="1" applyBorder="1" applyAlignment="1">
      <alignment vertical="center"/>
    </xf>
    <xf numFmtId="0" fontId="9" fillId="0" borderId="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9" fillId="23" borderId="0" xfId="2" applyFont="1" applyFill="1" applyBorder="1" applyAlignment="1">
      <alignment horizontal="center" vertical="center" wrapText="1"/>
    </xf>
    <xf numFmtId="0" fontId="8" fillId="23" borderId="0" xfId="2" applyFont="1" applyFill="1" applyBorder="1" applyAlignment="1">
      <alignment horizontal="center" vertical="center" wrapText="1"/>
    </xf>
    <xf numFmtId="164" fontId="9" fillId="0" borderId="0" xfId="2" applyNumberFormat="1" applyFont="1" applyFill="1" applyBorder="1" applyAlignment="1">
      <alignment horizontal="right" vertical="center"/>
    </xf>
    <xf numFmtId="2" fontId="9" fillId="0" borderId="0" xfId="2" applyNumberFormat="1" applyFont="1" applyFill="1" applyBorder="1" applyAlignment="1">
      <alignment horizontal="right" vertical="center"/>
    </xf>
    <xf numFmtId="1" fontId="8" fillId="0" borderId="0" xfId="2" applyNumberFormat="1" applyFont="1" applyFill="1" applyBorder="1" applyAlignment="1">
      <alignment horizontal="right" vertical="center"/>
    </xf>
    <xf numFmtId="2" fontId="8" fillId="0" borderId="0" xfId="2" applyNumberFormat="1" applyFont="1" applyFill="1" applyBorder="1" applyAlignment="1">
      <alignment horizontal="right" vertical="center"/>
    </xf>
    <xf numFmtId="0" fontId="8" fillId="0" borderId="0" xfId="2" applyFont="1" applyFill="1" applyBorder="1" applyAlignment="1">
      <alignment horizontal="left" vertical="center" wrapText="1"/>
    </xf>
    <xf numFmtId="168" fontId="54" fillId="0" borderId="0" xfId="2" applyNumberFormat="1" applyFont="1" applyFill="1" applyBorder="1"/>
    <xf numFmtId="49" fontId="6" fillId="17" borderId="0" xfId="2" applyNumberFormat="1" applyFont="1" applyFill="1" applyBorder="1" applyAlignment="1">
      <alignment horizontal="left"/>
    </xf>
    <xf numFmtId="0" fontId="6" fillId="17" borderId="0" xfId="2" applyFont="1" applyFill="1" applyBorder="1" applyAlignment="1">
      <alignment horizontal="left"/>
    </xf>
    <xf numFmtId="0" fontId="7" fillId="17" borderId="0" xfId="2" applyFont="1" applyFill="1" applyBorder="1" applyAlignment="1">
      <alignment horizontal="right"/>
    </xf>
    <xf numFmtId="0" fontId="8" fillId="17" borderId="0" xfId="2" applyFont="1" applyFill="1"/>
    <xf numFmtId="0" fontId="10" fillId="17" borderId="0" xfId="2" applyFill="1"/>
    <xf numFmtId="49" fontId="59" fillId="17" borderId="0" xfId="2" applyNumberFormat="1" applyFont="1" applyFill="1" applyBorder="1" applyAlignment="1">
      <alignment horizontal="left"/>
    </xf>
    <xf numFmtId="0" fontId="35" fillId="0" borderId="0" xfId="2" applyFont="1" applyFill="1" applyAlignment="1">
      <alignment horizontal="left"/>
    </xf>
    <xf numFmtId="0" fontId="7" fillId="17" borderId="0" xfId="2" applyFont="1" applyFill="1"/>
    <xf numFmtId="0" fontId="10" fillId="0" borderId="0" xfId="2" applyFont="1"/>
    <xf numFmtId="0" fontId="10" fillId="0" borderId="0" xfId="75"/>
    <xf numFmtId="0" fontId="35" fillId="0" borderId="0" xfId="2" applyFont="1" applyFill="1" applyBorder="1" applyAlignment="1">
      <alignment horizontal="left"/>
    </xf>
    <xf numFmtId="0" fontId="7" fillId="17" borderId="0" xfId="2" applyFont="1" applyFill="1" applyBorder="1"/>
    <xf numFmtId="0" fontId="8" fillId="17" borderId="2" xfId="2" applyFont="1" applyFill="1" applyBorder="1"/>
    <xf numFmtId="3" fontId="8" fillId="17" borderId="2" xfId="2" applyNumberFormat="1" applyFont="1" applyFill="1" applyBorder="1"/>
    <xf numFmtId="0" fontId="6" fillId="0" borderId="0" xfId="101" applyFont="1" applyFill="1" applyBorder="1" applyAlignment="1">
      <alignment horizontal="left" vertical="center"/>
    </xf>
    <xf numFmtId="0" fontId="9" fillId="0" borderId="0" xfId="101" applyFont="1" applyFill="1" applyBorder="1" applyAlignment="1">
      <alignment horizontal="left" vertical="center"/>
    </xf>
    <xf numFmtId="0" fontId="9" fillId="0" borderId="0" xfId="101" applyFont="1" applyFill="1" applyBorder="1" applyAlignment="1">
      <alignment horizontal="left" vertical="center" wrapText="1"/>
    </xf>
    <xf numFmtId="0" fontId="8" fillId="0" borderId="0" xfId="101" applyFont="1" applyFill="1" applyBorder="1"/>
    <xf numFmtId="0" fontId="9" fillId="0" borderId="0" xfId="101" applyFont="1" applyFill="1" applyBorder="1" applyAlignment="1">
      <alignment horizontal="center" vertical="center" wrapText="1"/>
    </xf>
    <xf numFmtId="0" fontId="9" fillId="0" borderId="0" xfId="101" applyFont="1" applyFill="1" applyBorder="1" applyAlignment="1">
      <alignment horizontal="right" vertical="top" wrapText="1"/>
    </xf>
    <xf numFmtId="0" fontId="7" fillId="0" borderId="0" xfId="101" applyFont="1" applyFill="1" applyBorder="1" applyAlignment="1">
      <alignment horizontal="right" vertical="top"/>
    </xf>
    <xf numFmtId="0" fontId="8" fillId="0" borderId="0" xfId="101" applyFont="1" applyFill="1"/>
    <xf numFmtId="0" fontId="6" fillId="0" borderId="0" xfId="101" applyFont="1" applyFill="1" applyBorder="1" applyAlignment="1">
      <alignment horizontal="left" vertical="center" wrapText="1"/>
    </xf>
    <xf numFmtId="0" fontId="8" fillId="18" borderId="2" xfId="101" applyFont="1" applyFill="1" applyBorder="1" applyAlignment="1">
      <alignment horizontal="center" vertical="center" wrapText="1"/>
    </xf>
    <xf numFmtId="0" fontId="8" fillId="0" borderId="0" xfId="101" applyFont="1"/>
    <xf numFmtId="0" fontId="8" fillId="0" borderId="0" xfId="101" applyFont="1" applyAlignment="1">
      <alignment horizontal="center" vertical="top"/>
    </xf>
    <xf numFmtId="0" fontId="8" fillId="0" borderId="0" xfId="101" applyNumberFormat="1" applyFont="1" applyAlignment="1">
      <alignment horizontal="center" vertical="top"/>
    </xf>
    <xf numFmtId="0" fontId="9" fillId="0" borderId="0" xfId="101" applyFont="1"/>
    <xf numFmtId="172" fontId="6" fillId="0" borderId="0" xfId="101" applyNumberFormat="1" applyFont="1" applyFill="1" applyAlignment="1">
      <alignment horizontal="left" vertical="center"/>
    </xf>
    <xf numFmtId="172" fontId="9" fillId="0" borderId="0" xfId="101" applyNumberFormat="1" applyFont="1" applyFill="1" applyAlignment="1">
      <alignment horizontal="left"/>
    </xf>
    <xf numFmtId="172" fontId="6" fillId="0" borderId="0" xfId="101" applyNumberFormat="1" applyFont="1" applyFill="1" applyAlignment="1">
      <alignment horizontal="left"/>
    </xf>
    <xf numFmtId="0" fontId="8" fillId="0" borderId="0" xfId="101" applyFont="1" applyFill="1" applyAlignment="1">
      <alignment horizontal="left"/>
    </xf>
    <xf numFmtId="172" fontId="7" fillId="0" borderId="0" xfId="101" applyNumberFormat="1" applyFont="1" applyFill="1" applyAlignment="1">
      <alignment horizontal="right"/>
    </xf>
    <xf numFmtId="172" fontId="9" fillId="0" borderId="0" xfId="101" applyNumberFormat="1" applyFont="1" applyFill="1" applyAlignment="1">
      <alignment horizontal="left" vertical="center"/>
    </xf>
    <xf numFmtId="0" fontId="8" fillId="0" borderId="0" xfId="101" applyNumberFormat="1" applyFont="1"/>
    <xf numFmtId="0" fontId="8" fillId="0" borderId="0" xfId="101" applyFont="1" applyBorder="1"/>
    <xf numFmtId="164" fontId="8" fillId="0" borderId="0" xfId="101" applyNumberFormat="1" applyFont="1" applyFill="1" applyBorder="1" applyAlignment="1">
      <alignment horizontal="center"/>
    </xf>
    <xf numFmtId="164" fontId="8" fillId="0" borderId="0" xfId="101" applyNumberFormat="1" applyFont="1" applyFill="1" applyBorder="1" applyAlignment="1">
      <alignment horizontal="right"/>
    </xf>
    <xf numFmtId="172" fontId="8" fillId="0" borderId="0" xfId="101" applyNumberFormat="1" applyFont="1" applyBorder="1" applyAlignment="1">
      <alignment horizontal="right"/>
    </xf>
    <xf numFmtId="172" fontId="8" fillId="0" borderId="0" xfId="101" applyNumberFormat="1" applyFont="1" applyBorder="1"/>
    <xf numFmtId="172" fontId="8" fillId="0" borderId="0" xfId="101" applyNumberFormat="1" applyFont="1"/>
    <xf numFmtId="0" fontId="8" fillId="0" borderId="0" xfId="101" applyFont="1" applyAlignment="1">
      <alignment horizontal="left"/>
    </xf>
    <xf numFmtId="0" fontId="6" fillId="0" borderId="0" xfId="108" applyFont="1"/>
    <xf numFmtId="0" fontId="58" fillId="0" borderId="0" xfId="108" applyFont="1"/>
    <xf numFmtId="0" fontId="57" fillId="0" borderId="0" xfId="108" applyFont="1"/>
    <xf numFmtId="0" fontId="3" fillId="0" borderId="0" xfId="108"/>
    <xf numFmtId="0" fontId="61" fillId="0" borderId="0" xfId="108" applyFont="1"/>
    <xf numFmtId="0" fontId="62" fillId="0" borderId="0" xfId="108" applyFont="1" applyFill="1" applyBorder="1" applyAlignment="1">
      <alignment horizontal="center"/>
    </xf>
    <xf numFmtId="0" fontId="57" fillId="0" borderId="0" xfId="108" applyFont="1" applyFill="1" applyBorder="1" applyAlignment="1">
      <alignment horizontal="center"/>
    </xf>
    <xf numFmtId="0" fontId="57" fillId="0" borderId="0" xfId="108" applyFont="1" applyAlignment="1">
      <alignment horizontal="center"/>
    </xf>
    <xf numFmtId="0" fontId="8" fillId="0" borderId="0" xfId="108" applyFont="1"/>
    <xf numFmtId="0" fontId="7" fillId="0" borderId="0" xfId="108" applyFont="1" applyAlignment="1">
      <alignment horizontal="right"/>
    </xf>
    <xf numFmtId="0" fontId="8" fillId="18" borderId="2" xfId="108" applyFont="1" applyFill="1" applyBorder="1"/>
    <xf numFmtId="0" fontId="7" fillId="0" borderId="0" xfId="108" applyFont="1"/>
    <xf numFmtId="0" fontId="61" fillId="0" borderId="0" xfId="108" applyFont="1" applyAlignment="1">
      <alignment horizontal="center"/>
    </xf>
    <xf numFmtId="0" fontId="9" fillId="18" borderId="0" xfId="108" applyFont="1" applyFill="1" applyAlignment="1">
      <alignment horizontal="center" vertical="center"/>
    </xf>
    <xf numFmtId="49" fontId="6" fillId="0" borderId="0" xfId="101" applyNumberFormat="1" applyFont="1" applyFill="1" applyAlignment="1">
      <alignment horizontal="left"/>
    </xf>
    <xf numFmtId="49" fontId="6" fillId="0" borderId="0" xfId="101" applyNumberFormat="1" applyFont="1" applyFill="1" applyBorder="1" applyAlignment="1">
      <alignment horizontal="left"/>
    </xf>
    <xf numFmtId="0" fontId="7" fillId="0" borderId="0" xfId="101" applyFont="1" applyFill="1" applyAlignment="1"/>
    <xf numFmtId="0" fontId="7" fillId="0" borderId="0" xfId="101" applyFont="1" applyFill="1" applyBorder="1" applyAlignment="1"/>
    <xf numFmtId="0" fontId="8" fillId="0" borderId="0" xfId="101" applyFont="1" applyFill="1" applyAlignment="1"/>
    <xf numFmtId="0" fontId="7" fillId="0" borderId="0" xfId="101" applyFont="1" applyFill="1"/>
    <xf numFmtId="0" fontId="7" fillId="0" borderId="0" xfId="101" applyFont="1" applyFill="1" applyBorder="1"/>
    <xf numFmtId="0" fontId="12" fillId="0" borderId="0" xfId="101" applyFont="1" applyFill="1" applyAlignment="1">
      <alignment horizontal="left"/>
    </xf>
    <xf numFmtId="0" fontId="12" fillId="0" borderId="0" xfId="101" applyFont="1" applyFill="1" applyBorder="1" applyAlignment="1">
      <alignment horizontal="left"/>
    </xf>
    <xf numFmtId="0" fontId="9" fillId="24" borderId="2" xfId="101" applyFont="1" applyFill="1" applyBorder="1" applyAlignment="1">
      <alignment horizontal="center" vertical="center" wrapText="1"/>
    </xf>
    <xf numFmtId="0" fontId="52" fillId="0" borderId="0" xfId="101" applyFont="1" applyFill="1"/>
    <xf numFmtId="0" fontId="9" fillId="24" borderId="0" xfId="101" applyFont="1" applyFill="1" applyBorder="1" applyAlignment="1">
      <alignment horizontal="center" vertical="center" wrapText="1"/>
    </xf>
    <xf numFmtId="0" fontId="52" fillId="0" borderId="0" xfId="101" applyFont="1" applyFill="1" applyAlignment="1">
      <alignment vertical="center" wrapText="1"/>
    </xf>
    <xf numFmtId="0" fontId="10" fillId="0" borderId="0" xfId="101"/>
    <xf numFmtId="0" fontId="8" fillId="0" borderId="0" xfId="101" applyFont="1" applyBorder="1" applyAlignment="1"/>
    <xf numFmtId="168" fontId="54" fillId="0" borderId="0" xfId="101" applyNumberFormat="1" applyFont="1"/>
    <xf numFmtId="0" fontId="10" fillId="0" borderId="0" xfId="101" applyBorder="1"/>
    <xf numFmtId="0" fontId="8" fillId="17" borderId="0" xfId="101" applyFont="1" applyFill="1" applyBorder="1" applyAlignment="1">
      <alignment horizontal="left" vertical="center" wrapText="1"/>
    </xf>
    <xf numFmtId="49" fontId="6" fillId="0" borderId="0" xfId="2" applyNumberFormat="1" applyFont="1" applyFill="1" applyBorder="1" applyAlignment="1">
      <alignment horizontal="left" vertical="center" wrapText="1"/>
    </xf>
    <xf numFmtId="0" fontId="7" fillId="0" borderId="0" xfId="2" applyFont="1" applyFill="1" applyBorder="1"/>
    <xf numFmtId="0" fontId="8" fillId="0" borderId="0" xfId="101" applyFont="1" applyFill="1" applyBorder="1" applyAlignment="1"/>
    <xf numFmtId="0" fontId="9" fillId="18" borderId="0" xfId="2" applyFont="1" applyFill="1" applyBorder="1" applyAlignment="1">
      <alignment vertical="center"/>
    </xf>
    <xf numFmtId="0" fontId="52" fillId="0" borderId="0" xfId="101" applyFont="1" applyFill="1" applyBorder="1"/>
    <xf numFmtId="3" fontId="9" fillId="18" borderId="0" xfId="2" applyNumberFormat="1" applyFont="1" applyFill="1" applyBorder="1" applyAlignment="1">
      <alignment horizontal="center" vertical="center" wrapText="1"/>
    </xf>
    <xf numFmtId="168" fontId="64" fillId="0" borderId="0" xfId="101" applyNumberFormat="1" applyFont="1" applyAlignment="1">
      <alignment horizontal="right"/>
    </xf>
    <xf numFmtId="168" fontId="54" fillId="0" borderId="0" xfId="101" applyNumberFormat="1" applyFont="1" applyAlignment="1"/>
    <xf numFmtId="0" fontId="54" fillId="0" borderId="0" xfId="101" applyFont="1"/>
    <xf numFmtId="0" fontId="8" fillId="17" borderId="0" xfId="101" applyFont="1" applyFill="1" applyAlignment="1">
      <alignment vertical="center" wrapText="1"/>
    </xf>
    <xf numFmtId="0" fontId="8" fillId="17" borderId="0" xfId="101" applyFont="1" applyFill="1" applyAlignment="1">
      <alignment horizontal="left" vertical="center" wrapText="1"/>
    </xf>
    <xf numFmtId="0" fontId="10" fillId="0" borderId="0" xfId="101" applyFont="1" applyAlignment="1">
      <alignment wrapText="1"/>
    </xf>
    <xf numFmtId="0" fontId="7" fillId="0" borderId="0" xfId="101" applyFont="1" applyFill="1" applyBorder="1" applyAlignment="1">
      <alignment vertical="top"/>
    </xf>
    <xf numFmtId="173" fontId="8" fillId="0" borderId="0" xfId="4" applyNumberFormat="1" applyFont="1" applyBorder="1" applyAlignment="1">
      <alignment horizontal="right" vertical="center"/>
    </xf>
    <xf numFmtId="49" fontId="6" fillId="0" borderId="0" xfId="2" applyNumberFormat="1" applyFont="1" applyFill="1" applyAlignment="1">
      <alignment horizontal="left" vertical="center" wrapText="1"/>
    </xf>
    <xf numFmtId="0" fontId="10" fillId="24" borderId="3" xfId="101" applyFill="1" applyBorder="1"/>
    <xf numFmtId="3" fontId="9" fillId="24" borderId="3" xfId="2" applyNumberFormat="1" applyFont="1" applyFill="1" applyBorder="1" applyAlignment="1">
      <alignment horizontal="center" vertical="center" wrapText="1"/>
    </xf>
    <xf numFmtId="0" fontId="8" fillId="0" borderId="0" xfId="101" applyFont="1" applyFill="1" applyBorder="1" applyAlignment="1">
      <alignment horizontal="left" vertical="center"/>
    </xf>
    <xf numFmtId="1" fontId="8" fillId="0" borderId="0" xfId="2" applyNumberFormat="1" applyFont="1" applyBorder="1" applyAlignment="1">
      <alignment vertical="center"/>
    </xf>
    <xf numFmtId="1" fontId="8" fillId="0" borderId="0" xfId="2" applyNumberFormat="1" applyFont="1" applyBorder="1" applyAlignment="1">
      <alignment horizontal="center" vertical="center"/>
    </xf>
    <xf numFmtId="1" fontId="9" fillId="0" borderId="0" xfId="2" applyNumberFormat="1" applyFont="1" applyFill="1" applyBorder="1" applyAlignment="1">
      <alignment horizontal="right" vertical="center"/>
    </xf>
    <xf numFmtId="0" fontId="10" fillId="0" borderId="0" xfId="101" applyFont="1"/>
    <xf numFmtId="168" fontId="64" fillId="0" borderId="0" xfId="101" applyNumberFormat="1" applyFont="1" applyBorder="1" applyAlignment="1">
      <alignment horizontal="right"/>
    </xf>
    <xf numFmtId="168" fontId="54" fillId="0" borderId="0" xfId="101" applyNumberFormat="1" applyFont="1" applyBorder="1" applyAlignment="1"/>
    <xf numFmtId="0" fontId="10" fillId="24" borderId="2" xfId="101" applyFill="1" applyBorder="1"/>
    <xf numFmtId="0" fontId="10" fillId="24" borderId="0" xfId="101" applyFill="1" applyBorder="1"/>
    <xf numFmtId="0" fontId="47" fillId="24" borderId="0" xfId="101" applyFont="1" applyFill="1" applyBorder="1" applyAlignment="1">
      <alignment horizontal="center" vertical="center" wrapText="1"/>
    </xf>
    <xf numFmtId="0" fontId="47" fillId="24" borderId="1" xfId="101" applyFont="1" applyFill="1" applyBorder="1" applyAlignment="1">
      <alignment horizontal="center" vertical="center" wrapText="1"/>
    </xf>
    <xf numFmtId="0" fontId="8" fillId="24" borderId="1" xfId="101" applyFont="1" applyFill="1" applyBorder="1" applyAlignment="1">
      <alignment horizontal="center" vertical="center" wrapText="1"/>
    </xf>
    <xf numFmtId="0" fontId="9" fillId="24" borderId="1" xfId="101" applyFont="1" applyFill="1" applyBorder="1" applyAlignment="1">
      <alignment horizontal="center" vertical="center" wrapText="1"/>
    </xf>
    <xf numFmtId="49" fontId="6" fillId="17" borderId="0" xfId="101" applyNumberFormat="1" applyFont="1" applyFill="1" applyBorder="1" applyAlignment="1">
      <alignment horizontal="left"/>
    </xf>
    <xf numFmtId="0" fontId="6" fillId="17" borderId="0" xfId="101" applyFont="1" applyFill="1" applyBorder="1" applyAlignment="1">
      <alignment horizontal="left"/>
    </xf>
    <xf numFmtId="0" fontId="7" fillId="17" borderId="0" xfId="101" applyFont="1" applyFill="1" applyBorder="1" applyAlignment="1">
      <alignment horizontal="right"/>
    </xf>
    <xf numFmtId="0" fontId="8" fillId="17" borderId="0" xfId="101" applyFont="1" applyFill="1"/>
    <xf numFmtId="0" fontId="10" fillId="17" borderId="0" xfId="101" applyFill="1"/>
    <xf numFmtId="0" fontId="6" fillId="0" borderId="0" xfId="101" applyFont="1" applyFill="1" applyBorder="1" applyAlignment="1">
      <alignment horizontal="left"/>
    </xf>
    <xf numFmtId="0" fontId="35" fillId="0" borderId="0" xfId="101" applyFont="1" applyFill="1" applyAlignment="1">
      <alignment horizontal="left"/>
    </xf>
    <xf numFmtId="0" fontId="7" fillId="17" borderId="0" xfId="101" applyFont="1" applyFill="1"/>
    <xf numFmtId="0" fontId="50" fillId="17" borderId="0" xfId="101" applyFont="1" applyFill="1" applyAlignment="1"/>
    <xf numFmtId="0" fontId="10" fillId="17" borderId="0" xfId="101" applyFill="1" applyAlignment="1"/>
    <xf numFmtId="0" fontId="10" fillId="0" borderId="0" xfId="101" applyAlignment="1"/>
    <xf numFmtId="164" fontId="8" fillId="0" borderId="0" xfId="101" applyNumberFormat="1" applyFont="1" applyFill="1" applyBorder="1" applyAlignment="1">
      <alignment horizontal="right" vertical="center"/>
    </xf>
    <xf numFmtId="164" fontId="8" fillId="0" borderId="0" xfId="101" applyNumberFormat="1" applyFont="1" applyFill="1" applyBorder="1" applyAlignment="1">
      <alignment horizontal="center" vertical="center"/>
    </xf>
    <xf numFmtId="164" fontId="42" fillId="0" borderId="0" xfId="101" applyNumberFormat="1" applyFont="1" applyFill="1" applyBorder="1" applyAlignment="1">
      <alignment horizontal="right" vertical="center"/>
    </xf>
    <xf numFmtId="0" fontId="50" fillId="17" borderId="0" xfId="101" applyFont="1" applyFill="1"/>
    <xf numFmtId="0" fontId="9" fillId="18" borderId="0" xfId="101" applyNumberFormat="1" applyFont="1" applyFill="1" applyBorder="1" applyAlignment="1">
      <alignment vertical="center" wrapText="1"/>
    </xf>
    <xf numFmtId="0" fontId="8" fillId="0" borderId="0" xfId="101" applyFont="1" applyFill="1" applyBorder="1" applyAlignment="1">
      <alignment vertical="center"/>
    </xf>
    <xf numFmtId="0" fontId="8" fillId="0" borderId="0" xfId="109" applyFont="1" applyFill="1" applyAlignment="1"/>
    <xf numFmtId="0" fontId="8" fillId="0" borderId="0" xfId="109" applyFont="1" applyFill="1"/>
    <xf numFmtId="0" fontId="52" fillId="0" borderId="0" xfId="109" applyFont="1" applyFill="1"/>
    <xf numFmtId="0" fontId="9" fillId="0" borderId="0" xfId="109" applyFont="1"/>
    <xf numFmtId="0" fontId="10" fillId="0" borderId="0" xfId="109"/>
    <xf numFmtId="0" fontId="47" fillId="0" borderId="0" xfId="109" applyFont="1"/>
    <xf numFmtId="0" fontId="8" fillId="0" borderId="0" xfId="109" applyFont="1"/>
    <xf numFmtId="168" fontId="10" fillId="0" borderId="0" xfId="109" applyNumberFormat="1"/>
    <xf numFmtId="0" fontId="54" fillId="0" borderId="0" xfId="109" applyFont="1"/>
    <xf numFmtId="168" fontId="54" fillId="0" borderId="0" xfId="109" applyNumberFormat="1" applyFont="1"/>
    <xf numFmtId="0" fontId="6" fillId="0" borderId="0" xfId="2" applyFont="1" applyFill="1" applyAlignment="1">
      <alignment horizontal="left" vertical="center"/>
    </xf>
    <xf numFmtId="0" fontId="13" fillId="0" borderId="0" xfId="110"/>
    <xf numFmtId="0" fontId="6" fillId="0" borderId="0" xfId="2" applyFont="1" applyFill="1" applyAlignment="1">
      <alignment horizontal="left" vertical="center" wrapText="1"/>
    </xf>
    <xf numFmtId="0" fontId="9" fillId="18" borderId="3" xfId="2" applyNumberFormat="1" applyFont="1" applyFill="1" applyBorder="1" applyAlignment="1">
      <alignment horizontal="center" vertical="center" wrapText="1"/>
    </xf>
    <xf numFmtId="0" fontId="13" fillId="0" borderId="0" xfId="110" applyAlignment="1">
      <alignment wrapText="1"/>
    </xf>
    <xf numFmtId="0" fontId="8" fillId="0" borderId="0" xfId="2" applyFont="1" applyFill="1" applyBorder="1" applyAlignment="1">
      <alignment vertical="center" wrapText="1"/>
    </xf>
    <xf numFmtId="49" fontId="66" fillId="26" borderId="0" xfId="101" applyNumberFormat="1" applyFont="1" applyFill="1" applyBorder="1" applyAlignment="1">
      <alignment horizontal="left"/>
    </xf>
    <xf numFmtId="0" fontId="66" fillId="26" borderId="0" xfId="101" applyFont="1" applyFill="1" applyBorder="1" applyAlignment="1">
      <alignment horizontal="left"/>
    </xf>
    <xf numFmtId="0" fontId="67" fillId="26" borderId="0" xfId="101" applyFont="1" applyFill="1" applyBorder="1" applyAlignment="1">
      <alignment horizontal="right"/>
    </xf>
    <xf numFmtId="0" fontId="68" fillId="26" borderId="0" xfId="101" applyFont="1" applyFill="1"/>
    <xf numFmtId="0" fontId="10" fillId="26" borderId="0" xfId="101" applyFill="1"/>
    <xf numFmtId="0" fontId="70" fillId="0" borderId="0" xfId="101" applyFont="1" applyFill="1" applyAlignment="1">
      <alignment horizontal="left"/>
    </xf>
    <xf numFmtId="0" fontId="67" fillId="26" borderId="0" xfId="101" applyFont="1" applyFill="1"/>
    <xf numFmtId="0" fontId="72" fillId="0" borderId="0" xfId="101" applyFont="1"/>
    <xf numFmtId="3" fontId="68" fillId="26" borderId="0" xfId="101" applyNumberFormat="1" applyFont="1" applyFill="1"/>
    <xf numFmtId="0" fontId="66" fillId="0" borderId="0" xfId="101" applyFont="1" applyFill="1" applyAlignment="1">
      <alignment horizontal="left" vertical="center"/>
    </xf>
    <xf numFmtId="0" fontId="67" fillId="0" borderId="0" xfId="101" applyFont="1" applyFill="1" applyAlignment="1">
      <alignment horizontal="right" vertical="center"/>
    </xf>
    <xf numFmtId="0" fontId="67" fillId="0" borderId="0" xfId="101" applyFont="1" applyFill="1" applyBorder="1" applyAlignment="1">
      <alignment horizontal="right" vertical="top"/>
    </xf>
    <xf numFmtId="0" fontId="73" fillId="0" borderId="0" xfId="101" applyFont="1" applyFill="1"/>
    <xf numFmtId="0" fontId="66" fillId="0" borderId="0" xfId="101" applyFont="1" applyFill="1" applyAlignment="1">
      <alignment horizontal="left" vertical="center" wrapText="1"/>
    </xf>
    <xf numFmtId="0" fontId="68" fillId="0" borderId="0" xfId="101" applyFont="1"/>
    <xf numFmtId="0" fontId="68" fillId="0" borderId="0" xfId="101" applyFont="1" applyAlignment="1">
      <alignment horizontal="center" vertical="top"/>
    </xf>
    <xf numFmtId="0" fontId="71" fillId="0" borderId="0" xfId="101" applyFont="1"/>
    <xf numFmtId="0" fontId="68" fillId="0" borderId="19" xfId="101" applyFont="1" applyBorder="1"/>
    <xf numFmtId="0" fontId="68" fillId="0" borderId="0" xfId="101" applyFont="1" applyBorder="1"/>
    <xf numFmtId="0" fontId="68" fillId="0" borderId="0" xfId="101" applyFont="1" applyAlignment="1">
      <alignment horizontal="left"/>
    </xf>
    <xf numFmtId="0" fontId="67" fillId="0" borderId="0" xfId="101" applyFont="1" applyFill="1" applyAlignment="1">
      <alignment horizontal="right"/>
    </xf>
    <xf numFmtId="0" fontId="68" fillId="0" borderId="0" xfId="101" applyFont="1" applyAlignment="1">
      <alignment wrapText="1"/>
    </xf>
    <xf numFmtId="172" fontId="66" fillId="0" borderId="0" xfId="101" applyNumberFormat="1" applyFont="1" applyFill="1" applyAlignment="1">
      <alignment horizontal="left" vertical="center"/>
    </xf>
    <xf numFmtId="172" fontId="69" fillId="0" borderId="0" xfId="101" applyNumberFormat="1" applyFont="1" applyFill="1" applyAlignment="1">
      <alignment horizontal="left"/>
    </xf>
    <xf numFmtId="172" fontId="66" fillId="0" borderId="0" xfId="101" applyNumberFormat="1" applyFont="1" applyFill="1" applyAlignment="1">
      <alignment horizontal="left"/>
    </xf>
    <xf numFmtId="0" fontId="68" fillId="0" borderId="0" xfId="101" applyFont="1" applyFill="1" applyAlignment="1">
      <alignment horizontal="left"/>
    </xf>
    <xf numFmtId="172" fontId="68" fillId="0" borderId="0" xfId="101" applyNumberFormat="1" applyFont="1" applyFill="1" applyAlignment="1">
      <alignment horizontal="left"/>
    </xf>
    <xf numFmtId="0" fontId="66" fillId="0" borderId="0" xfId="101" applyFont="1" applyFill="1"/>
    <xf numFmtId="172" fontId="67" fillId="0" borderId="0" xfId="101" applyNumberFormat="1" applyFont="1" applyFill="1"/>
    <xf numFmtId="172" fontId="66" fillId="0" borderId="0" xfId="101" applyNumberFormat="1" applyFont="1" applyFill="1" applyAlignment="1">
      <alignment horizontal="center"/>
    </xf>
    <xf numFmtId="0" fontId="73" fillId="0" borderId="0" xfId="101" applyFont="1"/>
    <xf numFmtId="172" fontId="68" fillId="0" borderId="0" xfId="101" applyNumberFormat="1" applyFont="1"/>
    <xf numFmtId="0" fontId="68" fillId="0" borderId="0" xfId="101" applyFont="1" applyAlignment="1">
      <alignment vertical="center"/>
    </xf>
    <xf numFmtId="0" fontId="7" fillId="17" borderId="0" xfId="2" applyFont="1" applyFill="1" applyBorder="1" applyAlignment="1">
      <alignment horizontal="center"/>
    </xf>
    <xf numFmtId="0" fontId="56" fillId="0" borderId="0" xfId="108" applyFont="1"/>
    <xf numFmtId="0" fontId="6" fillId="0" borderId="0" xfId="108" applyFont="1" applyAlignment="1">
      <alignment horizontal="left"/>
    </xf>
    <xf numFmtId="0" fontId="7" fillId="0" borderId="0" xfId="108" applyFont="1" applyAlignment="1">
      <alignment horizontal="left"/>
    </xf>
    <xf numFmtId="0" fontId="9" fillId="18" borderId="22" xfId="108" applyFont="1" applyFill="1" applyBorder="1" applyAlignment="1">
      <alignment horizontal="center"/>
    </xf>
    <xf numFmtId="0" fontId="65" fillId="19" borderId="22" xfId="101" applyFont="1" applyFill="1" applyBorder="1" applyAlignment="1">
      <alignment horizontal="center" vertical="center"/>
    </xf>
    <xf numFmtId="164" fontId="65" fillId="19" borderId="22" xfId="101" applyNumberFormat="1" applyFont="1" applyFill="1" applyBorder="1" applyAlignment="1">
      <alignment horizontal="right" vertical="center"/>
    </xf>
    <xf numFmtId="0" fontId="9" fillId="18" borderId="22" xfId="101" applyNumberFormat="1" applyFont="1" applyFill="1" applyBorder="1" applyAlignment="1">
      <alignment vertical="center" wrapText="1"/>
    </xf>
    <xf numFmtId="164" fontId="8" fillId="0" borderId="22" xfId="101" applyNumberFormat="1" applyFont="1" applyFill="1" applyBorder="1" applyAlignment="1">
      <alignment horizontal="right" vertical="center"/>
    </xf>
    <xf numFmtId="164" fontId="8" fillId="0" borderId="22" xfId="101" applyNumberFormat="1" applyFont="1" applyFill="1" applyBorder="1" applyAlignment="1">
      <alignment horizontal="center" vertical="center"/>
    </xf>
    <xf numFmtId="1" fontId="9" fillId="0" borderId="0" xfId="2" applyNumberFormat="1" applyFont="1" applyBorder="1" applyAlignment="1">
      <alignment horizontal="right" vertical="center"/>
    </xf>
    <xf numFmtId="0" fontId="8" fillId="0" borderId="0" xfId="0" applyFont="1" applyBorder="1"/>
    <xf numFmtId="0" fontId="9" fillId="0" borderId="0" xfId="0" applyFont="1" applyBorder="1" applyAlignment="1">
      <alignment horizontal="center"/>
    </xf>
    <xf numFmtId="0" fontId="7" fillId="0" borderId="0" xfId="0" applyFont="1" applyFill="1" applyAlignment="1">
      <alignment horizontal="left"/>
    </xf>
    <xf numFmtId="0" fontId="36" fillId="19" borderId="3" xfId="0" applyFont="1" applyFill="1" applyBorder="1" applyAlignment="1">
      <alignment vertical="center"/>
    </xf>
    <xf numFmtId="164" fontId="37" fillId="19" borderId="3" xfId="0" applyNumberFormat="1" applyFont="1" applyFill="1" applyBorder="1" applyAlignment="1">
      <alignment horizontal="center" vertical="center"/>
    </xf>
    <xf numFmtId="164" fontId="36" fillId="19" borderId="3" xfId="0" applyNumberFormat="1" applyFont="1" applyFill="1" applyBorder="1" applyAlignment="1">
      <alignment horizontal="right" vertical="center"/>
    </xf>
    <xf numFmtId="164" fontId="37" fillId="19" borderId="3" xfId="0" applyNumberFormat="1" applyFont="1" applyFill="1" applyBorder="1" applyAlignment="1">
      <alignment horizontal="right" vertical="center"/>
    </xf>
    <xf numFmtId="0" fontId="36" fillId="19" borderId="3" xfId="0" applyFont="1" applyFill="1" applyBorder="1" applyAlignment="1">
      <alignment horizontal="right" vertical="center" wrapText="1"/>
    </xf>
    <xf numFmtId="10" fontId="36" fillId="19" borderId="3" xfId="0" applyNumberFormat="1" applyFont="1" applyFill="1" applyBorder="1" applyAlignment="1">
      <alignment horizontal="right" vertical="center" wrapText="1"/>
    </xf>
    <xf numFmtId="0" fontId="9" fillId="18" borderId="3" xfId="0" applyFont="1" applyFill="1" applyBorder="1" applyAlignment="1">
      <alignment horizontal="left" vertical="center"/>
    </xf>
    <xf numFmtId="0" fontId="9" fillId="18" borderId="3" xfId="0" applyFont="1" applyFill="1" applyBorder="1" applyAlignment="1">
      <alignment horizontal="right" vertical="center"/>
    </xf>
    <xf numFmtId="0" fontId="7" fillId="0" borderId="0" xfId="2" applyFont="1" applyFill="1" applyBorder="1" applyAlignment="1">
      <alignment horizontal="right"/>
    </xf>
    <xf numFmtId="0" fontId="8" fillId="0" borderId="0" xfId="2" applyFont="1" applyFill="1" applyBorder="1" applyAlignment="1">
      <alignment horizontal="right"/>
    </xf>
    <xf numFmtId="0" fontId="9" fillId="0" borderId="0" xfId="2" applyFont="1" applyFill="1" applyBorder="1" applyAlignment="1">
      <alignment horizontal="left"/>
    </xf>
    <xf numFmtId="164" fontId="8" fillId="20" borderId="0" xfId="0" applyNumberFormat="1" applyFont="1" applyFill="1" applyBorder="1" applyAlignment="1">
      <alignment horizontal="right" vertical="center" wrapText="1"/>
    </xf>
    <xf numFmtId="0" fontId="31" fillId="0" borderId="0" xfId="105" applyFont="1" applyFill="1" applyBorder="1" applyAlignment="1">
      <alignment vertical="center"/>
    </xf>
    <xf numFmtId="164" fontId="31" fillId="0" borderId="0" xfId="105" applyNumberFormat="1" applyFont="1" applyFill="1" applyBorder="1" applyAlignment="1">
      <alignment horizontal="center" vertical="center"/>
    </xf>
    <xf numFmtId="164" fontId="31" fillId="0" borderId="0" xfId="105" applyNumberFormat="1" applyFont="1" applyFill="1" applyBorder="1" applyAlignment="1">
      <alignment vertical="center"/>
    </xf>
    <xf numFmtId="0" fontId="74" fillId="0" borderId="0" xfId="73" applyFont="1" applyFill="1" applyBorder="1" applyAlignment="1">
      <alignment horizontal="left"/>
    </xf>
    <xf numFmtId="0" fontId="8" fillId="0" borderId="0" xfId="101" applyFont="1" applyFill="1" applyBorder="1" applyAlignment="1">
      <alignment horizontal="left" vertical="center" wrapText="1"/>
    </xf>
    <xf numFmtId="0" fontId="7" fillId="0" borderId="0" xfId="101" applyFont="1" applyFill="1" applyBorder="1" applyAlignment="1">
      <alignment horizontal="right" vertical="top"/>
    </xf>
    <xf numFmtId="0" fontId="9" fillId="18" borderId="22" xfId="2" applyFont="1" applyFill="1" applyBorder="1" applyAlignment="1">
      <alignment horizontal="center" vertical="center"/>
    </xf>
    <xf numFmtId="0" fontId="7" fillId="0" borderId="0" xfId="101" applyFont="1" applyFill="1" applyBorder="1" applyAlignment="1">
      <alignment horizontal="right" vertical="top"/>
    </xf>
    <xf numFmtId="0" fontId="6" fillId="0" borderId="0" xfId="101" applyFont="1" applyFill="1" applyBorder="1" applyAlignment="1">
      <alignment horizontal="right"/>
    </xf>
    <xf numFmtId="174" fontId="8" fillId="0" borderId="0" xfId="101" applyNumberFormat="1" applyFont="1" applyFill="1" applyAlignment="1">
      <alignment horizontal="left"/>
    </xf>
    <xf numFmtId="174" fontId="8" fillId="0" borderId="0" xfId="101" applyNumberFormat="1" applyFont="1"/>
    <xf numFmtId="164" fontId="9" fillId="0" borderId="0" xfId="101" applyNumberFormat="1" applyFont="1" applyFill="1" applyBorder="1" applyAlignment="1">
      <alignment horizontal="right" vertical="center"/>
    </xf>
    <xf numFmtId="2" fontId="9" fillId="0" borderId="0" xfId="101" applyNumberFormat="1" applyFont="1" applyFill="1" applyBorder="1" applyAlignment="1">
      <alignment horizontal="right" vertical="center"/>
    </xf>
    <xf numFmtId="40" fontId="9" fillId="0" borderId="0" xfId="101" applyNumberFormat="1" applyFont="1" applyFill="1" applyBorder="1" applyAlignment="1">
      <alignment horizontal="right" vertical="center"/>
    </xf>
    <xf numFmtId="174" fontId="8" fillId="0" borderId="0" xfId="101" applyNumberFormat="1" applyFont="1" applyFill="1"/>
    <xf numFmtId="174" fontId="42" fillId="0" borderId="0" xfId="101" applyNumberFormat="1" applyFont="1" applyFill="1"/>
    <xf numFmtId="0" fontId="8" fillId="0" borderId="0" xfId="101" applyFont="1" applyAlignment="1">
      <alignment vertical="center"/>
    </xf>
    <xf numFmtId="0" fontId="42" fillId="0" borderId="0" xfId="101" applyFont="1" applyAlignment="1">
      <alignment vertical="center"/>
    </xf>
    <xf numFmtId="49" fontId="6" fillId="0" borderId="0" xfId="101" applyNumberFormat="1" applyFont="1" applyFill="1" applyBorder="1" applyAlignment="1">
      <alignment horizontal="left" vertical="center"/>
    </xf>
    <xf numFmtId="0" fontId="7" fillId="0" borderId="0" xfId="101" applyFont="1" applyAlignment="1">
      <alignment vertical="center"/>
    </xf>
    <xf numFmtId="0" fontId="7" fillId="0" borderId="0" xfId="101" applyFont="1" applyFill="1" applyBorder="1" applyAlignment="1">
      <alignment horizontal="right" vertical="center"/>
    </xf>
    <xf numFmtId="0" fontId="6" fillId="0" borderId="0" xfId="101" applyFont="1" applyFill="1" applyBorder="1" applyAlignment="1">
      <alignment horizontal="right" vertical="center"/>
    </xf>
    <xf numFmtId="0" fontId="76" fillId="0" borderId="0" xfId="101" applyFont="1" applyAlignment="1">
      <alignment horizontal="left" vertical="center"/>
    </xf>
    <xf numFmtId="0" fontId="42" fillId="0" borderId="0" xfId="101" applyFont="1" applyFill="1" applyAlignment="1"/>
    <xf numFmtId="0" fontId="35" fillId="0" borderId="0" xfId="101" applyFont="1" applyFill="1" applyAlignment="1">
      <alignment horizontal="left" vertical="center"/>
    </xf>
    <xf numFmtId="0" fontId="41" fillId="0" borderId="0" xfId="101" applyFont="1" applyAlignment="1">
      <alignment vertical="center"/>
    </xf>
    <xf numFmtId="0" fontId="9" fillId="18" borderId="1" xfId="101" applyFont="1" applyFill="1" applyBorder="1" applyAlignment="1">
      <alignment horizontal="center" vertical="center"/>
    </xf>
    <xf numFmtId="0" fontId="8" fillId="0" borderId="0" xfId="101" applyFont="1" applyFill="1" applyAlignment="1">
      <alignment vertical="center"/>
    </xf>
    <xf numFmtId="0" fontId="8" fillId="0" borderId="0" xfId="101" applyFont="1" applyFill="1" applyAlignment="1">
      <alignment horizontal="left" vertical="center"/>
    </xf>
    <xf numFmtId="0" fontId="9" fillId="0" borderId="0" xfId="101" applyFont="1" applyAlignment="1">
      <alignment horizontal="left"/>
    </xf>
    <xf numFmtId="0" fontId="7" fillId="0" borderId="0" xfId="101" applyFont="1" applyAlignment="1"/>
    <xf numFmtId="0" fontId="6" fillId="0" borderId="0" xfId="101" applyFont="1" applyFill="1" applyBorder="1" applyAlignment="1">
      <alignment horizontal="right" vertical="top"/>
    </xf>
    <xf numFmtId="0" fontId="42" fillId="0" borderId="0" xfId="101" applyFont="1" applyAlignment="1">
      <alignment horizontal="left" vertical="center"/>
    </xf>
    <xf numFmtId="0" fontId="41" fillId="0" borderId="0" xfId="101" applyFont="1"/>
    <xf numFmtId="0" fontId="8" fillId="0" borderId="0" xfId="101" applyFont="1" applyBorder="1" applyAlignment="1">
      <alignment vertical="center"/>
    </xf>
    <xf numFmtId="0" fontId="8" fillId="0" borderId="0" xfId="101" applyFont="1" applyBorder="1" applyAlignment="1">
      <alignment horizontal="center" vertical="center"/>
    </xf>
    <xf numFmtId="0" fontId="8" fillId="0" borderId="0" xfId="101" applyFont="1" applyFill="1" applyBorder="1" applyAlignment="1">
      <alignment horizontal="center" vertical="center" wrapText="1"/>
    </xf>
    <xf numFmtId="0" fontId="8" fillId="0" borderId="0" xfId="101" applyFont="1" applyFill="1" applyBorder="1" applyAlignment="1">
      <alignment horizontal="justify" vertical="center" wrapText="1"/>
    </xf>
    <xf numFmtId="0" fontId="6" fillId="0" borderId="0" xfId="101" applyFont="1" applyFill="1" applyBorder="1" applyAlignment="1">
      <alignment horizontal="center" vertical="center"/>
    </xf>
    <xf numFmtId="0" fontId="8" fillId="0" borderId="0" xfId="101" applyFont="1" applyFill="1" applyBorder="1" applyAlignment="1">
      <alignment horizontal="right" vertical="center"/>
    </xf>
    <xf numFmtId="0" fontId="8" fillId="0" borderId="0" xfId="101" applyFont="1" applyFill="1" applyBorder="1" applyAlignment="1">
      <alignment horizontal="center" vertical="center"/>
    </xf>
    <xf numFmtId="0" fontId="8" fillId="0" borderId="0" xfId="101" applyFont="1" applyAlignment="1">
      <alignment horizontal="right"/>
    </xf>
    <xf numFmtId="0" fontId="7" fillId="0" borderId="0" xfId="101" applyFont="1"/>
    <xf numFmtId="0" fontId="8" fillId="0" borderId="0" xfId="101" applyFont="1" applyFill="1" applyBorder="1" applyAlignment="1">
      <alignment vertical="center" wrapText="1"/>
    </xf>
    <xf numFmtId="49" fontId="6" fillId="0" borderId="0" xfId="101" applyNumberFormat="1" applyFont="1" applyFill="1" applyBorder="1" applyAlignment="1">
      <alignment horizontal="left" wrapText="1"/>
    </xf>
    <xf numFmtId="0" fontId="8" fillId="0" borderId="0" xfId="101" applyFont="1" applyAlignment="1">
      <alignment horizontal="center"/>
    </xf>
    <xf numFmtId="0" fontId="8" fillId="0" borderId="0" xfId="101" applyFont="1" applyFill="1" applyAlignment="1">
      <alignment horizontal="center"/>
    </xf>
    <xf numFmtId="0" fontId="8" fillId="0" borderId="0" xfId="101" applyFont="1" applyAlignment="1"/>
    <xf numFmtId="0" fontId="8" fillId="0" borderId="0" xfId="101" applyFont="1" applyAlignment="1">
      <alignment wrapText="1"/>
    </xf>
    <xf numFmtId="49" fontId="7" fillId="0" borderId="0" xfId="101" applyNumberFormat="1" applyFont="1" applyAlignment="1"/>
    <xf numFmtId="0" fontId="6" fillId="0" borderId="0" xfId="101" applyFont="1" applyAlignment="1">
      <alignment horizontal="center"/>
    </xf>
    <xf numFmtId="0" fontId="9" fillId="0" borderId="0" xfId="101" applyFont="1" applyFill="1" applyBorder="1" applyAlignment="1">
      <alignment vertical="center" wrapText="1"/>
    </xf>
    <xf numFmtId="3" fontId="8" fillId="0" borderId="0" xfId="101" applyNumberFormat="1" applyFont="1" applyAlignment="1">
      <alignment horizontal="left"/>
    </xf>
    <xf numFmtId="49" fontId="7" fillId="0" borderId="0" xfId="101" applyNumberFormat="1" applyFont="1" applyAlignment="1">
      <alignment wrapText="1"/>
    </xf>
    <xf numFmtId="49" fontId="6" fillId="0" borderId="0" xfId="101" applyNumberFormat="1" applyFont="1" applyFill="1" applyBorder="1" applyAlignment="1">
      <alignment horizontal="center" vertical="center"/>
    </xf>
    <xf numFmtId="0" fontId="9" fillId="0" borderId="0" xfId="101" applyFont="1" applyAlignment="1">
      <alignment vertical="center"/>
    </xf>
    <xf numFmtId="3" fontId="8" fillId="0" borderId="0" xfId="101" applyNumberFormat="1" applyFont="1" applyAlignment="1">
      <alignment horizontal="right"/>
    </xf>
    <xf numFmtId="0" fontId="8" fillId="0" borderId="0" xfId="101" applyFont="1" applyFill="1" applyBorder="1" applyAlignment="1">
      <alignment horizontal="right" vertical="center" wrapText="1"/>
    </xf>
    <xf numFmtId="0" fontId="10" fillId="0" borderId="0" xfId="101" applyAlignment="1">
      <alignment wrapText="1"/>
    </xf>
    <xf numFmtId="0" fontId="8" fillId="0" borderId="0" xfId="101" applyFont="1" applyFill="1" applyBorder="1" applyAlignment="1">
      <alignment vertical="center"/>
    </xf>
    <xf numFmtId="0" fontId="8" fillId="0" borderId="0" xfId="101" applyFont="1" applyFill="1" applyBorder="1" applyAlignment="1">
      <alignment vertical="center" wrapText="1"/>
    </xf>
    <xf numFmtId="3" fontId="8" fillId="0" borderId="0" xfId="101" applyNumberFormat="1" applyFont="1" applyAlignment="1">
      <alignment horizontal="left" vertical="center"/>
    </xf>
    <xf numFmtId="49" fontId="6" fillId="0" borderId="0" xfId="101" applyNumberFormat="1" applyFont="1" applyFill="1" applyBorder="1" applyAlignment="1">
      <alignment horizontal="left"/>
    </xf>
    <xf numFmtId="0" fontId="9" fillId="0" borderId="0" xfId="101" applyFont="1" applyAlignment="1"/>
    <xf numFmtId="0" fontId="8" fillId="0" borderId="0" xfId="101" applyFont="1" applyFill="1" applyBorder="1" applyAlignment="1">
      <alignment horizontal="center" vertical="center" wrapText="1"/>
    </xf>
    <xf numFmtId="49" fontId="7" fillId="0" borderId="0" xfId="101" applyNumberFormat="1" applyFont="1" applyAlignment="1">
      <alignment vertical="center"/>
    </xf>
    <xf numFmtId="49" fontId="7" fillId="0" borderId="0" xfId="101" applyNumberFormat="1" applyFont="1" applyAlignment="1">
      <alignment vertical="center" wrapText="1"/>
    </xf>
    <xf numFmtId="0" fontId="8" fillId="22" borderId="0" xfId="101" applyFont="1" applyFill="1"/>
    <xf numFmtId="3" fontId="8" fillId="0" borderId="0" xfId="101" applyNumberFormat="1" applyFont="1" applyAlignment="1">
      <alignment horizontal="right" vertical="center"/>
    </xf>
    <xf numFmtId="49" fontId="28" fillId="0" borderId="0" xfId="2" applyNumberFormat="1" applyFont="1" applyFill="1" applyBorder="1" applyAlignment="1">
      <alignment horizontal="left" vertical="center"/>
    </xf>
    <xf numFmtId="0" fontId="6" fillId="0" borderId="0" xfId="2" applyFont="1" applyFill="1" applyBorder="1" applyAlignment="1">
      <alignment horizontal="left" vertical="center"/>
    </xf>
    <xf numFmtId="0" fontId="7" fillId="0" borderId="0" xfId="2" applyFont="1" applyBorder="1" applyAlignment="1">
      <alignment vertical="center"/>
    </xf>
    <xf numFmtId="0" fontId="8" fillId="0" borderId="0" xfId="2" applyFont="1" applyFill="1" applyBorder="1" applyAlignment="1">
      <alignment vertical="center"/>
    </xf>
    <xf numFmtId="0" fontId="65" fillId="19" borderId="3" xfId="0" applyFont="1" applyFill="1" applyBorder="1" applyAlignment="1">
      <alignment horizontal="right" vertical="center" wrapText="1"/>
    </xf>
    <xf numFmtId="0" fontId="7" fillId="0" borderId="0" xfId="2" applyFont="1" applyFill="1" applyBorder="1" applyAlignment="1">
      <alignment horizontal="right" vertical="center"/>
    </xf>
    <xf numFmtId="49" fontId="7" fillId="0" borderId="0" xfId="2" applyNumberFormat="1" applyFont="1" applyFill="1" applyBorder="1" applyAlignment="1">
      <alignment horizontal="left" vertical="center"/>
    </xf>
    <xf numFmtId="49" fontId="7" fillId="0" borderId="0" xfId="101" applyNumberFormat="1" applyFont="1" applyAlignment="1">
      <alignment horizontal="left" vertical="center"/>
    </xf>
    <xf numFmtId="174" fontId="8" fillId="0" borderId="0" xfId="101" applyNumberFormat="1" applyFont="1" applyAlignment="1">
      <alignment vertical="center"/>
    </xf>
    <xf numFmtId="0" fontId="10" fillId="0" borderId="16" xfId="105" applyFont="1" applyBorder="1"/>
    <xf numFmtId="0" fontId="10" fillId="0" borderId="17" xfId="105" applyFont="1" applyBorder="1"/>
    <xf numFmtId="0" fontId="10" fillId="0" borderId="18" xfId="105" applyFont="1" applyBorder="1"/>
    <xf numFmtId="0" fontId="7" fillId="0" borderId="0" xfId="48" applyFont="1" applyFill="1" applyBorder="1" applyAlignment="1">
      <alignment horizontal="right" vertical="center"/>
    </xf>
    <xf numFmtId="0" fontId="7" fillId="0" borderId="0" xfId="105" applyFont="1" applyFill="1" applyAlignment="1">
      <alignment vertical="center"/>
    </xf>
    <xf numFmtId="0" fontId="6" fillId="0" borderId="0" xfId="48" applyFont="1" applyFill="1" applyBorder="1" applyAlignment="1">
      <alignment horizontal="left" vertical="center"/>
    </xf>
    <xf numFmtId="0" fontId="7" fillId="0" borderId="0" xfId="105" applyFont="1" applyAlignment="1">
      <alignment vertical="center"/>
    </xf>
    <xf numFmtId="0" fontId="8" fillId="0" borderId="0" xfId="105" applyFont="1" applyAlignment="1">
      <alignment vertical="center"/>
    </xf>
    <xf numFmtId="3" fontId="8" fillId="0" borderId="0" xfId="105" applyNumberFormat="1" applyFont="1" applyAlignment="1">
      <alignment vertical="center"/>
    </xf>
    <xf numFmtId="3" fontId="8" fillId="0" borderId="0" xfId="106" applyNumberFormat="1" applyFont="1" applyFill="1" applyBorder="1" applyAlignment="1">
      <alignment horizontal="center" vertical="center"/>
    </xf>
    <xf numFmtId="0" fontId="7" fillId="0" borderId="0" xfId="73" applyFont="1" applyFill="1" applyBorder="1" applyAlignment="1">
      <alignment horizontal="right" vertical="center"/>
    </xf>
    <xf numFmtId="0" fontId="7" fillId="0" borderId="0" xfId="73" applyFont="1" applyFill="1" applyAlignment="1">
      <alignment vertical="center"/>
    </xf>
    <xf numFmtId="0" fontId="7" fillId="0" borderId="0" xfId="106" applyFont="1" applyFill="1" applyAlignment="1">
      <alignment vertical="center"/>
    </xf>
    <xf numFmtId="0" fontId="8" fillId="0" borderId="2" xfId="106" applyFont="1" applyBorder="1" applyAlignment="1">
      <alignment vertical="center"/>
    </xf>
    <xf numFmtId="0" fontId="8" fillId="0" borderId="0" xfId="106" applyFont="1" applyAlignment="1">
      <alignment vertical="center"/>
    </xf>
    <xf numFmtId="3" fontId="8" fillId="0" borderId="0" xfId="106" applyNumberFormat="1" applyFont="1" applyAlignment="1">
      <alignment horizontal="left" vertical="center"/>
    </xf>
    <xf numFmtId="0" fontId="10" fillId="0" borderId="0" xfId="106" applyAlignment="1">
      <alignment vertical="center"/>
    </xf>
    <xf numFmtId="49" fontId="6" fillId="0" borderId="0" xfId="48" applyNumberFormat="1" applyFont="1" applyFill="1" applyBorder="1" applyAlignment="1">
      <alignment vertical="center"/>
    </xf>
    <xf numFmtId="0" fontId="6" fillId="0" borderId="0" xfId="48" applyFont="1" applyFill="1" applyBorder="1" applyAlignment="1">
      <alignment vertical="center"/>
    </xf>
    <xf numFmtId="0" fontId="31" fillId="19" borderId="3" xfId="2" applyFont="1" applyFill="1" applyBorder="1" applyAlignment="1">
      <alignment horizontal="right" vertical="center"/>
    </xf>
    <xf numFmtId="0" fontId="31" fillId="19" borderId="3" xfId="2" applyFont="1" applyFill="1" applyBorder="1" applyAlignment="1">
      <alignment horizontal="left" vertical="center"/>
    </xf>
    <xf numFmtId="164" fontId="31" fillId="19" borderId="3" xfId="2" applyNumberFormat="1" applyFont="1" applyFill="1" applyBorder="1" applyAlignment="1">
      <alignment horizontal="right" vertical="center"/>
    </xf>
    <xf numFmtId="1" fontId="31" fillId="19" borderId="3" xfId="2" applyNumberFormat="1" applyFont="1" applyFill="1" applyBorder="1" applyAlignment="1">
      <alignment horizontal="right" vertical="center"/>
    </xf>
    <xf numFmtId="0" fontId="9" fillId="18" borderId="22" xfId="2" applyFont="1" applyFill="1" applyBorder="1" applyAlignment="1">
      <alignment horizontal="center" vertical="center" wrapText="1"/>
    </xf>
    <xf numFmtId="0" fontId="9" fillId="18" borderId="3" xfId="0" applyFont="1" applyFill="1" applyBorder="1" applyAlignment="1">
      <alignment horizontal="center" vertical="center" wrapText="1"/>
    </xf>
    <xf numFmtId="0" fontId="7" fillId="0" borderId="0" xfId="2" applyFont="1" applyFill="1" applyBorder="1" applyAlignment="1">
      <alignment horizontal="right"/>
    </xf>
    <xf numFmtId="0" fontId="9" fillId="18" borderId="22" xfId="2" applyFont="1" applyFill="1" applyBorder="1" applyAlignment="1">
      <alignment horizontal="center" vertical="center"/>
    </xf>
    <xf numFmtId="174" fontId="9" fillId="18" borderId="22" xfId="101" applyNumberFormat="1" applyFont="1" applyFill="1" applyBorder="1" applyAlignment="1">
      <alignment horizontal="center" vertical="center" wrapText="1"/>
    </xf>
    <xf numFmtId="0" fontId="9" fillId="18" borderId="1" xfId="101" applyNumberFormat="1" applyFont="1" applyFill="1" applyBorder="1" applyAlignment="1">
      <alignment horizontal="center" vertical="center" wrapText="1"/>
    </xf>
    <xf numFmtId="0" fontId="9" fillId="0" borderId="0" xfId="101" applyFont="1" applyAlignment="1">
      <alignment vertical="center"/>
    </xf>
    <xf numFmtId="0" fontId="9" fillId="18" borderId="1" xfId="101" applyFont="1" applyFill="1" applyBorder="1" applyAlignment="1">
      <alignment horizontal="center" vertical="center"/>
    </xf>
    <xf numFmtId="0" fontId="8" fillId="0" borderId="0" xfId="101" applyFont="1" applyAlignment="1">
      <alignment vertical="center"/>
    </xf>
    <xf numFmtId="0" fontId="8" fillId="0" borderId="0" xfId="101" applyFont="1" applyFill="1" applyBorder="1" applyAlignment="1">
      <alignment horizontal="right" vertical="center"/>
    </xf>
    <xf numFmtId="0" fontId="9" fillId="18" borderId="0" xfId="101" applyFont="1" applyFill="1" applyBorder="1" applyAlignment="1">
      <alignment horizontal="center" vertical="center"/>
    </xf>
    <xf numFmtId="0" fontId="8" fillId="0" borderId="0" xfId="101" applyFont="1" applyFill="1" applyBorder="1" applyAlignment="1">
      <alignment horizontal="right" vertical="center" wrapText="1"/>
    </xf>
    <xf numFmtId="0" fontId="8" fillId="0" borderId="0" xfId="101" applyFont="1" applyFill="1" applyBorder="1" applyAlignment="1">
      <alignment vertical="center" wrapText="1"/>
    </xf>
    <xf numFmtId="0" fontId="8" fillId="0" borderId="0" xfId="101" applyFont="1" applyFill="1" applyBorder="1" applyAlignment="1">
      <alignment vertical="center"/>
    </xf>
    <xf numFmtId="49" fontId="6" fillId="0" borderId="0" xfId="101" applyNumberFormat="1" applyFont="1" applyFill="1" applyBorder="1" applyAlignment="1">
      <alignment horizontal="left"/>
    </xf>
    <xf numFmtId="0" fontId="8" fillId="0" borderId="0" xfId="101" applyFont="1" applyFill="1" applyBorder="1" applyAlignment="1">
      <alignment horizontal="center" vertical="center" wrapText="1"/>
    </xf>
    <xf numFmtId="0" fontId="9" fillId="18" borderId="3" xfId="106" applyFont="1" applyFill="1" applyBorder="1" applyAlignment="1">
      <alignment horizontal="center" vertical="center"/>
    </xf>
    <xf numFmtId="0" fontId="9" fillId="18" borderId="1" xfId="105" applyFont="1" applyFill="1" applyBorder="1" applyAlignment="1">
      <alignment horizontal="center" vertical="center"/>
    </xf>
    <xf numFmtId="0" fontId="9" fillId="18" borderId="0" xfId="48" applyFont="1" applyFill="1" applyBorder="1" applyAlignment="1">
      <alignment horizontal="center" vertical="center"/>
    </xf>
    <xf numFmtId="0" fontId="8" fillId="0" borderId="0" xfId="101" applyFont="1" applyFill="1" applyBorder="1" applyAlignment="1">
      <alignment horizontal="left" vertical="center" wrapText="1"/>
    </xf>
    <xf numFmtId="0" fontId="9" fillId="18" borderId="2" xfId="108" applyFont="1" applyFill="1" applyBorder="1" applyAlignment="1">
      <alignment horizontal="center" vertical="center"/>
    </xf>
    <xf numFmtId="0" fontId="8" fillId="18" borderId="2" xfId="108" applyFont="1" applyFill="1" applyBorder="1" applyAlignment="1">
      <alignment vertical="center"/>
    </xf>
    <xf numFmtId="0" fontId="9" fillId="24" borderId="3" xfId="101" applyFont="1" applyFill="1" applyBorder="1" applyAlignment="1">
      <alignment horizontal="center" vertical="center" wrapText="1"/>
    </xf>
    <xf numFmtId="0" fontId="7" fillId="0" borderId="0" xfId="101" applyFont="1" applyFill="1" applyBorder="1" applyAlignment="1">
      <alignment horizontal="right" vertical="top"/>
    </xf>
    <xf numFmtId="164" fontId="31" fillId="19" borderId="3" xfId="2" applyNumberFormat="1" applyFont="1" applyFill="1" applyBorder="1" applyAlignment="1">
      <alignment horizontal="center" vertical="center"/>
    </xf>
    <xf numFmtId="1" fontId="31" fillId="19" borderId="3" xfId="2" applyNumberFormat="1" applyFont="1" applyFill="1" applyBorder="1" applyAlignment="1">
      <alignment horizontal="center" vertical="center"/>
    </xf>
    <xf numFmtId="1" fontId="31" fillId="19" borderId="3" xfId="2" applyNumberFormat="1" applyFont="1" applyFill="1" applyBorder="1" applyAlignment="1">
      <alignment vertical="center"/>
    </xf>
    <xf numFmtId="164" fontId="31" fillId="19" borderId="3" xfId="2" applyNumberFormat="1" applyFont="1" applyFill="1" applyBorder="1" applyAlignment="1">
      <alignment vertical="center"/>
    </xf>
    <xf numFmtId="0" fontId="65" fillId="19" borderId="1" xfId="2" applyFont="1" applyFill="1" applyBorder="1" applyAlignment="1">
      <alignment vertical="center" wrapText="1"/>
    </xf>
    <xf numFmtId="164" fontId="65" fillId="19" borderId="1" xfId="2" applyNumberFormat="1" applyFont="1" applyFill="1" applyBorder="1" applyAlignment="1">
      <alignment horizontal="right" vertical="center"/>
    </xf>
    <xf numFmtId="0" fontId="65" fillId="19" borderId="3" xfId="2" applyFont="1" applyFill="1" applyBorder="1" applyAlignment="1">
      <alignment vertical="center" wrapText="1"/>
    </xf>
    <xf numFmtId="164" fontId="65" fillId="19" borderId="3" xfId="2" applyNumberFormat="1" applyFont="1" applyFill="1" applyBorder="1" applyAlignment="1">
      <alignment horizontal="right" vertical="center"/>
    </xf>
    <xf numFmtId="168" fontId="31" fillId="19" borderId="3" xfId="105" applyNumberFormat="1" applyFont="1" applyFill="1" applyBorder="1" applyAlignment="1">
      <alignment horizontal="right" vertical="center"/>
    </xf>
    <xf numFmtId="168" fontId="31" fillId="19" borderId="3" xfId="2" applyNumberFormat="1" applyFont="1" applyFill="1" applyBorder="1" applyAlignment="1">
      <alignment horizontal="right" vertical="center"/>
    </xf>
    <xf numFmtId="0" fontId="31" fillId="19" borderId="3" xfId="2" applyFont="1" applyFill="1" applyBorder="1" applyAlignment="1">
      <alignment horizontal="center" vertical="center"/>
    </xf>
    <xf numFmtId="49" fontId="9" fillId="0" borderId="0" xfId="101" applyNumberFormat="1" applyFont="1" applyFill="1" applyBorder="1" applyAlignment="1">
      <alignment horizontal="left" vertical="center"/>
    </xf>
    <xf numFmtId="0" fontId="9" fillId="0" borderId="0" xfId="101" applyFont="1" applyFill="1" applyBorder="1" applyAlignment="1">
      <alignment horizontal="right" vertical="center"/>
    </xf>
    <xf numFmtId="0" fontId="32" fillId="0" borderId="0" xfId="101" applyFont="1" applyFill="1" applyBorder="1" applyAlignment="1">
      <alignment horizontal="center" vertical="center"/>
    </xf>
    <xf numFmtId="49" fontId="9" fillId="0" borderId="0" xfId="101" applyNumberFormat="1" applyFont="1" applyFill="1" applyBorder="1" applyAlignment="1">
      <alignment horizontal="left"/>
    </xf>
    <xf numFmtId="0" fontId="9" fillId="0" borderId="0" xfId="101" applyFont="1" applyFill="1" applyBorder="1" applyAlignment="1">
      <alignment horizontal="right" vertical="top"/>
    </xf>
    <xf numFmtId="0" fontId="9" fillId="0" borderId="0" xfId="101" applyFont="1" applyFill="1" applyBorder="1" applyAlignment="1">
      <alignment horizontal="center" vertical="center"/>
    </xf>
    <xf numFmtId="0" fontId="9" fillId="0" borderId="0" xfId="101" applyFont="1" applyFill="1" applyBorder="1" applyAlignment="1">
      <alignment horizontal="right"/>
    </xf>
    <xf numFmtId="49" fontId="9" fillId="0" borderId="0" xfId="101" applyNumberFormat="1" applyFont="1" applyFill="1" applyBorder="1" applyAlignment="1">
      <alignment horizontal="left" wrapText="1"/>
    </xf>
    <xf numFmtId="0" fontId="9" fillId="0" borderId="0" xfId="101" applyFont="1" applyFill="1" applyBorder="1" applyAlignment="1">
      <alignment horizontal="left"/>
    </xf>
    <xf numFmtId="0" fontId="49" fillId="0" borderId="0" xfId="105" applyFont="1" applyFill="1" applyBorder="1" applyAlignment="1">
      <alignment horizontal="center"/>
    </xf>
    <xf numFmtId="164" fontId="65" fillId="19" borderId="3" xfId="2" applyNumberFormat="1" applyFont="1" applyFill="1" applyBorder="1" applyAlignment="1">
      <alignment horizontal="center" vertical="center"/>
    </xf>
    <xf numFmtId="0" fontId="65" fillId="19" borderId="3" xfId="101" applyFont="1" applyFill="1" applyBorder="1" applyAlignment="1">
      <alignment vertical="center" wrapText="1"/>
    </xf>
    <xf numFmtId="164" fontId="65" fillId="19" borderId="3" xfId="101" applyNumberFormat="1" applyFont="1" applyFill="1" applyBorder="1" applyAlignment="1">
      <alignment horizontal="right" vertical="center"/>
    </xf>
    <xf numFmtId="164" fontId="65" fillId="19" borderId="3" xfId="101" applyNumberFormat="1" applyFont="1" applyFill="1" applyBorder="1" applyAlignment="1">
      <alignment horizontal="left" vertical="center"/>
    </xf>
    <xf numFmtId="49" fontId="6" fillId="0" borderId="0" xfId="101" applyNumberFormat="1" applyFont="1" applyFill="1" applyBorder="1" applyAlignment="1">
      <alignment vertical="top"/>
    </xf>
    <xf numFmtId="0" fontId="8" fillId="0" borderId="0" xfId="101" applyFont="1" applyAlignment="1">
      <alignment vertical="top"/>
    </xf>
    <xf numFmtId="49" fontId="6" fillId="0" borderId="0" xfId="101" applyNumberFormat="1" applyFont="1" applyFill="1" applyBorder="1" applyAlignment="1">
      <alignment horizontal="left" vertical="top"/>
    </xf>
    <xf numFmtId="0" fontId="8" fillId="0" borderId="0" xfId="101" applyFont="1" applyAlignment="1">
      <alignment vertical="top" wrapText="1"/>
    </xf>
    <xf numFmtId="0" fontId="6" fillId="0" borderId="0" xfId="101" applyFont="1" applyFill="1" applyBorder="1" applyAlignment="1">
      <alignment horizontal="center" vertical="top"/>
    </xf>
    <xf numFmtId="0" fontId="35" fillId="0" borderId="0" xfId="101" applyFont="1" applyFill="1" applyAlignment="1">
      <alignment horizontal="left" vertical="top"/>
    </xf>
    <xf numFmtId="0" fontId="7" fillId="0" borderId="0" xfId="101" applyFont="1" applyAlignment="1">
      <alignment vertical="top"/>
    </xf>
    <xf numFmtId="0" fontId="41" fillId="0" borderId="0" xfId="101" applyFont="1" applyAlignment="1">
      <alignment vertical="top"/>
    </xf>
    <xf numFmtId="0" fontId="8" fillId="0" borderId="0" xfId="101" applyFont="1" applyAlignment="1">
      <alignment vertical="center" wrapText="1"/>
    </xf>
    <xf numFmtId="0" fontId="6" fillId="0" borderId="0" xfId="101" applyFont="1" applyAlignment="1">
      <alignment horizontal="center" vertical="center"/>
    </xf>
    <xf numFmtId="0" fontId="9" fillId="0" borderId="0" xfId="101" applyFont="1" applyAlignment="1">
      <alignment horizontal="left" vertical="center"/>
    </xf>
    <xf numFmtId="0" fontId="7" fillId="0" borderId="0" xfId="101" applyFont="1" applyAlignment="1">
      <alignment vertical="center" wrapText="1"/>
    </xf>
    <xf numFmtId="0" fontId="8" fillId="0" borderId="0" xfId="101" applyFont="1" applyAlignment="1">
      <alignment horizontal="left" vertical="center"/>
    </xf>
    <xf numFmtId="0" fontId="8" fillId="0" borderId="0" xfId="101" applyFont="1" applyAlignment="1">
      <alignment horizontal="left" vertical="center" wrapText="1"/>
    </xf>
    <xf numFmtId="0" fontId="7" fillId="0" borderId="0" xfId="101" applyFont="1" applyAlignment="1">
      <alignment horizontal="left" vertical="center"/>
    </xf>
    <xf numFmtId="0" fontId="6" fillId="0" borderId="0" xfId="48" applyNumberFormat="1" applyFont="1" applyFill="1" applyBorder="1" applyAlignment="1">
      <alignment horizontal="left" vertical="center"/>
    </xf>
    <xf numFmtId="0" fontId="7" fillId="0" borderId="1" xfId="105" applyFont="1" applyBorder="1" applyAlignment="1">
      <alignment vertical="center"/>
    </xf>
    <xf numFmtId="0" fontId="7" fillId="0" borderId="0" xfId="106" applyFont="1" applyFill="1" applyAlignment="1">
      <alignment horizontal="left" vertical="center"/>
    </xf>
    <xf numFmtId="0" fontId="7" fillId="0" borderId="0" xfId="106" applyFont="1" applyFill="1" applyBorder="1" applyAlignment="1">
      <alignment horizontal="left" vertical="center"/>
    </xf>
    <xf numFmtId="0" fontId="9" fillId="18" borderId="0" xfId="48" applyFont="1" applyFill="1" applyBorder="1" applyAlignment="1">
      <alignment vertical="center"/>
    </xf>
    <xf numFmtId="0" fontId="8" fillId="0" borderId="2" xfId="48" applyFont="1" applyBorder="1" applyAlignment="1">
      <alignment vertical="center" wrapText="1"/>
    </xf>
    <xf numFmtId="0" fontId="8" fillId="0" borderId="0" xfId="48" applyFont="1" applyBorder="1" applyAlignment="1">
      <alignment vertical="center" wrapText="1"/>
    </xf>
    <xf numFmtId="0" fontId="65" fillId="19" borderId="3" xfId="105" applyFont="1" applyFill="1" applyBorder="1" applyAlignment="1">
      <alignment horizontal="left" vertical="center"/>
    </xf>
    <xf numFmtId="0" fontId="8" fillId="0" borderId="0" xfId="105" applyFont="1" applyBorder="1" applyAlignment="1">
      <alignment vertical="center"/>
    </xf>
    <xf numFmtId="164" fontId="8" fillId="0" borderId="0" xfId="105" applyNumberFormat="1" applyFont="1" applyBorder="1" applyAlignment="1">
      <alignment horizontal="right" vertical="center"/>
    </xf>
    <xf numFmtId="169" fontId="8" fillId="0" borderId="0" xfId="105" applyNumberFormat="1" applyFont="1" applyBorder="1" applyAlignment="1">
      <alignment horizontal="right" vertical="center"/>
    </xf>
    <xf numFmtId="0" fontId="8" fillId="18" borderId="0" xfId="105" applyFont="1" applyFill="1" applyBorder="1" applyAlignment="1">
      <alignment vertical="center"/>
    </xf>
    <xf numFmtId="0" fontId="10" fillId="0" borderId="0" xfId="105" applyFont="1" applyBorder="1" applyAlignment="1"/>
    <xf numFmtId="0" fontId="7" fillId="0" borderId="0" xfId="105" applyFont="1" applyBorder="1" applyAlignment="1"/>
    <xf numFmtId="0" fontId="8" fillId="0" borderId="0" xfId="73" applyFont="1" applyBorder="1" applyAlignment="1"/>
    <xf numFmtId="0" fontId="51" fillId="0" borderId="0" xfId="105" applyFont="1" applyFill="1" applyBorder="1" applyAlignment="1"/>
    <xf numFmtId="0" fontId="49" fillId="0" borderId="0" xfId="105" applyFont="1" applyFill="1" applyBorder="1" applyAlignment="1"/>
    <xf numFmtId="164" fontId="8" fillId="0" borderId="0" xfId="105" applyNumberFormat="1" applyFont="1" applyBorder="1"/>
    <xf numFmtId="10" fontId="8" fillId="0" borderId="0" xfId="74" applyNumberFormat="1" applyFont="1" applyBorder="1"/>
    <xf numFmtId="0" fontId="6" fillId="0" borderId="0" xfId="75" applyFont="1" applyFill="1" applyBorder="1" applyAlignment="1">
      <alignment vertical="center"/>
    </xf>
    <xf numFmtId="0" fontId="6" fillId="0" borderId="0" xfId="75" applyFont="1" applyFill="1" applyBorder="1" applyAlignment="1">
      <alignment vertical="center" wrapText="1"/>
    </xf>
    <xf numFmtId="0" fontId="6" fillId="0" borderId="1" xfId="75" applyFont="1" applyFill="1" applyBorder="1" applyAlignment="1">
      <alignment vertical="center"/>
    </xf>
    <xf numFmtId="0" fontId="6" fillId="0" borderId="1" xfId="75" applyFont="1" applyFill="1" applyBorder="1" applyAlignment="1">
      <alignment vertical="center" wrapText="1"/>
    </xf>
    <xf numFmtId="0" fontId="9" fillId="18" borderId="2" xfId="75" applyFont="1" applyFill="1" applyBorder="1" applyAlignment="1">
      <alignment horizontal="center" vertical="center"/>
    </xf>
    <xf numFmtId="0" fontId="9" fillId="18" borderId="22" xfId="75" applyFont="1" applyFill="1" applyBorder="1" applyAlignment="1">
      <alignment horizontal="center" vertical="center"/>
    </xf>
    <xf numFmtId="0" fontId="60" fillId="0" borderId="0" xfId="107" applyFont="1" applyAlignment="1">
      <alignment vertical="center"/>
    </xf>
    <xf numFmtId="0" fontId="6" fillId="0" borderId="0" xfId="73" applyNumberFormat="1" applyFont="1" applyFill="1" applyBorder="1" applyAlignment="1">
      <alignment horizontal="left" vertical="center"/>
    </xf>
    <xf numFmtId="0" fontId="7" fillId="0" borderId="0" xfId="105" applyFont="1" applyBorder="1" applyAlignment="1">
      <alignment vertical="center"/>
    </xf>
    <xf numFmtId="0" fontId="7" fillId="0" borderId="0" xfId="2" applyFont="1" applyFill="1" applyAlignment="1">
      <alignment vertical="center"/>
    </xf>
    <xf numFmtId="0" fontId="12" fillId="0" borderId="0" xfId="2" applyFont="1" applyFill="1" applyAlignment="1">
      <alignment horizontal="left" vertical="center"/>
    </xf>
    <xf numFmtId="0" fontId="65" fillId="19" borderId="3" xfId="2" applyFont="1" applyFill="1" applyBorder="1" applyAlignment="1">
      <alignment horizontal="left" vertical="center"/>
    </xf>
    <xf numFmtId="0" fontId="65" fillId="19" borderId="3" xfId="2" applyFont="1" applyFill="1" applyBorder="1" applyAlignment="1">
      <alignment horizontal="right" vertical="center"/>
    </xf>
    <xf numFmtId="0" fontId="65" fillId="19" borderId="3" xfId="2" applyFont="1" applyFill="1" applyBorder="1" applyAlignment="1">
      <alignment vertical="center"/>
    </xf>
    <xf numFmtId="0" fontId="38" fillId="0" borderId="0" xfId="2" applyFont="1" applyAlignment="1">
      <alignment vertical="center"/>
    </xf>
    <xf numFmtId="0" fontId="8" fillId="0" borderId="0" xfId="2" applyFont="1" applyAlignment="1">
      <alignment vertical="center" wrapText="1"/>
    </xf>
    <xf numFmtId="0" fontId="8" fillId="18" borderId="0" xfId="2" applyFont="1" applyFill="1" applyAlignment="1">
      <alignment vertical="center"/>
    </xf>
    <xf numFmtId="168" fontId="38" fillId="0" borderId="0" xfId="2" applyNumberFormat="1" applyFont="1" applyAlignment="1">
      <alignment vertical="center"/>
    </xf>
    <xf numFmtId="0" fontId="31" fillId="19" borderId="3" xfId="2" applyFont="1" applyFill="1" applyBorder="1" applyAlignment="1">
      <alignment horizontal="center" vertical="center" wrapText="1"/>
    </xf>
    <xf numFmtId="164" fontId="31" fillId="19" borderId="3" xfId="2" applyNumberFormat="1" applyFont="1" applyFill="1" applyBorder="1" applyAlignment="1">
      <alignment horizontal="right" vertical="center" wrapText="1"/>
    </xf>
    <xf numFmtId="49" fontId="6" fillId="17" borderId="0" xfId="101" applyNumberFormat="1" applyFont="1" applyFill="1" applyBorder="1" applyAlignment="1">
      <alignment horizontal="left" vertical="center"/>
    </xf>
    <xf numFmtId="0" fontId="6" fillId="17" borderId="0" xfId="101" applyFont="1" applyFill="1" applyBorder="1" applyAlignment="1">
      <alignment horizontal="left" vertical="center"/>
    </xf>
    <xf numFmtId="0" fontId="7" fillId="17" borderId="0" xfId="101" applyFont="1" applyFill="1" applyBorder="1" applyAlignment="1">
      <alignment horizontal="right" vertical="center"/>
    </xf>
    <xf numFmtId="0" fontId="7" fillId="17" borderId="0" xfId="101" applyFont="1" applyFill="1" applyAlignment="1">
      <alignment vertical="center"/>
    </xf>
    <xf numFmtId="0" fontId="8" fillId="17" borderId="0" xfId="101" applyFont="1" applyFill="1" applyAlignment="1">
      <alignment vertical="center"/>
    </xf>
    <xf numFmtId="3" fontId="8" fillId="17" borderId="0" xfId="101" applyNumberFormat="1" applyFont="1" applyFill="1" applyAlignment="1">
      <alignment vertical="center"/>
    </xf>
    <xf numFmtId="0" fontId="65" fillId="19" borderId="3" xfId="101" applyFont="1" applyFill="1" applyBorder="1" applyAlignment="1">
      <alignment horizontal="center" vertical="center"/>
    </xf>
    <xf numFmtId="49" fontId="6" fillId="17" borderId="0" xfId="2" applyNumberFormat="1" applyFont="1" applyFill="1" applyBorder="1" applyAlignment="1">
      <alignment horizontal="left" vertical="center"/>
    </xf>
    <xf numFmtId="0" fontId="6" fillId="17" borderId="0" xfId="2" applyFont="1" applyFill="1" applyBorder="1" applyAlignment="1">
      <alignment horizontal="left" vertical="center"/>
    </xf>
    <xf numFmtId="0" fontId="7" fillId="17" borderId="0" xfId="2" applyFont="1" applyFill="1" applyBorder="1" applyAlignment="1">
      <alignment horizontal="right" vertical="center"/>
    </xf>
    <xf numFmtId="49" fontId="59" fillId="17" borderId="0" xfId="2" applyNumberFormat="1" applyFont="1" applyFill="1" applyBorder="1" applyAlignment="1">
      <alignment horizontal="left" vertical="center"/>
    </xf>
    <xf numFmtId="0" fontId="8" fillId="17" borderId="0" xfId="2" applyFont="1" applyFill="1" applyAlignment="1">
      <alignment vertical="center"/>
    </xf>
    <xf numFmtId="3" fontId="8" fillId="17" borderId="0" xfId="2" applyNumberFormat="1" applyFont="1" applyFill="1" applyAlignment="1">
      <alignment vertical="center"/>
    </xf>
    <xf numFmtId="49" fontId="6" fillId="0" borderId="0" xfId="109" applyNumberFormat="1" applyFont="1" applyFill="1" applyAlignment="1">
      <alignment horizontal="left" vertical="center"/>
    </xf>
    <xf numFmtId="0" fontId="7" fillId="0" borderId="0" xfId="109" applyFont="1" applyFill="1" applyAlignment="1">
      <alignment vertical="center"/>
    </xf>
    <xf numFmtId="0" fontId="7" fillId="0" borderId="0" xfId="109" applyFont="1" applyFill="1" applyBorder="1" applyAlignment="1">
      <alignment horizontal="right" vertical="center"/>
    </xf>
    <xf numFmtId="0" fontId="12" fillId="0" borderId="0" xfId="109" applyFont="1" applyFill="1" applyAlignment="1">
      <alignment horizontal="left" vertical="center"/>
    </xf>
    <xf numFmtId="0" fontId="8" fillId="0" borderId="0" xfId="109" applyFont="1" applyBorder="1" applyAlignment="1">
      <alignment vertical="center"/>
    </xf>
    <xf numFmtId="0" fontId="8" fillId="0" borderId="0" xfId="109" applyFont="1" applyAlignment="1">
      <alignment vertical="center"/>
    </xf>
    <xf numFmtId="0" fontId="31" fillId="19" borderId="3" xfId="109" applyFont="1" applyFill="1" applyBorder="1" applyAlignment="1">
      <alignment horizontal="center" vertical="center" wrapText="1"/>
    </xf>
    <xf numFmtId="0" fontId="65" fillId="19" borderId="3" xfId="109" applyFont="1" applyFill="1" applyBorder="1" applyAlignment="1">
      <alignment horizontal="left" vertical="center" wrapText="1"/>
    </xf>
    <xf numFmtId="164" fontId="65" fillId="19" borderId="3" xfId="109" applyNumberFormat="1" applyFont="1" applyFill="1" applyBorder="1" applyAlignment="1">
      <alignment horizontal="right" vertical="center"/>
    </xf>
    <xf numFmtId="0" fontId="65" fillId="19" borderId="3" xfId="109" applyFont="1" applyFill="1" applyBorder="1" applyAlignment="1">
      <alignment horizontal="right" vertical="center"/>
    </xf>
    <xf numFmtId="0" fontId="31" fillId="19" borderId="3" xfId="109" applyFont="1" applyFill="1" applyBorder="1" applyAlignment="1">
      <alignment horizontal="right" vertical="center"/>
    </xf>
    <xf numFmtId="164" fontId="65" fillId="19" borderId="3" xfId="5" applyNumberFormat="1" applyFont="1" applyFill="1" applyBorder="1" applyAlignment="1">
      <alignment horizontal="right" vertical="center"/>
    </xf>
    <xf numFmtId="164" fontId="65" fillId="19" borderId="3" xfId="5" applyNumberFormat="1" applyFont="1" applyFill="1" applyBorder="1" applyAlignment="1">
      <alignment vertical="center"/>
    </xf>
    <xf numFmtId="0" fontId="6" fillId="0" borderId="0" xfId="108" applyFont="1" applyAlignment="1">
      <alignment vertical="center"/>
    </xf>
    <xf numFmtId="0" fontId="3" fillId="0" borderId="0" xfId="108" applyAlignment="1">
      <alignment vertical="center"/>
    </xf>
    <xf numFmtId="0" fontId="61" fillId="0" borderId="0" xfId="108" applyFont="1" applyAlignment="1">
      <alignment vertical="center"/>
    </xf>
    <xf numFmtId="0" fontId="61" fillId="0" borderId="0" xfId="108" applyFont="1" applyBorder="1" applyAlignment="1">
      <alignment horizontal="right" vertical="center"/>
    </xf>
    <xf numFmtId="0" fontId="61" fillId="0" borderId="0" xfId="108" applyFont="1" applyAlignment="1">
      <alignment horizontal="right" vertical="center"/>
    </xf>
    <xf numFmtId="0" fontId="8" fillId="0" borderId="0" xfId="108" applyFont="1" applyAlignment="1">
      <alignment vertical="center"/>
    </xf>
    <xf numFmtId="0" fontId="31" fillId="19" borderId="3" xfId="108" applyFont="1" applyFill="1" applyBorder="1" applyAlignment="1">
      <alignment vertical="center"/>
    </xf>
    <xf numFmtId="0" fontId="7" fillId="0" borderId="0" xfId="108" applyFont="1" applyAlignment="1">
      <alignment vertical="center"/>
    </xf>
    <xf numFmtId="0" fontId="61" fillId="0" borderId="0" xfId="108" applyFont="1" applyAlignment="1">
      <alignment horizontal="center" vertical="center"/>
    </xf>
    <xf numFmtId="0" fontId="8" fillId="0" borderId="0" xfId="108" applyFont="1" applyBorder="1" applyAlignment="1">
      <alignment horizontal="center" vertical="center"/>
    </xf>
    <xf numFmtId="0" fontId="9" fillId="0" borderId="0" xfId="108" applyFont="1" applyBorder="1" applyAlignment="1">
      <alignment horizontal="center" vertical="center"/>
    </xf>
    <xf numFmtId="0" fontId="78" fillId="0" borderId="0" xfId="108" applyFont="1" applyAlignment="1">
      <alignment vertical="center"/>
    </xf>
    <xf numFmtId="0" fontId="8" fillId="18" borderId="3" xfId="108" applyFont="1" applyFill="1" applyBorder="1" applyAlignment="1">
      <alignment horizontal="center" vertical="center"/>
    </xf>
    <xf numFmtId="0" fontId="8" fillId="18" borderId="22" xfId="108" applyFont="1" applyFill="1" applyBorder="1" applyAlignment="1">
      <alignment vertical="center"/>
    </xf>
    <xf numFmtId="0" fontId="6" fillId="0" borderId="0" xfId="108" applyFont="1" applyAlignment="1">
      <alignment horizontal="left" vertical="center"/>
    </xf>
    <xf numFmtId="0" fontId="78" fillId="18" borderId="3" xfId="108" applyFont="1" applyFill="1" applyBorder="1" applyAlignment="1">
      <alignment vertical="center"/>
    </xf>
    <xf numFmtId="0" fontId="8" fillId="18" borderId="1" xfId="108" applyFont="1" applyFill="1" applyBorder="1" applyAlignment="1">
      <alignment vertical="center"/>
    </xf>
    <xf numFmtId="0" fontId="9" fillId="18" borderId="3" xfId="108" applyFont="1" applyFill="1" applyBorder="1" applyAlignment="1">
      <alignment vertical="center"/>
    </xf>
    <xf numFmtId="49" fontId="6" fillId="0" borderId="0" xfId="101" applyNumberFormat="1" applyFont="1" applyFill="1" applyAlignment="1">
      <alignment horizontal="left" vertical="center"/>
    </xf>
    <xf numFmtId="0" fontId="7" fillId="0" borderId="0" xfId="101" applyFont="1" applyFill="1" applyAlignment="1">
      <alignment vertical="center"/>
    </xf>
    <xf numFmtId="0" fontId="7" fillId="0" borderId="0" xfId="101" applyFont="1" applyFill="1" applyBorder="1" applyAlignment="1">
      <alignment vertical="center"/>
    </xf>
    <xf numFmtId="0" fontId="12" fillId="0" borderId="0" xfId="101" applyFont="1" applyFill="1" applyAlignment="1">
      <alignment horizontal="left" vertical="center"/>
    </xf>
    <xf numFmtId="0" fontId="12" fillId="0" borderId="0" xfId="101" applyFont="1" applyFill="1" applyBorder="1" applyAlignment="1">
      <alignment horizontal="left" vertical="center"/>
    </xf>
    <xf numFmtId="168" fontId="38" fillId="0" borderId="0" xfId="101" applyNumberFormat="1" applyFont="1" applyBorder="1" applyAlignment="1">
      <alignment vertical="center"/>
    </xf>
    <xf numFmtId="0" fontId="8" fillId="0" borderId="0" xfId="101" applyFont="1" applyBorder="1" applyAlignment="1">
      <alignment vertical="center" wrapText="1"/>
    </xf>
    <xf numFmtId="0" fontId="65" fillId="19" borderId="3" xfId="108" applyFont="1" applyFill="1" applyBorder="1"/>
    <xf numFmtId="0" fontId="79" fillId="19" borderId="3" xfId="108" applyFont="1" applyFill="1" applyBorder="1"/>
    <xf numFmtId="0" fontId="8" fillId="0" borderId="0" xfId="101" applyFont="1" applyAlignment="1">
      <alignment vertical="center"/>
    </xf>
    <xf numFmtId="0" fontId="7" fillId="0" borderId="0" xfId="101" applyFont="1" applyFill="1" applyBorder="1" applyAlignment="1">
      <alignment horizontal="right" vertical="top"/>
    </xf>
    <xf numFmtId="168" fontId="65" fillId="19" borderId="3" xfId="105" applyNumberFormat="1" applyFont="1" applyFill="1" applyBorder="1" applyAlignment="1">
      <alignment horizontal="right" vertical="center"/>
    </xf>
    <xf numFmtId="168" fontId="65" fillId="19" borderId="3" xfId="105" applyNumberFormat="1" applyFont="1" applyFill="1" applyBorder="1" applyAlignment="1">
      <alignment horizontal="center" vertical="center"/>
    </xf>
    <xf numFmtId="0" fontId="49" fillId="0" borderId="0" xfId="105" applyFont="1" applyFill="1" applyBorder="1" applyAlignment="1">
      <alignment horizontal="left"/>
    </xf>
    <xf numFmtId="169" fontId="8" fillId="0" borderId="0" xfId="106" applyNumberFormat="1" applyFont="1" applyFill="1" applyBorder="1" applyAlignment="1">
      <alignment horizontal="right" vertical="center"/>
    </xf>
    <xf numFmtId="0" fontId="57" fillId="0" borderId="0" xfId="107" applyFont="1"/>
    <xf numFmtId="0" fontId="31" fillId="25" borderId="3" xfId="101" applyFont="1" applyFill="1" applyBorder="1" applyAlignment="1">
      <alignment horizontal="left" vertical="center"/>
    </xf>
    <xf numFmtId="164" fontId="31" fillId="25" borderId="3" xfId="101" applyNumberFormat="1" applyFont="1" applyFill="1" applyBorder="1" applyAlignment="1">
      <alignment horizontal="right" vertical="center"/>
    </xf>
    <xf numFmtId="0" fontId="8" fillId="19" borderId="3" xfId="101" applyFont="1" applyFill="1" applyBorder="1" applyAlignment="1">
      <alignment vertical="center"/>
    </xf>
    <xf numFmtId="1" fontId="8" fillId="0" borderId="0" xfId="4" applyNumberFormat="1" applyFont="1" applyBorder="1" applyAlignment="1">
      <alignment horizontal="right" vertical="center"/>
    </xf>
    <xf numFmtId="1" fontId="9" fillId="0" borderId="0" xfId="2" applyNumberFormat="1" applyFont="1" applyFill="1" applyBorder="1" applyAlignment="1">
      <alignment vertical="center"/>
    </xf>
    <xf numFmtId="0" fontId="71" fillId="27" borderId="0" xfId="101" applyFont="1" applyFill="1" applyBorder="1" applyAlignment="1">
      <alignment vertical="center" wrapText="1"/>
    </xf>
    <xf numFmtId="164" fontId="81" fillId="28" borderId="3" xfId="101" applyNumberFormat="1" applyFont="1" applyFill="1" applyBorder="1" applyAlignment="1">
      <alignment horizontal="right" vertical="center"/>
    </xf>
    <xf numFmtId="0" fontId="70" fillId="27" borderId="21" xfId="101" applyNumberFormat="1" applyFont="1" applyFill="1" applyBorder="1" applyAlignment="1">
      <alignment horizontal="center" vertical="center" wrapText="1"/>
    </xf>
    <xf numFmtId="0" fontId="71" fillId="27" borderId="23" xfId="101" applyFont="1" applyFill="1" applyBorder="1" applyAlignment="1">
      <alignment horizontal="center" vertical="center" wrapText="1"/>
    </xf>
    <xf numFmtId="0" fontId="81" fillId="28" borderId="3" xfId="101" applyFont="1" applyFill="1" applyBorder="1" applyAlignment="1">
      <alignment horizontal="left" vertical="center"/>
    </xf>
    <xf numFmtId="164" fontId="81" fillId="28" borderId="3" xfId="101" applyNumberFormat="1" applyFont="1" applyFill="1" applyBorder="1" applyAlignment="1">
      <alignment vertical="top" wrapText="1"/>
    </xf>
    <xf numFmtId="0" fontId="31" fillId="19" borderId="3" xfId="108" applyFont="1" applyFill="1" applyBorder="1"/>
    <xf numFmtId="0" fontId="83" fillId="19" borderId="3" xfId="108" applyFont="1" applyFill="1" applyBorder="1"/>
    <xf numFmtId="168" fontId="65" fillId="19" borderId="3" xfId="108" applyNumberFormat="1" applyFont="1" applyFill="1" applyBorder="1"/>
    <xf numFmtId="0" fontId="7" fillId="0" borderId="0" xfId="108" applyFont="1" applyAlignment="1">
      <alignment horizontal="right"/>
    </xf>
    <xf numFmtId="0" fontId="31" fillId="25" borderId="3" xfId="101" applyFont="1" applyFill="1" applyBorder="1" applyAlignment="1">
      <alignment horizontal="right" vertical="center"/>
    </xf>
    <xf numFmtId="2" fontId="31" fillId="25" borderId="3" xfId="101" applyNumberFormat="1" applyFont="1" applyFill="1" applyBorder="1" applyAlignment="1">
      <alignment horizontal="right" vertical="center"/>
    </xf>
    <xf numFmtId="0" fontId="7" fillId="0" borderId="0" xfId="108" applyFont="1" applyAlignment="1">
      <alignment horizontal="right" vertical="center"/>
    </xf>
    <xf numFmtId="0" fontId="10" fillId="0" borderId="0" xfId="2" applyBorder="1" applyAlignment="1">
      <alignment vertical="center"/>
    </xf>
    <xf numFmtId="0" fontId="8" fillId="0" borderId="0" xfId="108" applyFont="1" applyBorder="1"/>
    <xf numFmtId="0" fontId="9" fillId="0" borderId="0" xfId="108" applyFont="1"/>
    <xf numFmtId="0" fontId="6" fillId="0" borderId="0" xfId="108" applyFont="1" applyAlignment="1">
      <alignment horizontal="left"/>
    </xf>
    <xf numFmtId="0" fontId="8" fillId="0" borderId="0" xfId="111" applyFont="1" applyFill="1"/>
    <xf numFmtId="0" fontId="8" fillId="17" borderId="0" xfId="111" applyFont="1" applyFill="1"/>
    <xf numFmtId="0" fontId="8" fillId="0" borderId="0" xfId="111" applyFont="1"/>
    <xf numFmtId="0" fontId="84" fillId="0" borderId="0" xfId="111" applyFont="1" applyFill="1"/>
    <xf numFmtId="0" fontId="84" fillId="17" borderId="0" xfId="111" applyFont="1" applyFill="1"/>
    <xf numFmtId="0" fontId="84" fillId="0" borderId="0" xfId="111" applyFont="1"/>
    <xf numFmtId="0" fontId="9" fillId="0" borderId="0" xfId="111" applyFont="1"/>
    <xf numFmtId="0" fontId="9" fillId="18" borderId="3" xfId="108" applyFont="1" applyFill="1" applyBorder="1" applyAlignment="1">
      <alignment horizontal="center" vertical="center"/>
    </xf>
    <xf numFmtId="0" fontId="9" fillId="18" borderId="3" xfId="108" applyFont="1" applyFill="1" applyBorder="1" applyAlignment="1">
      <alignment horizontal="center"/>
    </xf>
    <xf numFmtId="0" fontId="65" fillId="19" borderId="3" xfId="108" applyFont="1" applyFill="1" applyBorder="1" applyAlignment="1">
      <alignment vertical="center"/>
    </xf>
    <xf numFmtId="0" fontId="79" fillId="19" borderId="3" xfId="108" applyFont="1" applyFill="1" applyBorder="1" applyAlignment="1">
      <alignment vertical="center"/>
    </xf>
    <xf numFmtId="0" fontId="7" fillId="0" borderId="0" xfId="108" applyFont="1" applyAlignment="1">
      <alignment horizontal="left" vertical="center"/>
    </xf>
    <xf numFmtId="0" fontId="9" fillId="0" borderId="0" xfId="108" applyFont="1" applyAlignment="1">
      <alignment vertical="center"/>
    </xf>
    <xf numFmtId="0" fontId="82" fillId="19" borderId="3" xfId="108" applyFont="1" applyFill="1" applyBorder="1" applyAlignment="1">
      <alignment vertical="center"/>
    </xf>
    <xf numFmtId="0" fontId="80" fillId="19" borderId="3" xfId="108" applyFont="1" applyFill="1" applyBorder="1" applyAlignment="1">
      <alignment vertical="center"/>
    </xf>
    <xf numFmtId="0" fontId="75" fillId="0" borderId="0" xfId="112" applyFont="1" applyBorder="1" applyAlignment="1">
      <alignment horizontal="left" vertical="center" wrapText="1" readingOrder="1"/>
    </xf>
    <xf numFmtId="10" fontId="75" fillId="0" borderId="0" xfId="112" applyNumberFormat="1" applyFont="1" applyFill="1" applyBorder="1" applyAlignment="1">
      <alignment horizontal="right" vertical="center" wrapText="1" readingOrder="1"/>
    </xf>
    <xf numFmtId="0" fontId="9" fillId="18" borderId="3" xfId="0" applyFont="1" applyFill="1" applyBorder="1" applyAlignment="1">
      <alignment horizontal="center" vertical="center"/>
    </xf>
    <xf numFmtId="0" fontId="9" fillId="18" borderId="3" xfId="2" applyFont="1" applyFill="1" applyBorder="1" applyAlignment="1">
      <alignment horizontal="center" vertical="center" wrapText="1"/>
    </xf>
    <xf numFmtId="0" fontId="7" fillId="0" borderId="0" xfId="2" applyFont="1" applyFill="1" applyBorder="1" applyAlignment="1">
      <alignment horizontal="right" vertical="center"/>
    </xf>
    <xf numFmtId="0" fontId="9" fillId="21" borderId="1" xfId="2" applyFont="1" applyFill="1" applyBorder="1" applyAlignment="1">
      <alignment horizontal="center" vertical="center" wrapText="1"/>
    </xf>
    <xf numFmtId="0" fontId="9" fillId="18" borderId="1" xfId="101" applyFont="1" applyFill="1" applyBorder="1" applyAlignment="1">
      <alignment horizontal="center" vertical="center"/>
    </xf>
    <xf numFmtId="0" fontId="8" fillId="0" borderId="0" xfId="101" applyFont="1" applyAlignment="1">
      <alignment vertical="center"/>
    </xf>
    <xf numFmtId="0" fontId="8" fillId="0" borderId="0" xfId="101" applyFont="1" applyFill="1" applyBorder="1" applyAlignment="1">
      <alignment horizontal="right" vertical="center" wrapText="1"/>
    </xf>
    <xf numFmtId="49" fontId="6" fillId="0" borderId="0" xfId="101" applyNumberFormat="1" applyFont="1" applyFill="1" applyBorder="1" applyAlignment="1">
      <alignment horizontal="left" vertical="center"/>
    </xf>
    <xf numFmtId="0" fontId="8" fillId="0" borderId="0" xfId="101" applyFont="1" applyFill="1" applyBorder="1" applyAlignment="1">
      <alignment horizontal="center" vertical="center" wrapText="1"/>
    </xf>
    <xf numFmtId="0" fontId="8" fillId="0" borderId="0" xfId="101" applyFont="1" applyFill="1" applyBorder="1" applyAlignment="1">
      <alignment horizontal="left" vertical="center" wrapText="1"/>
    </xf>
    <xf numFmtId="0" fontId="7" fillId="0" borderId="0" xfId="2" applyFont="1" applyFill="1" applyBorder="1" applyAlignment="1">
      <alignment horizontal="right" vertical="top"/>
    </xf>
    <xf numFmtId="0" fontId="7" fillId="0" borderId="0" xfId="2" applyFont="1" applyFill="1" applyBorder="1" applyAlignment="1">
      <alignment horizontal="right" vertical="center"/>
    </xf>
    <xf numFmtId="0" fontId="8" fillId="0" borderId="0" xfId="2" applyFont="1" applyFill="1" applyBorder="1" applyAlignment="1">
      <alignment horizontal="left" vertical="center" wrapText="1"/>
    </xf>
    <xf numFmtId="0" fontId="9" fillId="0" borderId="0" xfId="101" applyFont="1" applyAlignment="1">
      <alignment vertical="center"/>
    </xf>
    <xf numFmtId="0" fontId="9" fillId="18" borderId="1" xfId="101" applyFont="1" applyFill="1" applyBorder="1" applyAlignment="1">
      <alignment horizontal="center" vertical="center"/>
    </xf>
    <xf numFmtId="0" fontId="8" fillId="0" borderId="0" xfId="101" applyFont="1" applyAlignment="1">
      <alignment vertical="center"/>
    </xf>
    <xf numFmtId="0" fontId="8" fillId="0" borderId="0" xfId="101" applyFont="1" applyFill="1" applyBorder="1" applyAlignment="1">
      <alignment horizontal="right" vertical="center"/>
    </xf>
    <xf numFmtId="0" fontId="8" fillId="0" borderId="0" xfId="101" applyFont="1" applyFill="1" applyBorder="1" applyAlignment="1">
      <alignment horizontal="right" vertical="center" wrapText="1"/>
    </xf>
    <xf numFmtId="0" fontId="8" fillId="0" borderId="0" xfId="101" applyFont="1" applyFill="1" applyBorder="1" applyAlignment="1">
      <alignment vertical="center" wrapText="1"/>
    </xf>
    <xf numFmtId="0" fontId="8" fillId="0" borderId="22" xfId="101" applyFont="1" applyFill="1" applyBorder="1" applyAlignment="1">
      <alignment vertical="center"/>
    </xf>
    <xf numFmtId="0" fontId="8" fillId="0" borderId="0" xfId="101" applyFont="1" applyFill="1" applyBorder="1" applyAlignment="1">
      <alignment vertical="center"/>
    </xf>
    <xf numFmtId="0" fontId="8" fillId="0" borderId="0" xfId="101" applyFont="1" applyBorder="1" applyAlignment="1">
      <alignment horizontal="right" vertical="center"/>
    </xf>
    <xf numFmtId="0" fontId="8" fillId="0" borderId="0" xfId="101" applyFont="1" applyFill="1" applyBorder="1" applyAlignment="1">
      <alignment horizontal="center" vertical="center" wrapText="1"/>
    </xf>
    <xf numFmtId="0" fontId="7" fillId="0" borderId="0" xfId="73" applyFont="1" applyFill="1" applyBorder="1" applyAlignment="1">
      <alignment horizontal="right" vertical="center"/>
    </xf>
    <xf numFmtId="0" fontId="9" fillId="18" borderId="3" xfId="106" applyFont="1" applyFill="1" applyBorder="1" applyAlignment="1">
      <alignment horizontal="center" vertical="center"/>
    </xf>
    <xf numFmtId="0" fontId="9" fillId="18" borderId="0" xfId="105" applyFont="1" applyFill="1" applyBorder="1" applyAlignment="1">
      <alignment horizontal="center" vertical="center" wrapText="1"/>
    </xf>
    <xf numFmtId="0" fontId="9" fillId="18" borderId="2" xfId="48" applyFont="1" applyFill="1" applyBorder="1" applyAlignment="1">
      <alignment horizontal="center" vertical="center"/>
    </xf>
    <xf numFmtId="0" fontId="9" fillId="18" borderId="22" xfId="105" applyFont="1" applyFill="1" applyBorder="1" applyAlignment="1">
      <alignment horizontal="center" vertical="center"/>
    </xf>
    <xf numFmtId="0" fontId="8" fillId="18" borderId="0" xfId="73" applyFont="1" applyFill="1" applyBorder="1" applyAlignment="1">
      <alignment horizontal="center" vertical="center"/>
    </xf>
    <xf numFmtId="164" fontId="9" fillId="18" borderId="22" xfId="105" applyNumberFormat="1" applyFont="1" applyFill="1" applyBorder="1" applyAlignment="1">
      <alignment horizontal="center" vertical="center"/>
    </xf>
    <xf numFmtId="0" fontId="8" fillId="0" borderId="0" xfId="106" applyFont="1" applyBorder="1" applyAlignment="1">
      <alignment horizontal="left" vertical="center" wrapText="1"/>
    </xf>
    <xf numFmtId="0" fontId="9" fillId="18" borderId="1" xfId="75" applyFont="1" applyFill="1" applyBorder="1" applyAlignment="1">
      <alignment horizontal="center" vertical="center"/>
    </xf>
    <xf numFmtId="0" fontId="8" fillId="0" borderId="0" xfId="2" applyFont="1" applyBorder="1" applyAlignment="1">
      <alignment horizontal="left" vertical="center"/>
    </xf>
    <xf numFmtId="0" fontId="8" fillId="17" borderId="0" xfId="2" applyFont="1" applyFill="1" applyAlignment="1">
      <alignment horizontal="left" vertical="center" wrapText="1"/>
    </xf>
    <xf numFmtId="0" fontId="9" fillId="18" borderId="3" xfId="2" applyNumberFormat="1" applyFont="1" applyFill="1" applyBorder="1" applyAlignment="1">
      <alignment horizontal="center" vertical="center" wrapText="1"/>
    </xf>
    <xf numFmtId="0" fontId="8" fillId="0" borderId="0" xfId="101" applyFont="1" applyFill="1" applyBorder="1" applyAlignment="1">
      <alignment horizontal="left" vertical="center" wrapText="1"/>
    </xf>
    <xf numFmtId="0" fontId="9" fillId="18" borderId="3" xfId="109" applyFont="1" applyFill="1" applyBorder="1" applyAlignment="1">
      <alignment horizontal="center" vertical="center" wrapText="1"/>
    </xf>
    <xf numFmtId="0" fontId="9" fillId="18" borderId="3" xfId="108" applyFont="1" applyFill="1" applyBorder="1" applyAlignment="1">
      <alignment horizontal="center" vertical="center"/>
    </xf>
    <xf numFmtId="0" fontId="8" fillId="18" borderId="3" xfId="108" applyFont="1" applyFill="1" applyBorder="1" applyAlignment="1">
      <alignment vertical="center"/>
    </xf>
    <xf numFmtId="0" fontId="6" fillId="0" borderId="0" xfId="108" applyFont="1" applyAlignment="1">
      <alignment horizontal="left" vertical="center"/>
    </xf>
    <xf numFmtId="0" fontId="7" fillId="0" borderId="0" xfId="108" applyFont="1" applyAlignment="1">
      <alignment horizontal="right" vertical="center"/>
    </xf>
    <xf numFmtId="0" fontId="9" fillId="24" borderId="2" xfId="101" applyFont="1" applyFill="1" applyBorder="1" applyAlignment="1">
      <alignment horizontal="center" vertical="center" wrapText="1"/>
    </xf>
    <xf numFmtId="0" fontId="9" fillId="24" borderId="0" xfId="101" applyFont="1" applyFill="1" applyBorder="1" applyAlignment="1">
      <alignment horizontal="center" vertical="center" wrapText="1"/>
    </xf>
    <xf numFmtId="0" fontId="9" fillId="24" borderId="1" xfId="101" applyFont="1" applyFill="1" applyBorder="1" applyAlignment="1">
      <alignment horizontal="center" vertical="center" wrapText="1"/>
    </xf>
    <xf numFmtId="0" fontId="8" fillId="24" borderId="1" xfId="101" applyFont="1" applyFill="1" applyBorder="1" applyAlignment="1">
      <alignment horizontal="center" vertical="center" wrapText="1"/>
    </xf>
    <xf numFmtId="0" fontId="9" fillId="18" borderId="2" xfId="101" applyFont="1" applyFill="1" applyBorder="1" applyAlignment="1">
      <alignment horizontal="center" vertical="center" wrapText="1"/>
    </xf>
    <xf numFmtId="0" fontId="9" fillId="18" borderId="0" xfId="101" applyNumberFormat="1" applyFont="1" applyFill="1" applyBorder="1" applyAlignment="1">
      <alignment horizontal="center" vertical="center" wrapText="1"/>
    </xf>
    <xf numFmtId="0" fontId="8" fillId="17" borderId="0" xfId="2" applyFont="1" applyFill="1" applyAlignment="1">
      <alignment vertical="center" wrapText="1"/>
    </xf>
    <xf numFmtId="49" fontId="6" fillId="0" borderId="0" xfId="0" applyNumberFormat="1" applyFont="1" applyFill="1" applyBorder="1" applyAlignment="1">
      <alignment horizontal="left" vertical="center"/>
    </xf>
    <xf numFmtId="0" fontId="6" fillId="0" borderId="0" xfId="0" applyFont="1" applyFill="1" applyBorder="1" applyAlignment="1">
      <alignment horizontal="left" vertical="center"/>
    </xf>
    <xf numFmtId="0" fontId="7" fillId="0" borderId="0" xfId="0" applyFont="1" applyFill="1" applyBorder="1" applyAlignment="1">
      <alignment horizontal="right" vertical="center"/>
    </xf>
    <xf numFmtId="49" fontId="6" fillId="0" borderId="0" xfId="0" applyNumberFormat="1" applyFont="1" applyFill="1" applyBorder="1" applyAlignment="1">
      <alignment vertical="center"/>
    </xf>
    <xf numFmtId="0" fontId="12" fillId="0" borderId="0" xfId="0" applyFont="1" applyBorder="1" applyAlignment="1">
      <alignment horizontal="left" vertical="center"/>
    </xf>
    <xf numFmtId="0" fontId="7" fillId="0" borderId="0" xfId="0" applyFont="1" applyAlignment="1">
      <alignment vertical="center"/>
    </xf>
    <xf numFmtId="0" fontId="7" fillId="0" borderId="0" xfId="0" applyFont="1" applyFill="1" applyAlignment="1">
      <alignment vertical="center"/>
    </xf>
    <xf numFmtId="0" fontId="6" fillId="0" borderId="0" xfId="0" applyFont="1" applyAlignment="1">
      <alignment vertical="center"/>
    </xf>
    <xf numFmtId="0" fontId="37" fillId="19" borderId="3" xfId="0" applyFont="1" applyFill="1" applyBorder="1" applyAlignment="1">
      <alignment horizontal="right" vertical="center"/>
    </xf>
    <xf numFmtId="0" fontId="8" fillId="0" borderId="0" xfId="0" applyFont="1" applyBorder="1" applyAlignment="1">
      <alignment horizontal="right" vertical="center"/>
    </xf>
    <xf numFmtId="0" fontId="34" fillId="0" borderId="0" xfId="0" applyFont="1" applyFill="1" applyBorder="1" applyAlignment="1">
      <alignment horizontal="left" vertical="center" wrapText="1"/>
    </xf>
    <xf numFmtId="0" fontId="8" fillId="0" borderId="0" xfId="0" applyFont="1" applyAlignment="1">
      <alignment horizontal="right" vertical="center"/>
    </xf>
    <xf numFmtId="0" fontId="38" fillId="0" borderId="0" xfId="0" applyFont="1" applyAlignment="1">
      <alignment horizontal="center" vertical="center"/>
    </xf>
    <xf numFmtId="0" fontId="8" fillId="0" borderId="0" xfId="0" applyFont="1" applyFill="1" applyAlignment="1">
      <alignment horizontal="left" vertical="center"/>
    </xf>
    <xf numFmtId="3" fontId="8" fillId="0" borderId="0" xfId="105" applyNumberFormat="1" applyFont="1" applyFill="1" applyAlignment="1">
      <alignment horizontal="left" vertical="center"/>
    </xf>
    <xf numFmtId="0" fontId="41" fillId="0" borderId="0" xfId="2" applyFont="1" applyAlignment="1">
      <alignment vertical="center"/>
    </xf>
    <xf numFmtId="0" fontId="8" fillId="0" borderId="0" xfId="105" applyFont="1" applyFill="1" applyAlignment="1">
      <alignment vertical="center"/>
    </xf>
    <xf numFmtId="0" fontId="8" fillId="21" borderId="2" xfId="2" applyFont="1" applyFill="1" applyBorder="1" applyAlignment="1">
      <alignment vertical="center"/>
    </xf>
    <xf numFmtId="0" fontId="8" fillId="0" borderId="0" xfId="2" applyFont="1" applyFill="1" applyAlignment="1">
      <alignment vertical="center"/>
    </xf>
    <xf numFmtId="0" fontId="8" fillId="18" borderId="3" xfId="2" applyFont="1" applyFill="1" applyBorder="1" applyAlignment="1">
      <alignment horizontal="right" vertical="center"/>
    </xf>
    <xf numFmtId="0" fontId="8" fillId="0" borderId="26" xfId="101" applyFont="1" applyFill="1" applyBorder="1" applyAlignment="1">
      <alignment vertical="center" wrapText="1"/>
    </xf>
    <xf numFmtId="0" fontId="8" fillId="0" borderId="0" xfId="101" applyFont="1" applyAlignment="1">
      <alignment horizontal="right" vertical="center"/>
    </xf>
    <xf numFmtId="49" fontId="6" fillId="0" borderId="0" xfId="101" applyNumberFormat="1" applyFont="1" applyFill="1" applyBorder="1" applyAlignment="1">
      <alignment vertical="center"/>
    </xf>
    <xf numFmtId="0" fontId="7" fillId="0" borderId="0" xfId="101" applyFont="1" applyFill="1" applyBorder="1" applyAlignment="1">
      <alignment horizontal="right" vertical="center" wrapText="1"/>
    </xf>
    <xf numFmtId="0" fontId="7" fillId="0" borderId="0" xfId="101" applyFont="1" applyFill="1" applyBorder="1" applyAlignment="1">
      <alignment horizontal="right"/>
    </xf>
    <xf numFmtId="0" fontId="41" fillId="0" borderId="0" xfId="101" applyFont="1" applyAlignment="1"/>
    <xf numFmtId="0" fontId="9" fillId="18" borderId="1" xfId="101" applyFont="1" applyFill="1" applyBorder="1" applyAlignment="1">
      <alignment horizontal="center"/>
    </xf>
    <xf numFmtId="0" fontId="8" fillId="0" borderId="0" xfId="101" applyFont="1" applyFill="1" applyBorder="1" applyAlignment="1">
      <alignment horizontal="center" wrapText="1"/>
    </xf>
    <xf numFmtId="0" fontId="8" fillId="0" borderId="0" xfId="101" applyFont="1" applyFill="1" applyBorder="1" applyAlignment="1">
      <alignment wrapText="1"/>
    </xf>
    <xf numFmtId="0" fontId="6" fillId="0" borderId="0" xfId="101" applyFont="1" applyFill="1" applyBorder="1" applyAlignment="1">
      <alignment horizontal="center"/>
    </xf>
    <xf numFmtId="0" fontId="8" fillId="0" borderId="0" xfId="101" applyFont="1" applyFill="1" applyBorder="1" applyAlignment="1">
      <alignment horizontal="left" wrapText="1"/>
    </xf>
    <xf numFmtId="0" fontId="8" fillId="0" borderId="0" xfId="101" applyFont="1" applyFill="1" applyBorder="1" applyAlignment="1">
      <alignment horizontal="justify" wrapText="1"/>
    </xf>
    <xf numFmtId="0" fontId="75" fillId="0" borderId="0" xfId="112" applyFont="1" applyBorder="1" applyAlignment="1">
      <alignment horizontal="left" vertical="center" wrapText="1"/>
    </xf>
    <xf numFmtId="0" fontId="75" fillId="0" borderId="0" xfId="112" applyFont="1" applyFill="1" applyBorder="1" applyAlignment="1">
      <alignment horizontal="left" vertical="center" wrapText="1"/>
    </xf>
    <xf numFmtId="0" fontId="75" fillId="0" borderId="0" xfId="112" applyFont="1" applyFill="1" applyBorder="1" applyAlignment="1">
      <alignment horizontal="right" vertical="center" wrapText="1"/>
    </xf>
    <xf numFmtId="10" fontId="75" fillId="0" borderId="0" xfId="112" applyNumberFormat="1" applyFont="1" applyFill="1" applyBorder="1" applyAlignment="1">
      <alignment horizontal="center" vertical="center" wrapText="1"/>
    </xf>
    <xf numFmtId="175" fontId="75" fillId="0" borderId="0" xfId="112" applyNumberFormat="1" applyFont="1" applyFill="1" applyBorder="1" applyAlignment="1">
      <alignment horizontal="right" vertical="center" wrapText="1"/>
    </xf>
    <xf numFmtId="2" fontId="75" fillId="0" borderId="0" xfId="112" applyNumberFormat="1" applyFont="1" applyFill="1" applyBorder="1" applyAlignment="1">
      <alignment horizontal="right" vertical="center" wrapText="1"/>
    </xf>
    <xf numFmtId="176" fontId="75" fillId="0" borderId="0" xfId="112" applyNumberFormat="1" applyFont="1" applyFill="1" applyBorder="1" applyAlignment="1">
      <alignment horizontal="right" vertical="center" wrapText="1"/>
    </xf>
    <xf numFmtId="10" fontId="75" fillId="0" borderId="0" xfId="112" applyNumberFormat="1" applyFont="1" applyFill="1" applyBorder="1" applyAlignment="1">
      <alignment horizontal="right" vertical="center" wrapText="1"/>
    </xf>
    <xf numFmtId="177" fontId="75" fillId="0" borderId="0" xfId="112" applyNumberFormat="1" applyFont="1" applyFill="1" applyBorder="1" applyAlignment="1">
      <alignment horizontal="right" vertical="center" wrapText="1"/>
    </xf>
    <xf numFmtId="171" fontId="75" fillId="0" borderId="0" xfId="112" applyNumberFormat="1" applyFont="1" applyFill="1" applyBorder="1" applyAlignment="1">
      <alignment horizontal="right" vertical="center" wrapText="1" readingOrder="1"/>
    </xf>
    <xf numFmtId="0" fontId="8" fillId="0" borderId="0" xfId="112" applyFont="1" applyFill="1" applyBorder="1" applyAlignment="1">
      <alignment horizontal="left" vertical="center" wrapText="1"/>
    </xf>
    <xf numFmtId="0" fontId="65" fillId="19" borderId="24" xfId="105" applyFont="1" applyFill="1" applyBorder="1" applyAlignment="1">
      <alignment horizontal="left" vertical="center"/>
    </xf>
    <xf numFmtId="164" fontId="65" fillId="19" borderId="24" xfId="105" applyNumberFormat="1" applyFont="1" applyFill="1" applyBorder="1" applyAlignment="1">
      <alignment horizontal="right" vertical="center"/>
    </xf>
    <xf numFmtId="0" fontId="8" fillId="0" borderId="0" xfId="105" applyFont="1" applyFill="1" applyBorder="1" applyAlignment="1">
      <alignment vertical="center"/>
    </xf>
    <xf numFmtId="0" fontId="6" fillId="0" borderId="0" xfId="73" applyFont="1" applyFill="1" applyBorder="1" applyAlignment="1">
      <alignment horizontal="right" vertical="center"/>
    </xf>
    <xf numFmtId="0" fontId="45" fillId="0" borderId="0" xfId="105" applyFont="1" applyAlignment="1">
      <alignment vertical="center"/>
    </xf>
    <xf numFmtId="0" fontId="49" fillId="0" borderId="0" xfId="105" applyFont="1" applyFill="1" applyBorder="1" applyAlignment="1">
      <alignment horizontal="center" vertical="center"/>
    </xf>
    <xf numFmtId="0" fontId="49" fillId="0" borderId="0" xfId="105" applyFont="1" applyBorder="1" applyAlignment="1">
      <alignment vertical="center"/>
    </xf>
    <xf numFmtId="164" fontId="49" fillId="0" borderId="0" xfId="105" applyNumberFormat="1" applyFont="1" applyBorder="1" applyAlignment="1">
      <alignment horizontal="center" vertical="center"/>
    </xf>
    <xf numFmtId="164" fontId="49" fillId="0" borderId="0" xfId="105" applyNumberFormat="1" applyFont="1" applyBorder="1" applyAlignment="1">
      <alignment vertical="center"/>
    </xf>
    <xf numFmtId="0" fontId="49" fillId="0" borderId="0" xfId="105" applyFont="1" applyBorder="1" applyAlignment="1">
      <alignment horizontal="center" vertical="center"/>
    </xf>
    <xf numFmtId="0" fontId="8" fillId="0" borderId="0" xfId="73" applyFont="1" applyBorder="1" applyAlignment="1">
      <alignment vertical="center"/>
    </xf>
    <xf numFmtId="0" fontId="8" fillId="0" borderId="0" xfId="105" applyFont="1" applyBorder="1" applyAlignment="1">
      <alignment horizontal="center" vertical="center"/>
    </xf>
    <xf numFmtId="16" fontId="9" fillId="0" borderId="0" xfId="105" applyNumberFormat="1" applyFont="1" applyAlignment="1">
      <alignment horizontal="left" vertical="center"/>
    </xf>
    <xf numFmtId="0" fontId="8" fillId="18" borderId="1" xfId="73" applyFont="1" applyFill="1" applyBorder="1" applyAlignment="1">
      <alignment horizontal="center" vertical="center"/>
    </xf>
    <xf numFmtId="164" fontId="8" fillId="18" borderId="1" xfId="73" applyNumberFormat="1" applyFont="1" applyFill="1" applyBorder="1" applyAlignment="1">
      <alignment horizontal="center" vertical="center"/>
    </xf>
    <xf numFmtId="0" fontId="7" fillId="0" borderId="0" xfId="105" applyFont="1" applyFill="1" applyBorder="1" applyAlignment="1">
      <alignment vertical="center"/>
    </xf>
    <xf numFmtId="0" fontId="8" fillId="18" borderId="22" xfId="105" applyFont="1" applyFill="1" applyBorder="1" applyAlignment="1">
      <alignment vertical="center"/>
    </xf>
    <xf numFmtId="0" fontId="8" fillId="18" borderId="1" xfId="105" applyFont="1" applyFill="1" applyBorder="1" applyAlignment="1">
      <alignment vertical="center"/>
    </xf>
    <xf numFmtId="164" fontId="8" fillId="0" borderId="0" xfId="105" applyNumberFormat="1" applyFont="1" applyAlignment="1">
      <alignment vertical="center"/>
    </xf>
    <xf numFmtId="169" fontId="8" fillId="0" borderId="0" xfId="105" applyNumberFormat="1" applyFont="1" applyAlignment="1">
      <alignment vertical="center"/>
    </xf>
    <xf numFmtId="10" fontId="8" fillId="0" borderId="0" xfId="74" applyNumberFormat="1" applyFont="1" applyAlignment="1">
      <alignment vertical="center"/>
    </xf>
    <xf numFmtId="16" fontId="9" fillId="0" borderId="0" xfId="105" applyNumberFormat="1" applyFont="1" applyAlignment="1">
      <alignment horizontal="right" vertical="center"/>
    </xf>
    <xf numFmtId="3" fontId="8" fillId="0" borderId="0" xfId="105" applyNumberFormat="1" applyFont="1" applyAlignment="1">
      <alignment horizontal="left" vertical="center"/>
    </xf>
    <xf numFmtId="0" fontId="8" fillId="0" borderId="0" xfId="106" applyFont="1" applyFill="1" applyAlignment="1">
      <alignment horizontal="left" vertical="center"/>
    </xf>
    <xf numFmtId="0" fontId="31" fillId="19" borderId="24" xfId="2" applyFont="1" applyFill="1" applyBorder="1" applyAlignment="1">
      <alignment horizontal="left" vertical="center"/>
    </xf>
    <xf numFmtId="164" fontId="31" fillId="19" borderId="24" xfId="2" applyNumberFormat="1" applyFont="1" applyFill="1" applyBorder="1" applyAlignment="1">
      <alignment horizontal="right" vertical="center"/>
    </xf>
    <xf numFmtId="0" fontId="31" fillId="19" borderId="24" xfId="2" applyFont="1" applyFill="1" applyBorder="1" applyAlignment="1">
      <alignment horizontal="right" vertical="center"/>
    </xf>
    <xf numFmtId="1" fontId="31" fillId="19" borderId="24" xfId="2" applyNumberFormat="1" applyFont="1" applyFill="1" applyBorder="1" applyAlignment="1">
      <alignment horizontal="right" vertical="center"/>
    </xf>
    <xf numFmtId="0" fontId="9" fillId="19" borderId="24" xfId="2" applyFont="1" applyFill="1" applyBorder="1" applyAlignment="1">
      <alignment vertical="center"/>
    </xf>
    <xf numFmtId="164" fontId="9" fillId="19" borderId="24" xfId="2" applyNumberFormat="1" applyFont="1" applyFill="1" applyBorder="1" applyAlignment="1">
      <alignment horizontal="right" vertical="center"/>
    </xf>
    <xf numFmtId="0" fontId="35" fillId="0" borderId="0" xfId="2" applyFont="1" applyFill="1" applyAlignment="1">
      <alignment horizontal="left" vertical="center"/>
    </xf>
    <xf numFmtId="0" fontId="7" fillId="17" borderId="0" xfId="2" applyFont="1" applyFill="1" applyAlignment="1">
      <alignment vertical="center"/>
    </xf>
    <xf numFmtId="0" fontId="65" fillId="19" borderId="3" xfId="101" applyFont="1" applyFill="1" applyBorder="1" applyAlignment="1">
      <alignment horizontal="left" vertical="center"/>
    </xf>
    <xf numFmtId="0" fontId="8" fillId="0" borderId="2" xfId="2" applyFont="1" applyBorder="1"/>
    <xf numFmtId="0" fontId="8" fillId="17" borderId="0" xfId="2" applyFont="1" applyFill="1" applyBorder="1" applyAlignment="1">
      <alignment vertical="center" wrapText="1"/>
    </xf>
    <xf numFmtId="0" fontId="8" fillId="0" borderId="0" xfId="75" applyFont="1"/>
    <xf numFmtId="168" fontId="65" fillId="19" borderId="3" xfId="5" applyNumberFormat="1" applyFont="1" applyFill="1" applyBorder="1" applyAlignment="1">
      <alignment horizontal="right" vertical="center"/>
    </xf>
    <xf numFmtId="0" fontId="65" fillId="19" borderId="3" xfId="5" applyNumberFormat="1" applyFont="1" applyFill="1" applyBorder="1" applyAlignment="1">
      <alignment horizontal="right" vertical="center"/>
    </xf>
    <xf numFmtId="168" fontId="65" fillId="19" borderId="3" xfId="108" applyNumberFormat="1" applyFont="1" applyFill="1" applyBorder="1" applyAlignment="1">
      <alignment horizontal="right" vertical="center"/>
    </xf>
    <xf numFmtId="171" fontId="65" fillId="19" borderId="3" xfId="108" applyNumberFormat="1" applyFont="1" applyFill="1" applyBorder="1" applyAlignment="1">
      <alignment horizontal="right" vertical="center"/>
    </xf>
    <xf numFmtId="0" fontId="65" fillId="19" borderId="3" xfId="108" applyFont="1" applyFill="1" applyBorder="1" applyAlignment="1">
      <alignment horizontal="right" vertical="center"/>
    </xf>
    <xf numFmtId="0" fontId="78" fillId="0" borderId="0" xfId="108" applyFont="1"/>
    <xf numFmtId="0" fontId="65" fillId="25" borderId="3" xfId="101" applyFont="1" applyFill="1" applyBorder="1" applyAlignment="1">
      <alignment horizontal="left" vertical="center"/>
    </xf>
    <xf numFmtId="164" fontId="65" fillId="25" borderId="3" xfId="101" applyNumberFormat="1" applyFont="1" applyFill="1" applyBorder="1" applyAlignment="1">
      <alignment horizontal="right" vertical="center"/>
    </xf>
    <xf numFmtId="0" fontId="79" fillId="19" borderId="3" xfId="101" applyFont="1" applyFill="1" applyBorder="1" applyAlignment="1">
      <alignment vertical="center"/>
    </xf>
    <xf numFmtId="0" fontId="65" fillId="25" borderId="24" xfId="101" applyFont="1" applyFill="1" applyBorder="1" applyAlignment="1">
      <alignment vertical="center"/>
    </xf>
    <xf numFmtId="164" fontId="65" fillId="25" borderId="24" xfId="101" applyNumberFormat="1" applyFont="1" applyFill="1" applyBorder="1" applyAlignment="1">
      <alignment horizontal="right" vertical="center"/>
    </xf>
    <xf numFmtId="0" fontId="79" fillId="19" borderId="24" xfId="101" applyFont="1" applyFill="1" applyBorder="1" applyAlignment="1">
      <alignment vertical="center"/>
    </xf>
    <xf numFmtId="0" fontId="8" fillId="0" borderId="0" xfId="94" applyFont="1"/>
    <xf numFmtId="164" fontId="65" fillId="19" borderId="3" xfId="2" applyNumberFormat="1" applyFont="1" applyFill="1" applyBorder="1" applyAlignment="1">
      <alignment vertical="center"/>
    </xf>
    <xf numFmtId="0" fontId="79" fillId="19" borderId="3" xfId="101" applyFont="1" applyFill="1" applyBorder="1" applyAlignment="1"/>
    <xf numFmtId="0" fontId="90" fillId="19" borderId="3" xfId="101" applyFont="1" applyFill="1" applyBorder="1" applyAlignment="1">
      <alignment horizontal="right"/>
    </xf>
    <xf numFmtId="0" fontId="31" fillId="25" borderId="24" xfId="101" applyFont="1" applyFill="1" applyBorder="1" applyAlignment="1">
      <alignment horizontal="left" vertical="center"/>
    </xf>
    <xf numFmtId="0" fontId="31" fillId="25" borderId="24" xfId="101" applyFont="1" applyFill="1" applyBorder="1" applyAlignment="1">
      <alignment horizontal="right" vertical="center"/>
    </xf>
    <xf numFmtId="164" fontId="31" fillId="25" borderId="24" xfId="101" applyNumberFormat="1" applyFont="1" applyFill="1" applyBorder="1" applyAlignment="1">
      <alignment horizontal="right" vertical="center"/>
    </xf>
    <xf numFmtId="2" fontId="31" fillId="25" borderId="24" xfId="101" applyNumberFormat="1" applyFont="1" applyFill="1" applyBorder="1" applyAlignment="1">
      <alignment horizontal="right" vertical="center"/>
    </xf>
    <xf numFmtId="0" fontId="8" fillId="24" borderId="2" xfId="101" applyFont="1" applyFill="1" applyBorder="1" applyAlignment="1">
      <alignment vertical="center"/>
    </xf>
    <xf numFmtId="0" fontId="8" fillId="24" borderId="0" xfId="101" applyFont="1" applyFill="1" applyBorder="1" applyAlignment="1">
      <alignment vertical="center"/>
    </xf>
    <xf numFmtId="0" fontId="65" fillId="25" borderId="3" xfId="101" applyFont="1" applyFill="1" applyBorder="1" applyAlignment="1">
      <alignment horizontal="right" vertical="center"/>
    </xf>
    <xf numFmtId="2" fontId="65" fillId="25" borderId="3" xfId="101" applyNumberFormat="1" applyFont="1" applyFill="1" applyBorder="1" applyAlignment="1">
      <alignment horizontal="right" vertical="center"/>
    </xf>
    <xf numFmtId="0" fontId="65" fillId="19" borderId="24" xfId="101" applyFont="1" applyFill="1" applyBorder="1" applyAlignment="1">
      <alignment horizontal="left" vertical="center"/>
    </xf>
    <xf numFmtId="164" fontId="65" fillId="19" borderId="24" xfId="101" applyNumberFormat="1" applyFont="1" applyFill="1" applyBorder="1" applyAlignment="1">
      <alignment horizontal="right" vertical="center"/>
    </xf>
    <xf numFmtId="164" fontId="65" fillId="19" borderId="24" xfId="101" applyNumberFormat="1" applyFont="1" applyFill="1" applyBorder="1" applyAlignment="1">
      <alignment vertical="center"/>
    </xf>
    <xf numFmtId="171" fontId="65" fillId="19" borderId="24" xfId="101" applyNumberFormat="1" applyFont="1" applyFill="1" applyBorder="1" applyAlignment="1">
      <alignment vertical="center"/>
    </xf>
    <xf numFmtId="0" fontId="9" fillId="18" borderId="26" xfId="101" applyNumberFormat="1" applyFont="1" applyFill="1" applyBorder="1" applyAlignment="1">
      <alignment horizontal="center" vertical="center" wrapText="1"/>
    </xf>
    <xf numFmtId="0" fontId="8" fillId="18" borderId="0" xfId="101" applyNumberFormat="1" applyFont="1" applyFill="1" applyBorder="1" applyAlignment="1">
      <alignment horizontal="center" vertical="center" wrapText="1"/>
    </xf>
    <xf numFmtId="164" fontId="65" fillId="19" borderId="3" xfId="101" applyNumberFormat="1" applyFont="1" applyFill="1" applyBorder="1" applyAlignment="1">
      <alignment horizontal="center" vertical="center"/>
    </xf>
    <xf numFmtId="0" fontId="65" fillId="19" borderId="3" xfId="101" applyNumberFormat="1" applyFont="1" applyFill="1" applyBorder="1" applyAlignment="1">
      <alignment horizontal="right" vertical="center"/>
    </xf>
    <xf numFmtId="0" fontId="65" fillId="19" borderId="3" xfId="101" applyFont="1" applyFill="1" applyBorder="1" applyAlignment="1">
      <alignment horizontal="right" vertical="center"/>
    </xf>
    <xf numFmtId="0" fontId="9" fillId="27" borderId="0" xfId="101" applyFont="1" applyFill="1" applyBorder="1" applyAlignment="1">
      <alignment vertical="center" wrapText="1"/>
    </xf>
    <xf numFmtId="0" fontId="9" fillId="27" borderId="19" xfId="101" applyFont="1" applyFill="1" applyBorder="1" applyAlignment="1">
      <alignment vertical="center" wrapText="1"/>
    </xf>
    <xf numFmtId="0" fontId="31" fillId="28" borderId="3" xfId="101" applyFont="1" applyFill="1" applyBorder="1" applyAlignment="1">
      <alignment horizontal="left" vertical="center"/>
    </xf>
    <xf numFmtId="164" fontId="31" fillId="28" borderId="3" xfId="101" applyNumberFormat="1" applyFont="1" applyFill="1" applyBorder="1" applyAlignment="1">
      <alignment horizontal="right" vertical="center"/>
    </xf>
    <xf numFmtId="49" fontId="6" fillId="26" borderId="0" xfId="101" applyNumberFormat="1" applyFont="1" applyFill="1" applyBorder="1" applyAlignment="1">
      <alignment horizontal="left" vertical="center"/>
    </xf>
    <xf numFmtId="0" fontId="6" fillId="26" borderId="0" xfId="101" applyFont="1" applyFill="1" applyBorder="1" applyAlignment="1">
      <alignment horizontal="left" vertical="center"/>
    </xf>
    <xf numFmtId="0" fontId="7" fillId="26" borderId="0" xfId="101" applyFont="1" applyFill="1" applyBorder="1" applyAlignment="1">
      <alignment horizontal="right" vertical="center"/>
    </xf>
    <xf numFmtId="0" fontId="7" fillId="26" borderId="0" xfId="101" applyFont="1" applyFill="1" applyAlignment="1">
      <alignment vertical="center"/>
    </xf>
    <xf numFmtId="0" fontId="8" fillId="26" borderId="0" xfId="101" applyFont="1" applyFill="1" applyAlignment="1">
      <alignment vertical="center"/>
    </xf>
    <xf numFmtId="3" fontId="8" fillId="26" borderId="0" xfId="101" applyNumberFormat="1" applyFont="1" applyFill="1" applyAlignment="1">
      <alignment vertical="center"/>
    </xf>
    <xf numFmtId="0" fontId="81" fillId="28" borderId="20" xfId="101" applyFont="1" applyFill="1" applyBorder="1" applyAlignment="1">
      <alignment horizontal="left" vertical="center"/>
    </xf>
    <xf numFmtId="164" fontId="81" fillId="28" borderId="20" xfId="101" applyNumberFormat="1" applyFont="1" applyFill="1" applyBorder="1" applyAlignment="1">
      <alignment horizontal="right" vertical="center"/>
    </xf>
    <xf numFmtId="0" fontId="81" fillId="28" borderId="20" xfId="101" applyFont="1" applyFill="1" applyBorder="1" applyAlignment="1">
      <alignment horizontal="right" vertical="center"/>
    </xf>
    <xf numFmtId="0" fontId="91" fillId="28" borderId="20" xfId="101" applyFont="1" applyFill="1" applyBorder="1" applyAlignment="1">
      <alignment horizontal="left" vertical="center"/>
    </xf>
    <xf numFmtId="164" fontId="91" fillId="28" borderId="20" xfId="101" applyNumberFormat="1" applyFont="1" applyFill="1" applyBorder="1" applyAlignment="1">
      <alignment horizontal="right" vertical="center"/>
    </xf>
    <xf numFmtId="0" fontId="80" fillId="19" borderId="3" xfId="108" applyFont="1" applyFill="1" applyBorder="1"/>
    <xf numFmtId="0" fontId="31" fillId="19" borderId="27" xfId="108" applyFont="1" applyFill="1" applyBorder="1" applyAlignment="1">
      <alignment vertical="center"/>
    </xf>
    <xf numFmtId="0" fontId="92" fillId="19" borderId="3" xfId="108" applyFont="1" applyFill="1" applyBorder="1" applyAlignment="1">
      <alignment vertical="center"/>
    </xf>
    <xf numFmtId="0" fontId="92" fillId="19" borderId="27" xfId="108" applyFont="1" applyFill="1" applyBorder="1" applyAlignment="1">
      <alignment vertical="center"/>
    </xf>
    <xf numFmtId="49" fontId="6" fillId="0" borderId="0" xfId="101" applyNumberFormat="1" applyFont="1" applyFill="1" applyBorder="1" applyAlignment="1">
      <alignment vertical="center" wrapText="1"/>
    </xf>
    <xf numFmtId="0" fontId="71" fillId="27" borderId="21" xfId="101" applyNumberFormat="1" applyFont="1" applyFill="1" applyBorder="1" applyAlignment="1">
      <alignment vertical="center" wrapText="1"/>
    </xf>
    <xf numFmtId="3" fontId="71" fillId="27" borderId="28" xfId="101" applyNumberFormat="1" applyFont="1" applyFill="1" applyBorder="1" applyAlignment="1">
      <alignment horizontal="center" vertical="center" wrapText="1"/>
    </xf>
    <xf numFmtId="0" fontId="71" fillId="27" borderId="28" xfId="101" applyFont="1" applyFill="1" applyBorder="1" applyAlignment="1">
      <alignment horizontal="center" vertical="center" wrapText="1"/>
    </xf>
    <xf numFmtId="0" fontId="8" fillId="0" borderId="0" xfId="2" applyFont="1" applyFill="1" applyBorder="1" applyAlignment="1">
      <alignment horizontal="left" vertical="center" wrapText="1"/>
    </xf>
    <xf numFmtId="0" fontId="8" fillId="0" borderId="0" xfId="101" applyFont="1" applyFill="1" applyBorder="1" applyAlignment="1">
      <alignment horizontal="right" vertical="center"/>
    </xf>
    <xf numFmtId="0" fontId="8" fillId="0" borderId="0" xfId="101" applyFont="1" applyFill="1" applyBorder="1" applyAlignment="1">
      <alignment horizontal="right" vertical="center" wrapText="1"/>
    </xf>
    <xf numFmtId="0" fontId="8" fillId="0" borderId="0" xfId="101" applyFont="1" applyFill="1" applyBorder="1" applyAlignment="1">
      <alignment vertical="center"/>
    </xf>
    <xf numFmtId="0" fontId="8" fillId="0" borderId="0" xfId="101" applyFont="1" applyFill="1" applyBorder="1" applyAlignment="1">
      <alignment vertical="center" wrapText="1"/>
    </xf>
    <xf numFmtId="0" fontId="8" fillId="0" borderId="0" xfId="101" applyFont="1" applyBorder="1" applyAlignment="1">
      <alignment horizontal="right" vertical="center"/>
    </xf>
    <xf numFmtId="0" fontId="8" fillId="0" borderId="0" xfId="101" applyFont="1" applyFill="1" applyBorder="1" applyAlignment="1">
      <alignment horizontal="center" vertical="center" wrapText="1"/>
    </xf>
    <xf numFmtId="0" fontId="49" fillId="0" borderId="0" xfId="105" applyFont="1" applyFill="1" applyBorder="1" applyAlignment="1">
      <alignment horizontal="center"/>
    </xf>
    <xf numFmtId="0" fontId="8" fillId="0" borderId="0" xfId="105" applyFont="1" applyFill="1" applyBorder="1" applyAlignment="1">
      <alignment horizontal="left" vertical="center"/>
    </xf>
    <xf numFmtId="0" fontId="8" fillId="0" borderId="0" xfId="101" applyFont="1" applyFill="1" applyBorder="1" applyAlignment="1">
      <alignment horizontal="left" vertical="center" wrapText="1"/>
    </xf>
    <xf numFmtId="0" fontId="8" fillId="0" borderId="29" xfId="108" applyFont="1" applyBorder="1"/>
    <xf numFmtId="0" fontId="8" fillId="0" borderId="0" xfId="108" applyFont="1" applyFill="1" applyBorder="1"/>
    <xf numFmtId="0" fontId="8" fillId="0" borderId="1" xfId="108" applyFont="1" applyBorder="1"/>
    <xf numFmtId="0" fontId="8" fillId="0" borderId="29" xfId="108" applyFont="1" applyBorder="1" applyAlignment="1">
      <alignment vertical="center"/>
    </xf>
    <xf numFmtId="0" fontId="8" fillId="0" borderId="0" xfId="108" applyFont="1" applyBorder="1" applyAlignment="1">
      <alignment vertical="center"/>
    </xf>
    <xf numFmtId="0" fontId="8" fillId="0" borderId="0" xfId="108" applyFont="1" applyFill="1" applyBorder="1" applyAlignment="1">
      <alignment vertical="center"/>
    </xf>
    <xf numFmtId="0" fontId="8" fillId="0" borderId="1" xfId="108" applyFont="1" applyBorder="1" applyAlignment="1">
      <alignment vertical="center"/>
    </xf>
    <xf numFmtId="0" fontId="57" fillId="0" borderId="29" xfId="108" applyFont="1" applyBorder="1" applyAlignment="1">
      <alignment vertical="center"/>
    </xf>
    <xf numFmtId="0" fontId="57" fillId="0" borderId="0" xfId="108" applyFont="1" applyBorder="1" applyAlignment="1">
      <alignment vertical="center"/>
    </xf>
    <xf numFmtId="0" fontId="57" fillId="0" borderId="1" xfId="108" applyFont="1" applyBorder="1" applyAlignment="1">
      <alignment vertical="center"/>
    </xf>
    <xf numFmtId="0" fontId="61" fillId="0" borderId="29" xfId="108" applyFont="1" applyBorder="1" applyAlignment="1">
      <alignment vertical="center"/>
    </xf>
    <xf numFmtId="0" fontId="61" fillId="0" borderId="0" xfId="108" applyFont="1" applyBorder="1" applyAlignment="1">
      <alignment vertical="center"/>
    </xf>
    <xf numFmtId="0" fontId="61" fillId="0" borderId="1" xfId="108" applyFont="1" applyBorder="1" applyAlignment="1">
      <alignment vertical="center"/>
    </xf>
    <xf numFmtId="0" fontId="57" fillId="0" borderId="29" xfId="108" applyFont="1" applyBorder="1"/>
    <xf numFmtId="0" fontId="57" fillId="0" borderId="0" xfId="108" applyFont="1" applyBorder="1"/>
    <xf numFmtId="0" fontId="57" fillId="0" borderId="1" xfId="108" applyFont="1" applyBorder="1"/>
    <xf numFmtId="0" fontId="8" fillId="0" borderId="29" xfId="2" applyFont="1" applyFill="1" applyBorder="1" applyAlignment="1">
      <alignment vertical="center" wrapText="1"/>
    </xf>
    <xf numFmtId="164" fontId="8" fillId="0" borderId="29" xfId="2" applyNumberFormat="1" applyFont="1" applyFill="1" applyBorder="1" applyAlignment="1">
      <alignment horizontal="right" vertical="center"/>
    </xf>
    <xf numFmtId="0" fontId="8" fillId="0" borderId="1" xfId="2" applyFont="1" applyFill="1" applyBorder="1" applyAlignment="1">
      <alignment vertical="center" wrapText="1"/>
    </xf>
    <xf numFmtId="164" fontId="8" fillId="0" borderId="1" xfId="2" applyNumberFormat="1" applyFont="1" applyFill="1" applyBorder="1" applyAlignment="1">
      <alignment horizontal="right" vertical="center"/>
    </xf>
    <xf numFmtId="0" fontId="68" fillId="0" borderId="29" xfId="101" applyFont="1" applyFill="1" applyBorder="1" applyAlignment="1">
      <alignment vertical="center"/>
    </xf>
    <xf numFmtId="164" fontId="68" fillId="0" borderId="29" xfId="101" applyNumberFormat="1" applyFont="1" applyFill="1" applyBorder="1" applyAlignment="1">
      <alignment horizontal="right" vertical="center"/>
    </xf>
    <xf numFmtId="164" fontId="68" fillId="0" borderId="29" xfId="101" applyNumberFormat="1" applyFont="1" applyFill="1" applyBorder="1" applyAlignment="1">
      <alignment horizontal="center" vertical="center"/>
    </xf>
    <xf numFmtId="0" fontId="68" fillId="0" borderId="0" xfId="101" applyFont="1" applyFill="1" applyBorder="1" applyAlignment="1">
      <alignment vertical="center"/>
    </xf>
    <xf numFmtId="164" fontId="68" fillId="0" borderId="0" xfId="101" applyNumberFormat="1" applyFont="1" applyFill="1" applyBorder="1" applyAlignment="1">
      <alignment horizontal="right" vertical="center"/>
    </xf>
    <xf numFmtId="164" fontId="68" fillId="0" borderId="0" xfId="101" applyNumberFormat="1" applyFont="1" applyFill="1" applyBorder="1" applyAlignment="1">
      <alignment horizontal="center" vertical="center"/>
    </xf>
    <xf numFmtId="0" fontId="68" fillId="0" borderId="1" xfId="101" applyFont="1" applyFill="1" applyBorder="1" applyAlignment="1">
      <alignment vertical="center"/>
    </xf>
    <xf numFmtId="164" fontId="68" fillId="0" borderId="1" xfId="101" applyNumberFormat="1" applyFont="1" applyFill="1" applyBorder="1" applyAlignment="1">
      <alignment horizontal="right" vertical="center"/>
    </xf>
    <xf numFmtId="164" fontId="68" fillId="0" borderId="1" xfId="101" applyNumberFormat="1" applyFont="1" applyFill="1" applyBorder="1" applyAlignment="1">
      <alignment horizontal="center" vertical="center"/>
    </xf>
    <xf numFmtId="0" fontId="68" fillId="0" borderId="29" xfId="101" applyFont="1" applyFill="1" applyBorder="1" applyAlignment="1">
      <alignment horizontal="left" vertical="center"/>
    </xf>
    <xf numFmtId="164" fontId="68" fillId="0" borderId="29" xfId="101" applyNumberFormat="1" applyFont="1" applyFill="1" applyBorder="1" applyAlignment="1">
      <alignment horizontal="right" vertical="top" wrapText="1"/>
    </xf>
    <xf numFmtId="164" fontId="68" fillId="0" borderId="29" xfId="101" applyNumberFormat="1" applyFont="1" applyFill="1" applyBorder="1" applyAlignment="1">
      <alignment horizontal="left" vertical="top" wrapText="1"/>
    </xf>
    <xf numFmtId="0" fontId="68" fillId="0" borderId="0" xfId="101" applyFont="1" applyFill="1" applyBorder="1" applyAlignment="1">
      <alignment horizontal="left" vertical="center"/>
    </xf>
    <xf numFmtId="164" fontId="68" fillId="0" borderId="0" xfId="101" applyNumberFormat="1" applyFont="1" applyFill="1" applyBorder="1" applyAlignment="1">
      <alignment horizontal="right" vertical="top" wrapText="1"/>
    </xf>
    <xf numFmtId="164" fontId="68" fillId="0" borderId="0" xfId="101" applyNumberFormat="1" applyFont="1" applyFill="1" applyBorder="1" applyAlignment="1">
      <alignment horizontal="left" vertical="top" wrapText="1"/>
    </xf>
    <xf numFmtId="0" fontId="68" fillId="0" borderId="21" xfId="101" applyFont="1" applyFill="1" applyBorder="1" applyAlignment="1">
      <alignment horizontal="left" vertical="center"/>
    </xf>
    <xf numFmtId="164" fontId="68" fillId="0" borderId="21" xfId="101" applyNumberFormat="1" applyFont="1" applyFill="1" applyBorder="1" applyAlignment="1">
      <alignment horizontal="right" vertical="top" wrapText="1"/>
    </xf>
    <xf numFmtId="164" fontId="68" fillId="0" borderId="21" xfId="101" applyNumberFormat="1" applyFont="1" applyFill="1" applyBorder="1" applyAlignment="1">
      <alignment horizontal="right" vertical="center"/>
    </xf>
    <xf numFmtId="164" fontId="68" fillId="0" borderId="21" xfId="101" applyNumberFormat="1" applyFont="1" applyFill="1" applyBorder="1" applyAlignment="1">
      <alignment horizontal="left" vertical="top" wrapText="1"/>
    </xf>
    <xf numFmtId="0" fontId="68" fillId="0" borderId="30" xfId="101" applyFont="1" applyFill="1" applyBorder="1" applyAlignment="1">
      <alignment vertical="center"/>
    </xf>
    <xf numFmtId="164" fontId="68" fillId="0" borderId="30" xfId="101" applyNumberFormat="1" applyFont="1" applyFill="1" applyBorder="1" applyAlignment="1">
      <alignment horizontal="right" vertical="center"/>
    </xf>
    <xf numFmtId="0" fontId="68" fillId="0" borderId="21" xfId="101" applyFont="1" applyFill="1" applyBorder="1" applyAlignment="1">
      <alignment vertical="center"/>
    </xf>
    <xf numFmtId="164" fontId="68" fillId="0" borderId="30" xfId="101" applyNumberFormat="1" applyFont="1" applyFill="1" applyBorder="1" applyAlignment="1">
      <alignment vertical="center"/>
    </xf>
    <xf numFmtId="164" fontId="68" fillId="0" borderId="0" xfId="101" applyNumberFormat="1" applyFont="1" applyFill="1" applyBorder="1" applyAlignment="1">
      <alignment vertical="center"/>
    </xf>
    <xf numFmtId="164" fontId="68" fillId="0" borderId="21" xfId="101" applyNumberFormat="1" applyFont="1" applyFill="1" applyBorder="1" applyAlignment="1">
      <alignment vertical="center"/>
    </xf>
    <xf numFmtId="0" fontId="8" fillId="0" borderId="29" xfId="101" applyFont="1" applyFill="1" applyBorder="1" applyAlignment="1">
      <alignment vertical="center"/>
    </xf>
    <xf numFmtId="164" fontId="8" fillId="0" borderId="29" xfId="101" applyNumberFormat="1" applyFont="1" applyFill="1" applyBorder="1" applyAlignment="1">
      <alignment horizontal="right" vertical="center"/>
    </xf>
    <xf numFmtId="164" fontId="8" fillId="0" borderId="29" xfId="101" applyNumberFormat="1" applyFont="1" applyFill="1" applyBorder="1" applyAlignment="1">
      <alignment horizontal="center" vertical="center"/>
    </xf>
    <xf numFmtId="0" fontId="8" fillId="0" borderId="21" xfId="101" applyFont="1" applyFill="1" applyBorder="1" applyAlignment="1">
      <alignment vertical="center"/>
    </xf>
    <xf numFmtId="164" fontId="8" fillId="0" borderId="21" xfId="101" applyNumberFormat="1" applyFont="1" applyFill="1" applyBorder="1" applyAlignment="1">
      <alignment horizontal="right" vertical="center"/>
    </xf>
    <xf numFmtId="164" fontId="8" fillId="0" borderId="21" xfId="101" applyNumberFormat="1" applyFont="1" applyFill="1" applyBorder="1" applyAlignment="1">
      <alignment horizontal="center" vertical="center"/>
    </xf>
    <xf numFmtId="0" fontId="8" fillId="0" borderId="29" xfId="101" applyNumberFormat="1" applyFont="1" applyFill="1" applyBorder="1" applyAlignment="1">
      <alignment vertical="center"/>
    </xf>
    <xf numFmtId="164" fontId="8" fillId="0" borderId="29" xfId="101" applyNumberFormat="1" applyFont="1" applyFill="1" applyBorder="1" applyAlignment="1">
      <alignment vertical="center"/>
    </xf>
    <xf numFmtId="0" fontId="8" fillId="0" borderId="29" xfId="101" applyFont="1" applyFill="1" applyBorder="1" applyAlignment="1">
      <alignment horizontal="right" vertical="center"/>
    </xf>
    <xf numFmtId="164" fontId="8" fillId="0" borderId="0" xfId="101" applyNumberFormat="1" applyFont="1" applyFill="1" applyBorder="1" applyAlignment="1">
      <alignment vertical="center"/>
    </xf>
    <xf numFmtId="172" fontId="8" fillId="0" borderId="0" xfId="101" applyNumberFormat="1" applyFont="1" applyBorder="1" applyAlignment="1">
      <alignment vertical="center"/>
    </xf>
    <xf numFmtId="0" fontId="8" fillId="0" borderId="0" xfId="101" applyNumberFormat="1" applyFont="1" applyFill="1" applyBorder="1" applyAlignment="1">
      <alignment vertical="center"/>
    </xf>
    <xf numFmtId="0" fontId="8" fillId="0" borderId="0" xfId="101" applyNumberFormat="1" applyFont="1" applyBorder="1" applyAlignment="1">
      <alignment vertical="center"/>
    </xf>
    <xf numFmtId="164" fontId="8" fillId="0" borderId="0" xfId="101" applyNumberFormat="1" applyFont="1" applyBorder="1" applyAlignment="1">
      <alignment vertical="center"/>
    </xf>
    <xf numFmtId="0" fontId="8" fillId="0" borderId="26" xfId="101" applyFont="1" applyBorder="1" applyAlignment="1">
      <alignment vertical="center"/>
    </xf>
    <xf numFmtId="164" fontId="8" fillId="0" borderId="26" xfId="101" applyNumberFormat="1" applyFont="1" applyFill="1" applyBorder="1" applyAlignment="1">
      <alignment vertical="center"/>
    </xf>
    <xf numFmtId="172" fontId="8" fillId="0" borderId="26" xfId="101" applyNumberFormat="1" applyFont="1" applyBorder="1" applyAlignment="1">
      <alignment vertical="center"/>
    </xf>
    <xf numFmtId="171" fontId="8" fillId="0" borderId="0" xfId="101" applyNumberFormat="1" applyFont="1" applyFill="1" applyBorder="1" applyAlignment="1">
      <alignment vertical="center"/>
    </xf>
    <xf numFmtId="1" fontId="8" fillId="0" borderId="0" xfId="101" applyNumberFormat="1" applyFont="1" applyFill="1" applyBorder="1" applyAlignment="1">
      <alignment horizontal="right" vertical="center"/>
    </xf>
    <xf numFmtId="0" fontId="8" fillId="0" borderId="26" xfId="101" applyFont="1" applyFill="1" applyBorder="1" applyAlignment="1">
      <alignment vertical="center"/>
    </xf>
    <xf numFmtId="0" fontId="8" fillId="0" borderId="26" xfId="101" applyFont="1" applyFill="1" applyBorder="1" applyAlignment="1">
      <alignment horizontal="right" vertical="center"/>
    </xf>
    <xf numFmtId="0" fontId="8" fillId="0" borderId="29" xfId="101" applyFont="1" applyBorder="1" applyAlignment="1">
      <alignment vertical="center" wrapText="1"/>
    </xf>
    <xf numFmtId="0" fontId="8" fillId="0" borderId="26" xfId="101" applyFont="1" applyBorder="1" applyAlignment="1">
      <alignment horizontal="right" vertical="center"/>
    </xf>
    <xf numFmtId="0" fontId="8" fillId="0" borderId="29" xfId="101" applyFont="1" applyFill="1" applyBorder="1" applyAlignment="1">
      <alignment horizontal="left" vertical="center"/>
    </xf>
    <xf numFmtId="1" fontId="8" fillId="0" borderId="29" xfId="101" applyNumberFormat="1" applyFont="1" applyBorder="1" applyAlignment="1">
      <alignment horizontal="right" vertical="center"/>
    </xf>
    <xf numFmtId="2" fontId="8" fillId="0" borderId="29" xfId="101" applyNumberFormat="1" applyFont="1" applyFill="1" applyBorder="1" applyAlignment="1">
      <alignment horizontal="right" vertical="center"/>
    </xf>
    <xf numFmtId="168" fontId="8" fillId="0" borderId="29" xfId="101" applyNumberFormat="1" applyFont="1" applyBorder="1" applyAlignment="1">
      <alignment horizontal="right" vertical="center"/>
    </xf>
    <xf numFmtId="1" fontId="8" fillId="0" borderId="0" xfId="101" applyNumberFormat="1" applyFont="1" applyBorder="1" applyAlignment="1">
      <alignment horizontal="right" vertical="center"/>
    </xf>
    <xf numFmtId="2" fontId="8" fillId="0" borderId="0" xfId="101" applyNumberFormat="1" applyFont="1" applyFill="1" applyBorder="1" applyAlignment="1">
      <alignment horizontal="right" vertical="center"/>
    </xf>
    <xf numFmtId="168" fontId="8" fillId="0" borderId="0" xfId="101" applyNumberFormat="1" applyFont="1" applyBorder="1" applyAlignment="1">
      <alignment horizontal="right" vertical="center"/>
    </xf>
    <xf numFmtId="0" fontId="8" fillId="0" borderId="26" xfId="101" applyFont="1" applyFill="1" applyBorder="1" applyAlignment="1">
      <alignment horizontal="left" vertical="center"/>
    </xf>
    <xf numFmtId="1" fontId="8" fillId="0" borderId="26" xfId="101" applyNumberFormat="1" applyFont="1" applyBorder="1" applyAlignment="1">
      <alignment horizontal="right" vertical="center"/>
    </xf>
    <xf numFmtId="2" fontId="8" fillId="0" borderId="26" xfId="101" applyNumberFormat="1" applyFont="1" applyFill="1" applyBorder="1" applyAlignment="1">
      <alignment horizontal="right" vertical="center"/>
    </xf>
    <xf numFmtId="168" fontId="8" fillId="0" borderId="26" xfId="101" applyNumberFormat="1" applyFont="1" applyBorder="1" applyAlignment="1">
      <alignment horizontal="right" vertical="center"/>
    </xf>
    <xf numFmtId="1" fontId="8" fillId="0" borderId="29" xfId="2" applyNumberFormat="1" applyFont="1" applyBorder="1" applyAlignment="1">
      <alignment horizontal="right" vertical="center"/>
    </xf>
    <xf numFmtId="1" fontId="9" fillId="0" borderId="29" xfId="2" applyNumberFormat="1" applyFont="1" applyFill="1" applyBorder="1" applyAlignment="1">
      <alignment horizontal="right" vertical="center"/>
    </xf>
    <xf numFmtId="0" fontId="10" fillId="0" borderId="29" xfId="101" applyBorder="1" applyAlignment="1">
      <alignment horizontal="right"/>
    </xf>
    <xf numFmtId="0" fontId="10" fillId="0" borderId="0" xfId="101" applyBorder="1" applyAlignment="1">
      <alignment horizontal="right"/>
    </xf>
    <xf numFmtId="1" fontId="8" fillId="0" borderId="26" xfId="2" applyNumberFormat="1" applyFont="1" applyBorder="1" applyAlignment="1">
      <alignment horizontal="right" vertical="center"/>
    </xf>
    <xf numFmtId="1" fontId="9" fillId="0" borderId="26" xfId="2" applyNumberFormat="1" applyFont="1" applyFill="1" applyBorder="1" applyAlignment="1">
      <alignment horizontal="right" vertical="center"/>
    </xf>
    <xf numFmtId="0" fontId="10" fillId="0" borderId="26" xfId="101" applyBorder="1" applyAlignment="1">
      <alignment horizontal="right"/>
    </xf>
    <xf numFmtId="0" fontId="8" fillId="0" borderId="29" xfId="4" applyNumberFormat="1" applyFont="1" applyBorder="1" applyAlignment="1">
      <alignment vertical="center"/>
    </xf>
    <xf numFmtId="0" fontId="8" fillId="0" borderId="29" xfId="101" applyNumberFormat="1" applyFont="1" applyBorder="1" applyAlignment="1">
      <alignment vertical="center"/>
    </xf>
    <xf numFmtId="0" fontId="8" fillId="0" borderId="0" xfId="4" applyNumberFormat="1" applyFont="1" applyBorder="1" applyAlignment="1">
      <alignment vertical="center"/>
    </xf>
    <xf numFmtId="0" fontId="8" fillId="0" borderId="26" xfId="4" applyNumberFormat="1" applyFont="1" applyBorder="1" applyAlignment="1">
      <alignment vertical="center"/>
    </xf>
    <xf numFmtId="0" fontId="8" fillId="0" borderId="26" xfId="101" applyNumberFormat="1" applyFont="1" applyBorder="1" applyAlignment="1">
      <alignment vertical="center"/>
    </xf>
    <xf numFmtId="0" fontId="63" fillId="0" borderId="29" xfId="101" applyNumberFormat="1" applyFont="1" applyBorder="1" applyAlignment="1">
      <alignment horizontal="right" vertical="center"/>
    </xf>
    <xf numFmtId="0" fontId="8" fillId="0" borderId="29" xfId="4" applyNumberFormat="1" applyFont="1" applyBorder="1" applyAlignment="1">
      <alignment horizontal="right" vertical="center"/>
    </xf>
    <xf numFmtId="0" fontId="8" fillId="0" borderId="29" xfId="4" applyNumberFormat="1" applyFont="1" applyFill="1" applyBorder="1" applyAlignment="1">
      <alignment horizontal="right" vertical="center"/>
    </xf>
    <xf numFmtId="0" fontId="63" fillId="0" borderId="0" xfId="101" applyNumberFormat="1" applyFont="1" applyBorder="1" applyAlignment="1">
      <alignment horizontal="right" vertical="center"/>
    </xf>
    <xf numFmtId="0" fontId="8" fillId="0" borderId="0" xfId="4" applyNumberFormat="1" applyFont="1" applyBorder="1" applyAlignment="1">
      <alignment horizontal="right" vertical="center"/>
    </xf>
    <xf numFmtId="0" fontId="8" fillId="0" borderId="0" xfId="4" applyNumberFormat="1" applyFont="1" applyFill="1" applyBorder="1" applyAlignment="1">
      <alignment horizontal="right" vertical="center"/>
    </xf>
    <xf numFmtId="0" fontId="63" fillId="0" borderId="26" xfId="101" applyNumberFormat="1" applyFont="1" applyBorder="1" applyAlignment="1">
      <alignment horizontal="right" vertical="center"/>
    </xf>
    <xf numFmtId="0" fontId="8" fillId="0" borderId="26" xfId="4" applyNumberFormat="1" applyFont="1" applyBorder="1" applyAlignment="1">
      <alignment horizontal="right" vertical="center"/>
    </xf>
    <xf numFmtId="0" fontId="8" fillId="0" borderId="26" xfId="4" applyNumberFormat="1" applyFont="1" applyFill="1" applyBorder="1" applyAlignment="1">
      <alignment horizontal="right" vertical="center"/>
    </xf>
    <xf numFmtId="0" fontId="8" fillId="0" borderId="29" xfId="2" applyFont="1" applyFill="1" applyBorder="1" applyAlignment="1">
      <alignment horizontal="left" vertical="center" wrapText="1"/>
    </xf>
    <xf numFmtId="1" fontId="8" fillId="0" borderId="29" xfId="2" applyNumberFormat="1" applyFont="1" applyBorder="1" applyAlignment="1">
      <alignment vertical="center"/>
    </xf>
    <xf numFmtId="1" fontId="9" fillId="0" borderId="29" xfId="2" applyNumberFormat="1" applyFont="1" applyFill="1" applyBorder="1" applyAlignment="1">
      <alignment vertical="center"/>
    </xf>
    <xf numFmtId="0" fontId="8" fillId="0" borderId="29" xfId="101" applyFont="1" applyBorder="1" applyAlignment="1"/>
    <xf numFmtId="0" fontId="8" fillId="0" borderId="26" xfId="2" applyFont="1" applyFill="1" applyBorder="1" applyAlignment="1">
      <alignment horizontal="left" vertical="center" wrapText="1"/>
    </xf>
    <xf numFmtId="1" fontId="8" fillId="0" borderId="26" xfId="2" applyNumberFormat="1" applyFont="1" applyBorder="1" applyAlignment="1">
      <alignment vertical="center"/>
    </xf>
    <xf numFmtId="1" fontId="9" fillId="0" borderId="26" xfId="2" applyNumberFormat="1" applyFont="1" applyFill="1" applyBorder="1" applyAlignment="1">
      <alignment vertical="center"/>
    </xf>
    <xf numFmtId="0" fontId="8" fillId="0" borderId="26" xfId="101" applyFont="1" applyBorder="1" applyAlignment="1"/>
    <xf numFmtId="1" fontId="8" fillId="0" borderId="29" xfId="4" applyNumberFormat="1" applyFont="1" applyBorder="1" applyAlignment="1">
      <alignment horizontal="right" vertical="center"/>
    </xf>
    <xf numFmtId="173" fontId="8" fillId="0" borderId="29" xfId="4" applyNumberFormat="1" applyFont="1" applyBorder="1" applyAlignment="1">
      <alignment horizontal="right" vertical="center"/>
    </xf>
    <xf numFmtId="0" fontId="8" fillId="0" borderId="29" xfId="101" applyFont="1" applyBorder="1" applyAlignment="1">
      <alignment vertical="center"/>
    </xf>
    <xf numFmtId="1" fontId="8" fillId="0" borderId="26" xfId="4" applyNumberFormat="1" applyFont="1" applyBorder="1" applyAlignment="1">
      <alignment horizontal="right" vertical="center"/>
    </xf>
    <xf numFmtId="173" fontId="8" fillId="0" borderId="26" xfId="4" applyNumberFormat="1" applyFont="1" applyBorder="1" applyAlignment="1">
      <alignment horizontal="right" vertical="center"/>
    </xf>
    <xf numFmtId="168" fontId="9" fillId="0" borderId="29" xfId="101" applyNumberFormat="1" applyFont="1" applyBorder="1" applyAlignment="1">
      <alignment vertical="center"/>
    </xf>
    <xf numFmtId="168" fontId="63" fillId="0" borderId="29" xfId="101" applyNumberFormat="1" applyFont="1" applyBorder="1" applyAlignment="1">
      <alignment vertical="center"/>
    </xf>
    <xf numFmtId="173" fontId="8" fillId="0" borderId="29" xfId="4" applyNumberFormat="1" applyFont="1" applyFill="1" applyBorder="1" applyAlignment="1">
      <alignment horizontal="right" vertical="center"/>
    </xf>
    <xf numFmtId="168" fontId="9" fillId="0" borderId="0" xfId="101" applyNumberFormat="1" applyFont="1" applyBorder="1" applyAlignment="1">
      <alignment vertical="center"/>
    </xf>
    <xf numFmtId="168" fontId="63" fillId="0" borderId="0" xfId="101" applyNumberFormat="1" applyFont="1" applyBorder="1" applyAlignment="1">
      <alignment vertical="center"/>
    </xf>
    <xf numFmtId="173" fontId="8" fillId="0" borderId="0" xfId="4" applyNumberFormat="1" applyFont="1" applyFill="1" applyBorder="1" applyAlignment="1">
      <alignment horizontal="right" vertical="center"/>
    </xf>
    <xf numFmtId="1" fontId="9" fillId="0" borderId="0" xfId="4" applyNumberFormat="1" applyFont="1" applyBorder="1" applyAlignment="1">
      <alignment horizontal="right" vertical="center"/>
    </xf>
    <xf numFmtId="168" fontId="9" fillId="0" borderId="26" xfId="101" applyNumberFormat="1" applyFont="1" applyBorder="1" applyAlignment="1">
      <alignment vertical="center"/>
    </xf>
    <xf numFmtId="168" fontId="63" fillId="0" borderId="26" xfId="101" applyNumberFormat="1" applyFont="1" applyBorder="1" applyAlignment="1">
      <alignment vertical="center"/>
    </xf>
    <xf numFmtId="173" fontId="8" fillId="0" borderId="26" xfId="4" applyNumberFormat="1" applyFont="1" applyFill="1" applyBorder="1" applyAlignment="1">
      <alignment horizontal="right" vertical="center"/>
    </xf>
    <xf numFmtId="0" fontId="9" fillId="0" borderId="31" xfId="108" applyFont="1" applyBorder="1" applyAlignment="1">
      <alignment vertical="center"/>
    </xf>
    <xf numFmtId="0" fontId="8" fillId="0" borderId="31" xfId="108" applyFont="1" applyBorder="1" applyAlignment="1">
      <alignment vertical="center"/>
    </xf>
    <xf numFmtId="0" fontId="78" fillId="0" borderId="31" xfId="108" applyFont="1" applyBorder="1" applyAlignment="1">
      <alignment vertical="center"/>
    </xf>
    <xf numFmtId="0" fontId="8" fillId="18" borderId="0" xfId="108" applyFont="1" applyFill="1" applyBorder="1"/>
    <xf numFmtId="0" fontId="9" fillId="18" borderId="0" xfId="108" applyFont="1" applyFill="1" applyBorder="1" applyAlignment="1">
      <alignment horizontal="center" wrapText="1"/>
    </xf>
    <xf numFmtId="0" fontId="9" fillId="18" borderId="0" xfId="108" applyFont="1" applyFill="1" applyBorder="1" applyAlignment="1">
      <alignment horizontal="center" vertical="center"/>
    </xf>
    <xf numFmtId="0" fontId="8" fillId="18" borderId="29" xfId="108" applyFont="1" applyFill="1" applyBorder="1" applyAlignment="1">
      <alignment vertical="center"/>
    </xf>
    <xf numFmtId="0" fontId="78" fillId="18" borderId="29" xfId="108" applyFont="1" applyFill="1" applyBorder="1" applyAlignment="1">
      <alignment vertical="center"/>
    </xf>
    <xf numFmtId="0" fontId="9" fillId="0" borderId="31" xfId="108" applyFont="1" applyBorder="1"/>
    <xf numFmtId="0" fontId="8" fillId="0" borderId="31" xfId="108" applyFont="1" applyBorder="1" applyAlignment="1">
      <alignment horizontal="center"/>
    </xf>
    <xf numFmtId="168" fontId="8" fillId="0" borderId="31" xfId="108" applyNumberFormat="1" applyFont="1" applyBorder="1" applyAlignment="1">
      <alignment horizontal="center"/>
    </xf>
    <xf numFmtId="0" fontId="9" fillId="0" borderId="26" xfId="108" applyFont="1" applyBorder="1" applyAlignment="1">
      <alignment vertical="center"/>
    </xf>
    <xf numFmtId="0" fontId="8" fillId="0" borderId="26" xfId="108" applyFont="1" applyBorder="1" applyAlignment="1">
      <alignment horizontal="right" vertical="center"/>
    </xf>
    <xf numFmtId="0" fontId="78" fillId="0" borderId="26" xfId="108" applyFont="1" applyBorder="1" applyAlignment="1">
      <alignment vertical="center"/>
    </xf>
    <xf numFmtId="0" fontId="8" fillId="18" borderId="31" xfId="108" applyFont="1" applyFill="1" applyBorder="1" applyAlignment="1">
      <alignment vertical="center"/>
    </xf>
    <xf numFmtId="0" fontId="9" fillId="18" borderId="31" xfId="108" applyFont="1" applyFill="1" applyBorder="1" applyAlignment="1">
      <alignment horizontal="center" vertical="center"/>
    </xf>
    <xf numFmtId="0" fontId="78" fillId="18" borderId="31" xfId="108" applyFont="1" applyFill="1" applyBorder="1" applyAlignment="1">
      <alignment vertical="center"/>
    </xf>
    <xf numFmtId="0" fontId="8" fillId="0" borderId="31" xfId="108" applyFont="1" applyFill="1" applyBorder="1" applyAlignment="1">
      <alignment horizontal="center" vertical="center"/>
    </xf>
    <xf numFmtId="0" fontId="8" fillId="0" borderId="31" xfId="108" applyFont="1" applyBorder="1" applyAlignment="1">
      <alignment horizontal="center" vertical="center"/>
    </xf>
    <xf numFmtId="0" fontId="9" fillId="0" borderId="31" xfId="108" applyFont="1" applyBorder="1" applyAlignment="1">
      <alignment horizontal="center" vertical="center"/>
    </xf>
    <xf numFmtId="0" fontId="8" fillId="0" borderId="29" xfId="108" applyFont="1" applyBorder="1" applyAlignment="1">
      <alignment horizontal="right" vertical="center"/>
    </xf>
    <xf numFmtId="0" fontId="8" fillId="0" borderId="0" xfId="108" applyFont="1" applyBorder="1" applyAlignment="1">
      <alignment horizontal="right" vertical="center"/>
    </xf>
    <xf numFmtId="0" fontId="8" fillId="0" borderId="26" xfId="108" applyFont="1" applyBorder="1" applyAlignment="1">
      <alignment vertical="center"/>
    </xf>
    <xf numFmtId="0" fontId="8" fillId="0" borderId="29" xfId="2" applyFont="1" applyFill="1" applyBorder="1" applyAlignment="1">
      <alignment vertical="center"/>
    </xf>
    <xf numFmtId="0" fontId="8" fillId="0" borderId="29" xfId="5" applyNumberFormat="1" applyFont="1" applyFill="1" applyBorder="1" applyAlignment="1">
      <alignment vertical="center"/>
    </xf>
    <xf numFmtId="0" fontId="8" fillId="0" borderId="29" xfId="2" applyNumberFormat="1" applyFont="1" applyFill="1" applyBorder="1" applyAlignment="1">
      <alignment vertical="center"/>
    </xf>
    <xf numFmtId="0" fontId="8" fillId="0" borderId="29" xfId="2" applyNumberFormat="1" applyFont="1" applyFill="1" applyBorder="1" applyAlignment="1">
      <alignment horizontal="right" vertical="center"/>
    </xf>
    <xf numFmtId="0" fontId="8" fillId="0" borderId="0" xfId="5" applyNumberFormat="1" applyFont="1" applyFill="1" applyBorder="1" applyAlignment="1">
      <alignment vertical="center"/>
    </xf>
    <xf numFmtId="0" fontId="8" fillId="0" borderId="0" xfId="2" applyNumberFormat="1" applyFont="1" applyFill="1" applyBorder="1" applyAlignment="1">
      <alignment vertical="center"/>
    </xf>
    <xf numFmtId="0" fontId="8" fillId="0" borderId="0" xfId="2" applyNumberFormat="1" applyFont="1" applyFill="1" applyBorder="1" applyAlignment="1">
      <alignment horizontal="right" vertical="center"/>
    </xf>
    <xf numFmtId="0" fontId="8" fillId="0" borderId="26" xfId="2" applyFont="1" applyFill="1" applyBorder="1" applyAlignment="1">
      <alignment vertical="center" wrapText="1"/>
    </xf>
    <xf numFmtId="0" fontId="8" fillId="0" borderId="26" xfId="5" applyNumberFormat="1" applyFont="1" applyFill="1" applyBorder="1" applyAlignment="1">
      <alignment vertical="center"/>
    </xf>
    <xf numFmtId="0" fontId="8" fillId="0" borderId="26" xfId="2" applyNumberFormat="1" applyFont="1" applyFill="1" applyBorder="1" applyAlignment="1">
      <alignment vertical="center"/>
    </xf>
    <xf numFmtId="0" fontId="8" fillId="0" borderId="26" xfId="2" applyNumberFormat="1" applyFont="1" applyFill="1" applyBorder="1" applyAlignment="1">
      <alignment horizontal="right" vertical="center"/>
    </xf>
    <xf numFmtId="164" fontId="8" fillId="0" borderId="29" xfId="5" applyNumberFormat="1" applyFont="1" applyFill="1" applyBorder="1" applyAlignment="1">
      <alignment horizontal="right" vertical="center" wrapText="1"/>
    </xf>
    <xf numFmtId="164" fontId="8" fillId="0" borderId="29" xfId="2" applyNumberFormat="1" applyFont="1" applyFill="1" applyBorder="1" applyAlignment="1">
      <alignment horizontal="right" vertical="center" wrapText="1"/>
    </xf>
    <xf numFmtId="164" fontId="8" fillId="0" borderId="0" xfId="5" applyNumberFormat="1" applyFont="1" applyFill="1" applyBorder="1" applyAlignment="1">
      <alignment horizontal="right" vertical="center" wrapText="1"/>
    </xf>
    <xf numFmtId="164" fontId="8" fillId="0" borderId="0" xfId="2" applyNumberFormat="1" applyFont="1" applyFill="1" applyBorder="1" applyAlignment="1">
      <alignment horizontal="right" vertical="center" wrapText="1"/>
    </xf>
    <xf numFmtId="164" fontId="8" fillId="0" borderId="26" xfId="5" applyNumberFormat="1" applyFont="1" applyFill="1" applyBorder="1" applyAlignment="1">
      <alignment horizontal="right" vertical="center" wrapText="1"/>
    </xf>
    <xf numFmtId="164" fontId="8" fillId="0" borderId="26" xfId="2" applyNumberFormat="1" applyFont="1" applyFill="1" applyBorder="1" applyAlignment="1">
      <alignment horizontal="right" vertical="center" wrapText="1"/>
    </xf>
    <xf numFmtId="0" fontId="8" fillId="0" borderId="29" xfId="109" applyFont="1" applyFill="1" applyBorder="1" applyAlignment="1">
      <alignment horizontal="right" vertical="center"/>
    </xf>
    <xf numFmtId="0" fontId="8" fillId="0" borderId="0" xfId="109" applyFont="1" applyFill="1" applyBorder="1" applyAlignment="1">
      <alignment horizontal="left" vertical="center" wrapText="1"/>
    </xf>
    <xf numFmtId="0" fontId="8" fillId="0" borderId="0" xfId="109" applyFont="1" applyFill="1" applyBorder="1" applyAlignment="1">
      <alignment horizontal="right" vertical="center"/>
    </xf>
    <xf numFmtId="0" fontId="9" fillId="0" borderId="0" xfId="109" applyFont="1" applyFill="1" applyBorder="1" applyAlignment="1">
      <alignment vertical="center" wrapText="1"/>
    </xf>
    <xf numFmtId="0" fontId="9" fillId="0" borderId="0" xfId="109" applyFont="1" applyFill="1" applyBorder="1" applyAlignment="1">
      <alignment horizontal="right" vertical="center" wrapText="1"/>
    </xf>
    <xf numFmtId="0" fontId="9" fillId="0" borderId="0" xfId="109" applyFont="1" applyFill="1" applyBorder="1" applyAlignment="1">
      <alignment horizontal="left" vertical="center" wrapText="1"/>
    </xf>
    <xf numFmtId="0" fontId="8" fillId="0" borderId="26" xfId="109" applyFont="1" applyFill="1" applyBorder="1" applyAlignment="1">
      <alignment horizontal="right" vertical="center"/>
    </xf>
    <xf numFmtId="164" fontId="8" fillId="0" borderId="29" xfId="2" applyNumberFormat="1" applyFont="1" applyFill="1" applyBorder="1" applyAlignment="1">
      <alignment horizontal="center" vertical="center"/>
    </xf>
    <xf numFmtId="164" fontId="8" fillId="0" borderId="0" xfId="2" applyNumberFormat="1" applyFont="1" applyFill="1" applyBorder="1" applyAlignment="1">
      <alignment horizontal="center" vertical="center"/>
    </xf>
    <xf numFmtId="0" fontId="8" fillId="0" borderId="26" xfId="2" applyFont="1" applyFill="1" applyBorder="1" applyAlignment="1">
      <alignment vertical="center"/>
    </xf>
    <xf numFmtId="164" fontId="8" fillId="0" borderId="26" xfId="2" applyNumberFormat="1" applyFont="1" applyFill="1" applyBorder="1" applyAlignment="1">
      <alignment horizontal="right" vertical="center"/>
    </xf>
    <xf numFmtId="164" fontId="8" fillId="0" borderId="26" xfId="2" applyNumberFormat="1" applyFont="1" applyFill="1" applyBorder="1" applyAlignment="1">
      <alignment horizontal="center" vertical="center"/>
    </xf>
    <xf numFmtId="0" fontId="8" fillId="0" borderId="29" xfId="101" applyFont="1" applyFill="1" applyBorder="1" applyAlignment="1">
      <alignment vertical="center" wrapText="1"/>
    </xf>
    <xf numFmtId="164" fontId="8" fillId="0" borderId="26" xfId="101" applyNumberFormat="1" applyFont="1" applyFill="1" applyBorder="1" applyAlignment="1">
      <alignment horizontal="right" vertical="center"/>
    </xf>
    <xf numFmtId="164" fontId="8" fillId="0" borderId="26" xfId="101" applyNumberFormat="1" applyFont="1" applyFill="1" applyBorder="1" applyAlignment="1">
      <alignment horizontal="center" vertical="center"/>
    </xf>
    <xf numFmtId="164" fontId="8" fillId="0" borderId="29" xfId="2" applyNumberFormat="1" applyFont="1" applyFill="1" applyBorder="1" applyAlignment="1">
      <alignment horizontal="center" vertical="center" wrapText="1"/>
    </xf>
    <xf numFmtId="164" fontId="8" fillId="0" borderId="26" xfId="2" applyNumberFormat="1" applyFont="1" applyFill="1" applyBorder="1" applyAlignment="1">
      <alignment horizontal="center" vertical="center" wrapText="1"/>
    </xf>
    <xf numFmtId="1" fontId="8" fillId="0" borderId="29" xfId="2" applyNumberFormat="1" applyFont="1" applyFill="1" applyBorder="1" applyAlignment="1">
      <alignment horizontal="right" vertical="center"/>
    </xf>
    <xf numFmtId="1" fontId="8" fillId="0" borderId="26" xfId="2" applyNumberFormat="1" applyFont="1" applyFill="1" applyBorder="1" applyAlignment="1">
      <alignment horizontal="right" vertical="center"/>
    </xf>
    <xf numFmtId="0" fontId="8" fillId="0" borderId="29" xfId="2" applyFont="1" applyFill="1" applyBorder="1" applyAlignment="1">
      <alignment horizontal="right" vertical="center"/>
    </xf>
    <xf numFmtId="0" fontId="9" fillId="0" borderId="29" xfId="2" applyFont="1" applyBorder="1" applyAlignment="1">
      <alignment vertical="center"/>
    </xf>
    <xf numFmtId="0" fontId="34" fillId="0" borderId="0" xfId="2" applyFont="1" applyFill="1" applyBorder="1" applyAlignment="1">
      <alignment horizontal="right" vertical="center"/>
    </xf>
    <xf numFmtId="0" fontId="8" fillId="0" borderId="26" xfId="2" applyFont="1" applyFill="1" applyBorder="1" applyAlignment="1">
      <alignment horizontal="right" vertical="center"/>
    </xf>
    <xf numFmtId="0" fontId="8" fillId="0" borderId="29" xfId="2" applyFont="1" applyFill="1" applyBorder="1" applyAlignment="1">
      <alignment horizontal="left" vertical="center"/>
    </xf>
    <xf numFmtId="0" fontId="8" fillId="0" borderId="29" xfId="2" applyFont="1" applyBorder="1" applyAlignment="1">
      <alignment vertical="center"/>
    </xf>
    <xf numFmtId="0" fontId="8" fillId="0" borderId="26" xfId="2" applyFont="1" applyFill="1" applyBorder="1" applyAlignment="1">
      <alignment horizontal="left" vertical="center"/>
    </xf>
    <xf numFmtId="0" fontId="8" fillId="0" borderId="26" xfId="2" applyFont="1" applyBorder="1" applyAlignment="1">
      <alignment vertical="center"/>
    </xf>
    <xf numFmtId="168" fontId="8" fillId="0" borderId="29" xfId="2" applyNumberFormat="1" applyFont="1" applyBorder="1" applyAlignment="1">
      <alignment vertical="center"/>
    </xf>
    <xf numFmtId="0" fontId="38" fillId="0" borderId="29" xfId="2" applyFont="1" applyBorder="1" applyAlignment="1">
      <alignment vertical="center"/>
    </xf>
    <xf numFmtId="168" fontId="8" fillId="0" borderId="26" xfId="2" applyNumberFormat="1" applyFont="1" applyBorder="1" applyAlignment="1">
      <alignment vertical="center"/>
    </xf>
    <xf numFmtId="0" fontId="38" fillId="0" borderId="26" xfId="2" applyFont="1" applyBorder="1" applyAlignment="1">
      <alignment vertical="center"/>
    </xf>
    <xf numFmtId="0" fontId="8" fillId="0" borderId="29" xfId="106" applyFont="1" applyFill="1" applyBorder="1" applyAlignment="1">
      <alignment horizontal="left" vertical="center" wrapText="1"/>
    </xf>
    <xf numFmtId="164" fontId="8" fillId="0" borderId="29" xfId="106" applyNumberFormat="1" applyFont="1" applyFill="1" applyBorder="1" applyAlignment="1">
      <alignment horizontal="right" vertical="center"/>
    </xf>
    <xf numFmtId="164" fontId="9" fillId="0" borderId="29" xfId="106" applyNumberFormat="1" applyFont="1" applyFill="1" applyBorder="1" applyAlignment="1">
      <alignment horizontal="right" vertical="center"/>
    </xf>
    <xf numFmtId="0" fontId="8" fillId="0" borderId="26" xfId="106" applyFont="1" applyFill="1" applyBorder="1" applyAlignment="1">
      <alignment horizontal="left" vertical="center" wrapText="1"/>
    </xf>
    <xf numFmtId="164" fontId="8" fillId="0" borderId="26" xfId="106" applyNumberFormat="1" applyFont="1" applyFill="1" applyBorder="1" applyAlignment="1">
      <alignment horizontal="right" vertical="center"/>
    </xf>
    <xf numFmtId="164" fontId="9" fillId="0" borderId="26" xfId="106" applyNumberFormat="1" applyFont="1" applyFill="1" applyBorder="1" applyAlignment="1">
      <alignment horizontal="right" vertical="center"/>
    </xf>
    <xf numFmtId="0" fontId="8" fillId="0" borderId="29" xfId="105" applyFont="1" applyFill="1" applyBorder="1" applyAlignment="1">
      <alignment horizontal="left" vertical="center"/>
    </xf>
    <xf numFmtId="164" fontId="8" fillId="0" borderId="29" xfId="105" applyNumberFormat="1" applyFont="1" applyFill="1" applyBorder="1" applyAlignment="1">
      <alignment horizontal="right" vertical="center"/>
    </xf>
    <xf numFmtId="0" fontId="8" fillId="0" borderId="29" xfId="105" applyFont="1" applyFill="1" applyBorder="1" applyAlignment="1">
      <alignment horizontal="right" vertical="center"/>
    </xf>
    <xf numFmtId="164" fontId="8" fillId="0" borderId="0" xfId="105" applyNumberFormat="1" applyFont="1" applyFill="1" applyBorder="1" applyAlignment="1">
      <alignment horizontal="right" vertical="center"/>
    </xf>
    <xf numFmtId="0" fontId="8" fillId="0" borderId="0" xfId="105" applyFont="1" applyFill="1" applyBorder="1" applyAlignment="1">
      <alignment horizontal="right" vertical="center"/>
    </xf>
    <xf numFmtId="0" fontId="8" fillId="0" borderId="26" xfId="105" applyFont="1" applyFill="1" applyBorder="1" applyAlignment="1">
      <alignment horizontal="left" vertical="center"/>
    </xf>
    <xf numFmtId="164" fontId="8" fillId="0" borderId="26" xfId="105" applyNumberFormat="1" applyFont="1" applyFill="1" applyBorder="1" applyAlignment="1">
      <alignment horizontal="right" vertical="center"/>
    </xf>
    <xf numFmtId="0" fontId="8" fillId="0" borderId="26" xfId="105" applyFont="1" applyFill="1" applyBorder="1" applyAlignment="1">
      <alignment horizontal="right" vertical="center"/>
    </xf>
    <xf numFmtId="0" fontId="60" fillId="0" borderId="26" xfId="107" applyFont="1" applyBorder="1" applyAlignment="1">
      <alignment vertical="center"/>
    </xf>
    <xf numFmtId="0" fontId="8" fillId="0" borderId="26" xfId="107" applyFont="1" applyBorder="1" applyAlignment="1">
      <alignment horizontal="right" vertical="center"/>
    </xf>
    <xf numFmtId="0" fontId="8" fillId="0" borderId="29" xfId="106" applyFont="1" applyFill="1" applyBorder="1" applyAlignment="1">
      <alignment horizontal="right" vertical="center"/>
    </xf>
    <xf numFmtId="164" fontId="9" fillId="0" borderId="29" xfId="73" applyNumberFormat="1" applyFont="1" applyBorder="1" applyAlignment="1">
      <alignment vertical="center"/>
    </xf>
    <xf numFmtId="0" fontId="8" fillId="0" borderId="29" xfId="73" applyFont="1" applyBorder="1" applyAlignment="1">
      <alignment vertical="center"/>
    </xf>
    <xf numFmtId="0" fontId="8" fillId="0" borderId="0" xfId="106" applyFont="1" applyFill="1" applyBorder="1" applyAlignment="1">
      <alignment horizontal="right" vertical="center"/>
    </xf>
    <xf numFmtId="164" fontId="9" fillId="0" borderId="0" xfId="73" applyNumberFormat="1" applyFont="1" applyBorder="1" applyAlignment="1">
      <alignment vertical="center"/>
    </xf>
    <xf numFmtId="0" fontId="8" fillId="0" borderId="26" xfId="106" applyFont="1" applyFill="1" applyBorder="1" applyAlignment="1">
      <alignment horizontal="right" vertical="center"/>
    </xf>
    <xf numFmtId="164" fontId="9" fillId="0" borderId="26" xfId="73" applyNumberFormat="1" applyFont="1" applyBorder="1" applyAlignment="1">
      <alignment vertical="center"/>
    </xf>
    <xf numFmtId="0" fontId="8" fillId="0" borderId="26" xfId="73" applyFont="1" applyBorder="1" applyAlignment="1">
      <alignment vertical="center"/>
    </xf>
    <xf numFmtId="164" fontId="32" fillId="0" borderId="0" xfId="106" applyNumberFormat="1" applyFont="1" applyFill="1" applyBorder="1" applyAlignment="1">
      <alignment horizontal="right" vertical="center"/>
    </xf>
    <xf numFmtId="169" fontId="8" fillId="0" borderId="29" xfId="106" applyNumberFormat="1" applyFont="1" applyFill="1" applyBorder="1" applyAlignment="1">
      <alignment horizontal="right" vertical="center"/>
    </xf>
    <xf numFmtId="169" fontId="8" fillId="0" borderId="26" xfId="106" applyNumberFormat="1" applyFont="1" applyFill="1" applyBorder="1" applyAlignment="1">
      <alignment horizontal="right" vertical="center"/>
    </xf>
    <xf numFmtId="0" fontId="8" fillId="0" borderId="29" xfId="106" applyFont="1" applyFill="1" applyBorder="1" applyAlignment="1">
      <alignment vertical="center" wrapText="1"/>
    </xf>
    <xf numFmtId="168" fontId="8" fillId="0" borderId="29" xfId="106" applyNumberFormat="1" applyFont="1" applyFill="1" applyBorder="1" applyAlignment="1">
      <alignment horizontal="right" vertical="center"/>
    </xf>
    <xf numFmtId="0" fontId="8" fillId="0" borderId="0" xfId="106" applyFont="1" applyFill="1" applyBorder="1" applyAlignment="1">
      <alignment vertical="center" wrapText="1"/>
    </xf>
    <xf numFmtId="168" fontId="8" fillId="0" borderId="0" xfId="106" applyNumberFormat="1" applyFont="1" applyFill="1" applyBorder="1" applyAlignment="1">
      <alignment horizontal="right" vertical="center"/>
    </xf>
    <xf numFmtId="1" fontId="8" fillId="0" borderId="0" xfId="106" applyNumberFormat="1" applyFont="1" applyFill="1" applyBorder="1" applyAlignment="1">
      <alignment horizontal="right" vertical="center"/>
    </xf>
    <xf numFmtId="170" fontId="8" fillId="0" borderId="26" xfId="106" applyNumberFormat="1" applyFont="1" applyFill="1" applyBorder="1" applyAlignment="1">
      <alignment vertical="center" wrapText="1"/>
    </xf>
    <xf numFmtId="1" fontId="8" fillId="0" borderId="26" xfId="106" applyNumberFormat="1" applyFont="1" applyFill="1" applyBorder="1" applyAlignment="1">
      <alignment horizontal="right" vertical="center"/>
    </xf>
    <xf numFmtId="168" fontId="8" fillId="0" borderId="26" xfId="106" applyNumberFormat="1" applyFont="1" applyFill="1" applyBorder="1" applyAlignment="1">
      <alignment horizontal="right" vertical="center"/>
    </xf>
    <xf numFmtId="0" fontId="8" fillId="0" borderId="29" xfId="106" applyFont="1" applyFill="1" applyBorder="1" applyAlignment="1">
      <alignment horizontal="left" vertical="center"/>
    </xf>
    <xf numFmtId="3" fontId="8" fillId="0" borderId="29" xfId="106" applyNumberFormat="1" applyFont="1" applyFill="1" applyBorder="1" applyAlignment="1">
      <alignment horizontal="center" vertical="center"/>
    </xf>
    <xf numFmtId="170" fontId="8" fillId="0" borderId="29" xfId="106" applyNumberFormat="1" applyFont="1" applyFill="1" applyBorder="1" applyAlignment="1">
      <alignment horizontal="right" vertical="center"/>
    </xf>
    <xf numFmtId="3" fontId="8" fillId="0" borderId="29" xfId="106" applyNumberFormat="1" applyFont="1" applyFill="1" applyBorder="1" applyAlignment="1">
      <alignment horizontal="right" vertical="center"/>
    </xf>
    <xf numFmtId="3" fontId="8" fillId="0" borderId="0" xfId="106" applyNumberFormat="1" applyFont="1" applyFill="1" applyBorder="1" applyAlignment="1">
      <alignment horizontal="right" vertical="center"/>
    </xf>
    <xf numFmtId="3" fontId="8" fillId="0" borderId="26" xfId="106" applyNumberFormat="1" applyFont="1" applyFill="1" applyBorder="1" applyAlignment="1">
      <alignment horizontal="center" vertical="center"/>
    </xf>
    <xf numFmtId="170" fontId="8" fillId="0" borderId="26" xfId="106" applyNumberFormat="1" applyFont="1" applyFill="1" applyBorder="1" applyAlignment="1">
      <alignment horizontal="right" vertical="center"/>
    </xf>
    <xf numFmtId="3" fontId="8" fillId="0" borderId="26" xfId="106" applyNumberFormat="1" applyFont="1" applyFill="1" applyBorder="1" applyAlignment="1">
      <alignment horizontal="right" vertical="center"/>
    </xf>
    <xf numFmtId="0" fontId="8" fillId="0" borderId="26" xfId="106" applyFont="1" applyFill="1" applyBorder="1" applyAlignment="1">
      <alignment horizontal="left" vertical="center"/>
    </xf>
    <xf numFmtId="0" fontId="8" fillId="0" borderId="29" xfId="105" applyFont="1" applyFill="1" applyBorder="1" applyAlignment="1">
      <alignment horizontal="left" vertical="center" wrapText="1"/>
    </xf>
    <xf numFmtId="168" fontId="8" fillId="0" borderId="29" xfId="73" applyNumberFormat="1" applyFont="1" applyFill="1" applyBorder="1" applyAlignment="1">
      <alignment horizontal="right" vertical="center"/>
    </xf>
    <xf numFmtId="0" fontId="8" fillId="0" borderId="29" xfId="105" applyFont="1" applyBorder="1" applyAlignment="1">
      <alignment vertical="center"/>
    </xf>
    <xf numFmtId="168" fontId="8" fillId="0" borderId="0" xfId="73" applyNumberFormat="1" applyFont="1" applyFill="1" applyBorder="1" applyAlignment="1">
      <alignment horizontal="right" vertical="center"/>
    </xf>
    <xf numFmtId="0" fontId="8" fillId="0" borderId="0" xfId="105" applyFont="1" applyFill="1" applyBorder="1" applyAlignment="1">
      <alignment horizontal="left" vertical="center" wrapText="1"/>
    </xf>
    <xf numFmtId="168" fontId="8" fillId="0" borderId="26" xfId="73" applyNumberFormat="1" applyFont="1" applyFill="1" applyBorder="1" applyAlignment="1">
      <alignment horizontal="right" vertical="center"/>
    </xf>
    <xf numFmtId="0" fontId="8" fillId="0" borderId="26" xfId="105" applyFont="1" applyBorder="1" applyAlignment="1">
      <alignment vertical="center"/>
    </xf>
    <xf numFmtId="0" fontId="49" fillId="0" borderId="29" xfId="105" applyFont="1" applyFill="1" applyBorder="1" applyAlignment="1">
      <alignment horizontal="center"/>
    </xf>
    <xf numFmtId="0" fontId="49" fillId="0" borderId="26" xfId="105" applyFont="1" applyFill="1" applyBorder="1" applyAlignment="1">
      <alignment horizontal="center"/>
    </xf>
    <xf numFmtId="0" fontId="8" fillId="0" borderId="26" xfId="105" applyFont="1" applyFill="1" applyBorder="1" applyAlignment="1">
      <alignment horizontal="left" vertical="center" wrapText="1"/>
    </xf>
    <xf numFmtId="0" fontId="49" fillId="0" borderId="29" xfId="105" applyFont="1" applyBorder="1" applyAlignment="1">
      <alignment horizontal="center" vertical="center"/>
    </xf>
    <xf numFmtId="0" fontId="49" fillId="0" borderId="26" xfId="105" applyFont="1" applyBorder="1" applyAlignment="1">
      <alignment horizontal="center" vertical="center"/>
    </xf>
    <xf numFmtId="168" fontId="8" fillId="0" borderId="29" xfId="105" applyNumberFormat="1" applyFont="1" applyFill="1" applyBorder="1" applyAlignment="1">
      <alignment vertical="center"/>
    </xf>
    <xf numFmtId="1" fontId="8" fillId="0" borderId="29" xfId="105" applyNumberFormat="1" applyFont="1" applyFill="1" applyBorder="1" applyAlignment="1">
      <alignment vertical="center"/>
    </xf>
    <xf numFmtId="168" fontId="8" fillId="0" borderId="0" xfId="105" applyNumberFormat="1" applyFont="1" applyFill="1" applyBorder="1" applyAlignment="1">
      <alignment vertical="center"/>
    </xf>
    <xf numFmtId="1" fontId="8" fillId="0" borderId="0" xfId="105" applyNumberFormat="1" applyFont="1" applyFill="1" applyBorder="1" applyAlignment="1">
      <alignment vertical="center"/>
    </xf>
    <xf numFmtId="168" fontId="8" fillId="0" borderId="26" xfId="105" applyNumberFormat="1" applyFont="1" applyFill="1" applyBorder="1" applyAlignment="1">
      <alignment horizontal="right" vertical="center"/>
    </xf>
    <xf numFmtId="168" fontId="8" fillId="0" borderId="29" xfId="105" applyNumberFormat="1" applyFont="1" applyFill="1" applyBorder="1" applyAlignment="1">
      <alignment horizontal="right" vertical="center"/>
    </xf>
    <xf numFmtId="168" fontId="8" fillId="0" borderId="0" xfId="105" applyNumberFormat="1" applyFont="1" applyFill="1" applyBorder="1" applyAlignment="1">
      <alignment horizontal="right" vertical="center"/>
    </xf>
    <xf numFmtId="168" fontId="8" fillId="0" borderId="26" xfId="105" applyNumberFormat="1" applyFont="1" applyFill="1" applyBorder="1" applyAlignment="1">
      <alignment vertical="center"/>
    </xf>
    <xf numFmtId="0" fontId="75" fillId="0" borderId="29" xfId="112" applyFont="1" applyBorder="1" applyAlignment="1">
      <alignment horizontal="left" vertical="center" wrapText="1"/>
    </xf>
    <xf numFmtId="10" fontId="75" fillId="0" borderId="29" xfId="112" applyNumberFormat="1" applyFont="1" applyFill="1" applyBorder="1" applyAlignment="1">
      <alignment horizontal="right" vertical="center" wrapText="1"/>
    </xf>
    <xf numFmtId="175" fontId="75" fillId="0" borderId="29" xfId="112" applyNumberFormat="1" applyFont="1" applyFill="1" applyBorder="1" applyAlignment="1">
      <alignment horizontal="right" vertical="center" wrapText="1"/>
    </xf>
    <xf numFmtId="171" fontId="75" fillId="0" borderId="29" xfId="112" applyNumberFormat="1" applyFont="1" applyFill="1" applyBorder="1" applyAlignment="1">
      <alignment horizontal="right" vertical="center" wrapText="1"/>
    </xf>
    <xf numFmtId="171" fontId="75" fillId="0" borderId="0" xfId="112" applyNumberFormat="1" applyFont="1" applyFill="1" applyBorder="1" applyAlignment="1">
      <alignment horizontal="right" vertical="center" wrapText="1"/>
    </xf>
    <xf numFmtId="0" fontId="75" fillId="0" borderId="26" xfId="112" applyFont="1" applyBorder="1" applyAlignment="1">
      <alignment horizontal="left" vertical="center" wrapText="1"/>
    </xf>
    <xf numFmtId="10" fontId="75" fillId="0" borderId="26" xfId="112" applyNumberFormat="1" applyFont="1" applyFill="1" applyBorder="1" applyAlignment="1">
      <alignment horizontal="right" vertical="center" wrapText="1"/>
    </xf>
    <xf numFmtId="171" fontId="75" fillId="0" borderId="26" xfId="112" applyNumberFormat="1" applyFont="1" applyFill="1" applyBorder="1" applyAlignment="1">
      <alignment horizontal="right" vertical="center" wrapText="1"/>
    </xf>
    <xf numFmtId="1" fontId="75" fillId="0" borderId="0" xfId="112" applyNumberFormat="1" applyFont="1" applyFill="1" applyBorder="1" applyAlignment="1">
      <alignment horizontal="right" vertical="center" wrapText="1"/>
    </xf>
    <xf numFmtId="9" fontId="75" fillId="0" borderId="0" xfId="112" applyNumberFormat="1" applyFont="1" applyFill="1" applyBorder="1" applyAlignment="1">
      <alignment horizontal="right" vertical="center" wrapText="1"/>
    </xf>
    <xf numFmtId="0" fontId="8" fillId="0" borderId="26" xfId="112" applyFont="1" applyFill="1" applyBorder="1" applyAlignment="1">
      <alignment horizontal="left" vertical="center" wrapText="1"/>
    </xf>
    <xf numFmtId="175" fontId="75" fillId="0" borderId="26" xfId="112" applyNumberFormat="1" applyFont="1" applyFill="1" applyBorder="1" applyAlignment="1">
      <alignment horizontal="right" vertical="center" wrapText="1"/>
    </xf>
    <xf numFmtId="0" fontId="75" fillId="0" borderId="29" xfId="112" applyFont="1" applyBorder="1" applyAlignment="1">
      <alignment horizontal="left" vertical="center" wrapText="1" readingOrder="1"/>
    </xf>
    <xf numFmtId="10" fontId="75" fillId="0" borderId="29" xfId="112" applyNumberFormat="1" applyFont="1" applyFill="1" applyBorder="1" applyAlignment="1">
      <alignment horizontal="right" vertical="center" wrapText="1" readingOrder="1"/>
    </xf>
    <xf numFmtId="175" fontId="75" fillId="0" borderId="29" xfId="112" applyNumberFormat="1" applyFont="1" applyFill="1" applyBorder="1" applyAlignment="1">
      <alignment horizontal="right" vertical="center" wrapText="1" readingOrder="1"/>
    </xf>
    <xf numFmtId="176" fontId="75" fillId="0" borderId="0" xfId="112" applyNumberFormat="1" applyFont="1" applyFill="1" applyBorder="1" applyAlignment="1">
      <alignment horizontal="right" vertical="center" wrapText="1" readingOrder="1"/>
    </xf>
    <xf numFmtId="2" fontId="75" fillId="0" borderId="0" xfId="112" applyNumberFormat="1" applyFont="1" applyFill="1" applyBorder="1" applyAlignment="1">
      <alignment horizontal="right" vertical="center" wrapText="1" readingOrder="1"/>
    </xf>
    <xf numFmtId="175" fontId="75" fillId="0" borderId="0" xfId="112" applyNumberFormat="1" applyFont="1" applyFill="1" applyBorder="1" applyAlignment="1">
      <alignment horizontal="right" vertical="center" wrapText="1" readingOrder="1"/>
    </xf>
    <xf numFmtId="168" fontId="75" fillId="0" borderId="0" xfId="112" applyNumberFormat="1" applyFont="1" applyFill="1" applyBorder="1" applyAlignment="1">
      <alignment horizontal="right" vertical="center" wrapText="1" readingOrder="1"/>
    </xf>
    <xf numFmtId="9" fontId="75" fillId="0" borderId="0" xfId="112" applyNumberFormat="1" applyFont="1" applyFill="1" applyBorder="1" applyAlignment="1">
      <alignment horizontal="right" vertical="center" wrapText="1" readingOrder="1"/>
    </xf>
    <xf numFmtId="0" fontId="75" fillId="0" borderId="26" xfId="112" applyFont="1" applyBorder="1" applyAlignment="1">
      <alignment horizontal="left" vertical="center" wrapText="1" readingOrder="1"/>
    </xf>
    <xf numFmtId="171" fontId="75" fillId="0" borderId="26" xfId="112" applyNumberFormat="1" applyFont="1" applyFill="1" applyBorder="1" applyAlignment="1">
      <alignment horizontal="right" vertical="center" wrapText="1" readingOrder="1"/>
    </xf>
    <xf numFmtId="10" fontId="75" fillId="0" borderId="26" xfId="112" applyNumberFormat="1" applyFont="1" applyFill="1" applyBorder="1" applyAlignment="1">
      <alignment horizontal="right" vertical="center" wrapText="1" readingOrder="1"/>
    </xf>
    <xf numFmtId="178" fontId="75" fillId="0" borderId="26" xfId="112" applyNumberFormat="1" applyFont="1" applyFill="1" applyBorder="1" applyAlignment="1">
      <alignment horizontal="right" vertical="center" wrapText="1" readingOrder="1"/>
    </xf>
    <xf numFmtId="0" fontId="8" fillId="0" borderId="29" xfId="112" applyFont="1" applyFill="1" applyBorder="1" applyAlignment="1">
      <alignment horizontal="left" vertical="center" wrapText="1"/>
    </xf>
    <xf numFmtId="168" fontId="75" fillId="0" borderId="0" xfId="112" applyNumberFormat="1" applyFont="1" applyFill="1" applyBorder="1" applyAlignment="1">
      <alignment horizontal="right" vertical="center" wrapText="1"/>
    </xf>
    <xf numFmtId="0" fontId="75" fillId="0" borderId="26" xfId="112" applyFont="1" applyFill="1" applyBorder="1" applyAlignment="1">
      <alignment horizontal="left" vertical="center" wrapText="1"/>
    </xf>
    <xf numFmtId="168" fontId="75" fillId="0" borderId="26" xfId="112" applyNumberFormat="1" applyFont="1" applyFill="1" applyBorder="1" applyAlignment="1">
      <alignment horizontal="right" vertical="center" wrapText="1"/>
    </xf>
    <xf numFmtId="177" fontId="75" fillId="0" borderId="26" xfId="112" applyNumberFormat="1" applyFont="1" applyFill="1" applyBorder="1" applyAlignment="1">
      <alignment horizontal="right" vertical="center" wrapText="1"/>
    </xf>
    <xf numFmtId="176" fontId="75" fillId="0" borderId="26" xfId="112" applyNumberFormat="1" applyFont="1" applyFill="1" applyBorder="1" applyAlignment="1">
      <alignment horizontal="right" vertical="center" wrapText="1"/>
    </xf>
    <xf numFmtId="0" fontId="75" fillId="0" borderId="29" xfId="112" applyFont="1" applyFill="1" applyBorder="1" applyAlignment="1">
      <alignment horizontal="right" vertical="center" wrapText="1"/>
    </xf>
    <xf numFmtId="0" fontId="75" fillId="0" borderId="29" xfId="112" applyFont="1" applyFill="1" applyBorder="1" applyAlignment="1">
      <alignment horizontal="left" vertical="center" wrapText="1"/>
    </xf>
    <xf numFmtId="0" fontId="75" fillId="0" borderId="26" xfId="112" applyFont="1" applyFill="1" applyBorder="1" applyAlignment="1">
      <alignment horizontal="right" vertical="center" wrapText="1"/>
    </xf>
    <xf numFmtId="2" fontId="75" fillId="0" borderId="26" xfId="112" applyNumberFormat="1" applyFont="1" applyFill="1" applyBorder="1" applyAlignment="1">
      <alignment horizontal="right" vertical="center" wrapText="1"/>
    </xf>
    <xf numFmtId="0" fontId="75" fillId="0" borderId="29" xfId="112" applyFont="1" applyFill="1" applyBorder="1" applyAlignment="1">
      <alignment horizontal="center" vertical="center" wrapText="1"/>
    </xf>
    <xf numFmtId="10" fontId="75" fillId="0" borderId="26" xfId="112" applyNumberFormat="1" applyFont="1" applyFill="1" applyBorder="1" applyAlignment="1">
      <alignment horizontal="center" vertical="center" wrapText="1"/>
    </xf>
    <xf numFmtId="164" fontId="8" fillId="0" borderId="29" xfId="106" applyNumberFormat="1" applyFont="1" applyFill="1" applyBorder="1" applyAlignment="1">
      <alignment vertical="center"/>
    </xf>
    <xf numFmtId="10" fontId="8" fillId="0" borderId="29" xfId="106" applyNumberFormat="1" applyFont="1" applyFill="1" applyBorder="1" applyAlignment="1">
      <alignment horizontal="right" vertical="center"/>
    </xf>
    <xf numFmtId="0" fontId="75" fillId="0" borderId="0" xfId="112" applyFont="1" applyFill="1" applyBorder="1" applyAlignment="1">
      <alignment vertical="center" wrapText="1"/>
    </xf>
    <xf numFmtId="164" fontId="8" fillId="0" borderId="0" xfId="106" applyNumberFormat="1" applyFont="1" applyFill="1" applyBorder="1" applyAlignment="1">
      <alignment vertical="center"/>
    </xf>
    <xf numFmtId="164" fontId="8" fillId="0" borderId="26" xfId="106" applyNumberFormat="1" applyFont="1" applyFill="1" applyBorder="1" applyAlignment="1">
      <alignment vertical="center"/>
    </xf>
    <xf numFmtId="0" fontId="8" fillId="0" borderId="29" xfId="101" applyFont="1" applyFill="1" applyBorder="1" applyAlignment="1">
      <alignment horizontal="justify" vertical="center" wrapText="1"/>
    </xf>
    <xf numFmtId="0" fontId="8" fillId="0" borderId="26" xfId="101" applyFont="1" applyFill="1" applyBorder="1" applyAlignment="1">
      <alignment horizontal="justify" vertical="center" wrapText="1"/>
    </xf>
    <xf numFmtId="0" fontId="8" fillId="0" borderId="31" xfId="101" applyFont="1" applyFill="1" applyBorder="1" applyAlignment="1">
      <alignment horizontal="right" vertical="center" wrapText="1"/>
    </xf>
    <xf numFmtId="0" fontId="8" fillId="0" borderId="31" xfId="101" applyFont="1" applyFill="1" applyBorder="1" applyAlignment="1">
      <alignment horizontal="justify" vertical="center" wrapText="1"/>
    </xf>
    <xf numFmtId="0" fontId="8" fillId="0" borderId="29" xfId="101" applyFont="1" applyFill="1" applyBorder="1" applyAlignment="1">
      <alignment horizontal="left" vertical="center" wrapText="1"/>
    </xf>
    <xf numFmtId="0" fontId="8" fillId="0" borderId="26" xfId="101" applyFont="1" applyFill="1" applyBorder="1" applyAlignment="1">
      <alignment horizontal="right" vertical="center" wrapText="1"/>
    </xf>
    <xf numFmtId="0" fontId="8" fillId="0" borderId="26" xfId="101" applyFont="1" applyFill="1" applyBorder="1" applyAlignment="1">
      <alignment horizontal="center" vertical="center" wrapText="1"/>
    </xf>
    <xf numFmtId="0" fontId="8" fillId="0" borderId="26" xfId="101" applyFont="1" applyFill="1" applyBorder="1" applyAlignment="1">
      <alignment horizontal="left" vertical="center" wrapText="1"/>
    </xf>
    <xf numFmtId="0" fontId="8" fillId="0" borderId="29" xfId="101" applyFont="1" applyFill="1" applyBorder="1" applyAlignment="1">
      <alignment horizontal="justify" vertical="center"/>
    </xf>
    <xf numFmtId="0" fontId="8" fillId="0" borderId="29" xfId="101" applyFont="1" applyFill="1" applyBorder="1" applyAlignment="1">
      <alignment horizontal="right" vertical="center" wrapText="1"/>
    </xf>
    <xf numFmtId="0" fontId="8" fillId="0" borderId="29" xfId="101" applyFont="1" applyFill="1" applyBorder="1" applyAlignment="1">
      <alignment horizontal="center" vertical="center" wrapText="1"/>
    </xf>
    <xf numFmtId="0" fontId="8" fillId="0" borderId="0" xfId="101" applyNumberFormat="1" applyFont="1" applyFill="1" applyBorder="1" applyAlignment="1">
      <alignment vertical="center" wrapText="1"/>
    </xf>
    <xf numFmtId="0" fontId="9" fillId="0" borderId="29" xfId="101" applyFont="1" applyFill="1" applyBorder="1" applyAlignment="1">
      <alignment horizontal="center" vertical="center"/>
    </xf>
    <xf numFmtId="0" fontId="8" fillId="0" borderId="29" xfId="101" applyFont="1" applyFill="1" applyBorder="1" applyAlignment="1">
      <alignment vertical="top" wrapText="1"/>
    </xf>
    <xf numFmtId="0" fontId="8" fillId="0" borderId="0" xfId="101" applyFont="1" applyFill="1" applyBorder="1" applyAlignment="1">
      <alignment vertical="top" wrapText="1"/>
    </xf>
    <xf numFmtId="0" fontId="8" fillId="0" borderId="0" xfId="101" applyFont="1" applyFill="1" applyBorder="1" applyAlignment="1">
      <alignment horizontal="right" vertical="top" wrapText="1"/>
    </xf>
    <xf numFmtId="0" fontId="8" fillId="0" borderId="0" xfId="101" applyFont="1" applyFill="1" applyBorder="1" applyAlignment="1">
      <alignment horizontal="center" vertical="top" wrapText="1"/>
    </xf>
    <xf numFmtId="0" fontId="8" fillId="0" borderId="26" xfId="101" applyFont="1" applyFill="1" applyBorder="1" applyAlignment="1">
      <alignment vertical="top" wrapText="1"/>
    </xf>
    <xf numFmtId="0" fontId="9" fillId="0" borderId="29" xfId="101" applyFont="1" applyFill="1" applyBorder="1" applyAlignment="1">
      <alignment vertical="center" wrapText="1"/>
    </xf>
    <xf numFmtId="0" fontId="9" fillId="0" borderId="26" xfId="101" applyFont="1" applyFill="1" applyBorder="1" applyAlignment="1">
      <alignment vertical="center" wrapText="1"/>
    </xf>
    <xf numFmtId="0" fontId="8" fillId="0" borderId="29" xfId="101" applyFont="1" applyBorder="1" applyAlignment="1">
      <alignment horizontal="right" vertical="center"/>
    </xf>
    <xf numFmtId="0" fontId="8" fillId="0" borderId="0" xfId="101" applyNumberFormat="1" applyFont="1" applyFill="1" applyBorder="1" applyAlignment="1">
      <alignment horizontal="left" vertical="center" wrapText="1"/>
    </xf>
    <xf numFmtId="174" fontId="8" fillId="0" borderId="29" xfId="101" applyNumberFormat="1" applyFont="1" applyFill="1" applyBorder="1" applyAlignment="1">
      <alignment vertical="center"/>
    </xf>
    <xf numFmtId="174" fontId="8" fillId="0" borderId="29" xfId="101" applyNumberFormat="1" applyFont="1" applyFill="1" applyBorder="1" applyAlignment="1">
      <alignment horizontal="left" vertical="center"/>
    </xf>
    <xf numFmtId="1" fontId="8" fillId="0" borderId="29" xfId="101" applyNumberFormat="1" applyFont="1" applyFill="1" applyBorder="1" applyAlignment="1">
      <alignment horizontal="right" vertical="center"/>
    </xf>
    <xf numFmtId="174" fontId="8" fillId="0" borderId="0" xfId="101" applyNumberFormat="1" applyFont="1" applyFill="1" applyBorder="1" applyAlignment="1">
      <alignment vertical="center"/>
    </xf>
    <xf numFmtId="174" fontId="75" fillId="0" borderId="0" xfId="101" applyNumberFormat="1" applyFont="1" applyFill="1" applyBorder="1" applyAlignment="1">
      <alignment horizontal="left" vertical="center"/>
    </xf>
    <xf numFmtId="174" fontId="8" fillId="0" borderId="0" xfId="101" applyNumberFormat="1" applyFont="1" applyFill="1" applyBorder="1" applyAlignment="1">
      <alignment horizontal="left" vertical="center"/>
    </xf>
    <xf numFmtId="1" fontId="8" fillId="0" borderId="0" xfId="101" applyNumberFormat="1" applyFont="1" applyFill="1" applyBorder="1" applyAlignment="1">
      <alignment vertical="center"/>
    </xf>
    <xf numFmtId="174" fontId="8" fillId="0" borderId="26" xfId="101" applyNumberFormat="1" applyFont="1" applyFill="1" applyBorder="1" applyAlignment="1">
      <alignment vertical="center"/>
    </xf>
    <xf numFmtId="174" fontId="8" fillId="0" borderId="26" xfId="101" applyNumberFormat="1" applyFont="1" applyFill="1" applyBorder="1" applyAlignment="1">
      <alignment horizontal="left" vertical="center"/>
    </xf>
    <xf numFmtId="1" fontId="8" fillId="0" borderId="26" xfId="101" applyNumberFormat="1" applyFont="1" applyFill="1" applyBorder="1" applyAlignment="1">
      <alignment horizontal="right" vertical="center"/>
    </xf>
    <xf numFmtId="0" fontId="8" fillId="20" borderId="29" xfId="0" applyFont="1" applyFill="1" applyBorder="1" applyAlignment="1">
      <alignment horizontal="left" vertical="center" wrapText="1"/>
    </xf>
    <xf numFmtId="164" fontId="8" fillId="20" borderId="29" xfId="0" applyNumberFormat="1" applyFont="1" applyFill="1" applyBorder="1" applyAlignment="1">
      <alignment horizontal="right" vertical="center" wrapText="1"/>
    </xf>
    <xf numFmtId="0" fontId="8" fillId="20" borderId="26" xfId="0" applyFont="1" applyFill="1" applyBorder="1" applyAlignment="1">
      <alignment horizontal="left" vertical="center" wrapText="1"/>
    </xf>
    <xf numFmtId="164" fontId="8" fillId="20" borderId="26" xfId="0" applyNumberFormat="1" applyFont="1" applyFill="1" applyBorder="1" applyAlignment="1">
      <alignment horizontal="right" vertical="center" wrapText="1"/>
    </xf>
    <xf numFmtId="164" fontId="8" fillId="20" borderId="29" xfId="0" applyNumberFormat="1" applyFont="1" applyFill="1" applyBorder="1" applyAlignment="1">
      <alignment horizontal="center" vertical="center" wrapText="1"/>
    </xf>
    <xf numFmtId="164" fontId="8" fillId="20" borderId="0" xfId="0" applyNumberFormat="1" applyFont="1" applyFill="1" applyBorder="1" applyAlignment="1">
      <alignment horizontal="center" vertical="center" wrapText="1"/>
    </xf>
    <xf numFmtId="164" fontId="8" fillId="20" borderId="26" xfId="0" applyNumberFormat="1" applyFont="1" applyFill="1" applyBorder="1" applyAlignment="1">
      <alignment horizontal="center" vertical="center" wrapText="1"/>
    </xf>
    <xf numFmtId="168" fontId="8" fillId="0" borderId="29" xfId="2" applyNumberFormat="1" applyFont="1" applyFill="1" applyBorder="1" applyAlignment="1">
      <alignment vertical="center"/>
    </xf>
    <xf numFmtId="168" fontId="8" fillId="0" borderId="29" xfId="2" applyNumberFormat="1" applyFont="1" applyFill="1" applyBorder="1" applyAlignment="1">
      <alignment horizontal="right" vertical="center"/>
    </xf>
    <xf numFmtId="168" fontId="8" fillId="0" borderId="0" xfId="2" applyNumberFormat="1" applyFont="1" applyFill="1" applyBorder="1" applyAlignment="1">
      <alignment vertical="center"/>
    </xf>
    <xf numFmtId="168" fontId="8" fillId="0" borderId="0" xfId="2" applyNumberFormat="1" applyFont="1" applyFill="1" applyBorder="1" applyAlignment="1">
      <alignment horizontal="right" vertical="center"/>
    </xf>
    <xf numFmtId="168" fontId="8" fillId="0" borderId="26" xfId="2" applyNumberFormat="1" applyFont="1" applyFill="1" applyBorder="1" applyAlignment="1">
      <alignment vertical="center"/>
    </xf>
    <xf numFmtId="168" fontId="8" fillId="0" borderId="26" xfId="2" applyNumberFormat="1" applyFont="1" applyFill="1" applyBorder="1" applyAlignment="1">
      <alignment horizontal="right" vertical="center"/>
    </xf>
    <xf numFmtId="0" fontId="8" fillId="20" borderId="29" xfId="0" applyFont="1" applyFill="1" applyBorder="1" applyAlignment="1">
      <alignment horizontal="right" vertical="center" wrapText="1"/>
    </xf>
    <xf numFmtId="0" fontId="8" fillId="20" borderId="26" xfId="0" applyFont="1" applyFill="1" applyBorder="1" applyAlignment="1">
      <alignment horizontal="right" vertical="center" wrapText="1"/>
    </xf>
    <xf numFmtId="0" fontId="8" fillId="20" borderId="29" xfId="2" applyFont="1" applyFill="1" applyBorder="1" applyAlignment="1">
      <alignment horizontal="right" vertical="center" wrapText="1"/>
    </xf>
    <xf numFmtId="0" fontId="8" fillId="20" borderId="0" xfId="2" applyFont="1" applyFill="1" applyBorder="1" applyAlignment="1">
      <alignment horizontal="right" vertical="center" wrapText="1"/>
    </xf>
    <xf numFmtId="0" fontId="8" fillId="20" borderId="26" xfId="2" applyFont="1" applyFill="1" applyBorder="1" applyAlignment="1">
      <alignment horizontal="right" vertical="center" wrapText="1"/>
    </xf>
    <xf numFmtId="0" fontId="9" fillId="20" borderId="29" xfId="0" applyFont="1" applyFill="1" applyBorder="1" applyAlignment="1">
      <alignment horizontal="left" vertical="center" wrapText="1"/>
    </xf>
    <xf numFmtId="164" fontId="9" fillId="20" borderId="29" xfId="0" applyNumberFormat="1" applyFont="1" applyFill="1" applyBorder="1" applyAlignment="1">
      <alignment horizontal="right" vertical="center" wrapText="1"/>
    </xf>
    <xf numFmtId="0" fontId="8" fillId="20" borderId="0" xfId="0" applyFont="1" applyFill="1" applyBorder="1" applyAlignment="1">
      <alignment horizontal="left" vertical="center" wrapText="1" indent="1"/>
    </xf>
    <xf numFmtId="0" fontId="9" fillId="20" borderId="0" xfId="0" applyFont="1" applyFill="1" applyBorder="1" applyAlignment="1">
      <alignment horizontal="left" vertical="center" wrapText="1"/>
    </xf>
    <xf numFmtId="164" fontId="9" fillId="20" borderId="0" xfId="0" applyNumberFormat="1" applyFont="1" applyFill="1" applyBorder="1" applyAlignment="1">
      <alignment horizontal="right" vertical="center" wrapText="1"/>
    </xf>
    <xf numFmtId="0" fontId="8" fillId="20" borderId="26" xfId="0" applyFont="1" applyFill="1" applyBorder="1" applyAlignment="1">
      <alignment horizontal="left" vertical="center" wrapText="1" indent="1"/>
    </xf>
    <xf numFmtId="3" fontId="8" fillId="20" borderId="0" xfId="0" applyNumberFormat="1" applyFont="1" applyFill="1" applyBorder="1" applyAlignment="1">
      <alignment horizontal="right" vertical="center" wrapText="1"/>
    </xf>
    <xf numFmtId="0" fontId="8" fillId="0" borderId="29" xfId="0" applyFont="1" applyFill="1" applyBorder="1" applyAlignment="1">
      <alignment vertical="center"/>
    </xf>
    <xf numFmtId="0" fontId="9" fillId="0" borderId="29" xfId="0" applyFont="1" applyFill="1" applyBorder="1" applyAlignment="1">
      <alignment vertical="center"/>
    </xf>
    <xf numFmtId="0" fontId="8" fillId="0" borderId="29" xfId="0" applyFont="1" applyFill="1" applyBorder="1" applyAlignment="1">
      <alignment horizontal="right" vertical="center"/>
    </xf>
    <xf numFmtId="0" fontId="9" fillId="0" borderId="29" xfId="0" applyFont="1" applyFill="1" applyBorder="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vertical="center"/>
    </xf>
    <xf numFmtId="0" fontId="8" fillId="0" borderId="0" xfId="0" applyFont="1" applyFill="1" applyBorder="1" applyAlignment="1">
      <alignment horizontal="right" vertical="center"/>
    </xf>
    <xf numFmtId="0" fontId="9" fillId="0" borderId="0" xfId="0" applyFont="1" applyFill="1" applyBorder="1" applyAlignment="1">
      <alignment horizontal="right" vertical="center"/>
    </xf>
    <xf numFmtId="0" fontId="8" fillId="0" borderId="26" xfId="0" applyFont="1" applyBorder="1" applyAlignment="1">
      <alignment vertical="center"/>
    </xf>
    <xf numFmtId="0" fontId="9" fillId="0" borderId="26" xfId="0" applyFont="1" applyFill="1" applyBorder="1" applyAlignment="1">
      <alignment vertical="center"/>
    </xf>
    <xf numFmtId="0" fontId="8" fillId="0" borderId="26" xfId="0" applyFont="1" applyFill="1" applyBorder="1" applyAlignment="1">
      <alignment horizontal="right" vertical="center"/>
    </xf>
    <xf numFmtId="0" fontId="9" fillId="0" borderId="29" xfId="0" applyFont="1" applyBorder="1" applyAlignment="1">
      <alignment vertical="center"/>
    </xf>
    <xf numFmtId="0" fontId="8" fillId="0" borderId="29" xfId="0" applyFont="1" applyBorder="1" applyAlignment="1">
      <alignment vertical="center"/>
    </xf>
    <xf numFmtId="0" fontId="9" fillId="0" borderId="0" xfId="0" applyFont="1" applyBorder="1" applyAlignment="1">
      <alignment vertical="center"/>
    </xf>
    <xf numFmtId="0" fontId="8" fillId="0" borderId="26" xfId="0" applyFont="1" applyFill="1" applyBorder="1" applyAlignment="1">
      <alignment vertical="center"/>
    </xf>
    <xf numFmtId="0" fontId="8" fillId="0" borderId="29" xfId="0" applyFont="1" applyBorder="1" applyAlignment="1">
      <alignment horizontal="left" vertical="center" wrapText="1"/>
    </xf>
    <xf numFmtId="0" fontId="8" fillId="0" borderId="29" xfId="0" applyFont="1" applyFill="1" applyBorder="1" applyAlignment="1">
      <alignment horizontal="right" vertical="center" wrapText="1"/>
    </xf>
    <xf numFmtId="0" fontId="8" fillId="0" borderId="29" xfId="0" applyFont="1" applyBorder="1" applyAlignment="1">
      <alignment horizontal="right" vertical="center" wrapText="1"/>
    </xf>
    <xf numFmtId="10" fontId="8" fillId="0" borderId="29" xfId="0" applyNumberFormat="1" applyFont="1" applyBorder="1" applyAlignment="1">
      <alignment horizontal="right" vertical="center" wrapText="1"/>
    </xf>
    <xf numFmtId="0" fontId="8" fillId="0" borderId="29" xfId="0" applyFont="1" applyBorder="1" applyAlignment="1">
      <alignment horizontal="right" vertical="center"/>
    </xf>
    <xf numFmtId="0" fontId="8" fillId="0" borderId="26" xfId="0" applyFont="1" applyBorder="1" applyAlignment="1">
      <alignment horizontal="left" vertical="center" wrapText="1"/>
    </xf>
    <xf numFmtId="0" fontId="8" fillId="0" borderId="26" xfId="0" applyFont="1" applyFill="1" applyBorder="1" applyAlignment="1">
      <alignment horizontal="right" vertical="center" wrapText="1"/>
    </xf>
    <xf numFmtId="0" fontId="8" fillId="0" borderId="26" xfId="0" applyFont="1" applyBorder="1" applyAlignment="1">
      <alignment horizontal="right" vertical="center" wrapText="1"/>
    </xf>
    <xf numFmtId="10" fontId="8" fillId="0" borderId="26" xfId="0" applyNumberFormat="1" applyFont="1" applyBorder="1" applyAlignment="1">
      <alignment horizontal="right" vertical="center" wrapText="1"/>
    </xf>
    <xf numFmtId="0" fontId="8" fillId="0" borderId="26" xfId="0" applyFont="1" applyBorder="1" applyAlignment="1">
      <alignment horizontal="right" vertical="center"/>
    </xf>
    <xf numFmtId="10" fontId="8" fillId="0" borderId="29" xfId="0" applyNumberFormat="1" applyFont="1" applyFill="1" applyBorder="1" applyAlignment="1">
      <alignment horizontal="right" vertical="center" wrapText="1"/>
    </xf>
    <xf numFmtId="0" fontId="34" fillId="0" borderId="29" xfId="0" applyFont="1" applyBorder="1" applyAlignment="1">
      <alignment horizontal="left" vertical="center" wrapText="1"/>
    </xf>
    <xf numFmtId="0" fontId="8" fillId="0" borderId="0" xfId="0" applyFont="1" applyFill="1" applyBorder="1" applyAlignment="1">
      <alignment horizontal="left" vertical="center" wrapText="1"/>
    </xf>
    <xf numFmtId="10" fontId="8" fillId="0" borderId="0" xfId="0" applyNumberFormat="1" applyFont="1" applyFill="1" applyBorder="1" applyAlignment="1">
      <alignment horizontal="right" vertical="center" wrapText="1"/>
    </xf>
    <xf numFmtId="164" fontId="8" fillId="0" borderId="29" xfId="0" applyNumberFormat="1" applyFont="1" applyFill="1" applyBorder="1" applyAlignment="1">
      <alignment horizontal="center" vertical="center"/>
    </xf>
    <xf numFmtId="164" fontId="8" fillId="0" borderId="29" xfId="0" applyNumberFormat="1" applyFont="1" applyFill="1" applyBorder="1" applyAlignment="1">
      <alignment horizontal="right" vertical="center"/>
    </xf>
    <xf numFmtId="164" fontId="8" fillId="0" borderId="0" xfId="0" applyNumberFormat="1" applyFont="1" applyFill="1" applyBorder="1" applyAlignment="1">
      <alignment horizontal="center" vertical="center"/>
    </xf>
    <xf numFmtId="164" fontId="8" fillId="0" borderId="0" xfId="0" applyNumberFormat="1" applyFont="1" applyFill="1" applyBorder="1" applyAlignment="1">
      <alignment horizontal="right" vertical="center"/>
    </xf>
    <xf numFmtId="164" fontId="8" fillId="0" borderId="26" xfId="0" applyNumberFormat="1" applyFont="1" applyFill="1" applyBorder="1" applyAlignment="1">
      <alignment horizontal="center" vertical="center"/>
    </xf>
    <xf numFmtId="164" fontId="8" fillId="0" borderId="26" xfId="0" applyNumberFormat="1" applyFont="1" applyFill="1" applyBorder="1" applyAlignment="1">
      <alignment horizontal="right" vertical="center"/>
    </xf>
    <xf numFmtId="0" fontId="9" fillId="0" borderId="29" xfId="0" applyFont="1" applyFill="1" applyBorder="1" applyAlignment="1">
      <alignment horizontal="left" vertical="center"/>
    </xf>
    <xf numFmtId="3" fontId="8" fillId="0" borderId="29" xfId="0" applyNumberFormat="1" applyFont="1" applyFill="1" applyBorder="1" applyAlignment="1">
      <alignment horizontal="right" vertical="center"/>
    </xf>
    <xf numFmtId="164" fontId="9" fillId="0" borderId="29" xfId="0" applyNumberFormat="1" applyFont="1" applyFill="1" applyBorder="1" applyAlignment="1">
      <alignment horizontal="right" vertical="center"/>
    </xf>
    <xf numFmtId="0" fontId="9" fillId="0" borderId="26" xfId="0" applyFont="1" applyFill="1" applyBorder="1" applyAlignment="1">
      <alignment horizontal="left" vertical="center"/>
    </xf>
    <xf numFmtId="3" fontId="8" fillId="0" borderId="26" xfId="0" applyNumberFormat="1" applyFont="1" applyFill="1" applyBorder="1" applyAlignment="1">
      <alignment horizontal="right" vertical="center"/>
    </xf>
    <xf numFmtId="164" fontId="9" fillId="0" borderId="26" xfId="0" applyNumberFormat="1" applyFont="1" applyFill="1" applyBorder="1" applyAlignment="1">
      <alignment horizontal="right" vertical="center"/>
    </xf>
    <xf numFmtId="164" fontId="34" fillId="0" borderId="29" xfId="0" applyNumberFormat="1" applyFont="1" applyFill="1" applyBorder="1" applyAlignment="1">
      <alignment horizontal="left" vertical="center"/>
    </xf>
    <xf numFmtId="164" fontId="34" fillId="0" borderId="26" xfId="0" applyNumberFormat="1" applyFont="1" applyFill="1" applyBorder="1" applyAlignment="1">
      <alignment horizontal="left" vertical="center"/>
    </xf>
    <xf numFmtId="1" fontId="8" fillId="0" borderId="29" xfId="2" applyNumberFormat="1" applyFont="1" applyBorder="1" applyAlignment="1">
      <alignment horizontal="center" vertical="center"/>
    </xf>
    <xf numFmtId="1" fontId="9" fillId="0" borderId="29" xfId="2" applyNumberFormat="1" applyFont="1" applyBorder="1" applyAlignment="1">
      <alignment horizontal="right" vertical="center"/>
    </xf>
    <xf numFmtId="1" fontId="8" fillId="0" borderId="26" xfId="2" applyNumberFormat="1" applyFont="1" applyBorder="1" applyAlignment="1">
      <alignment horizontal="center" vertical="center"/>
    </xf>
    <xf numFmtId="1" fontId="9" fillId="0" borderId="26" xfId="2" applyNumberFormat="1" applyFont="1" applyBorder="1" applyAlignment="1">
      <alignment horizontal="right" vertical="center"/>
    </xf>
    <xf numFmtId="0" fontId="9" fillId="18" borderId="1" xfId="101" applyFont="1" applyFill="1" applyBorder="1" applyAlignment="1">
      <alignment horizontal="center" vertical="center"/>
    </xf>
    <xf numFmtId="164" fontId="8" fillId="0" borderId="0" xfId="106" applyNumberFormat="1" applyFont="1" applyFill="1" applyBorder="1" applyAlignment="1">
      <alignment horizontal="left" vertical="center"/>
    </xf>
    <xf numFmtId="164" fontId="8" fillId="0" borderId="26" xfId="106" applyNumberFormat="1" applyFont="1" applyFill="1" applyBorder="1" applyAlignment="1">
      <alignment horizontal="left" vertical="center"/>
    </xf>
    <xf numFmtId="0" fontId="75" fillId="0" borderId="29" xfId="112" applyFont="1" applyFill="1" applyBorder="1" applyAlignment="1">
      <alignment vertical="center" wrapText="1"/>
    </xf>
    <xf numFmtId="175" fontId="75" fillId="0" borderId="26" xfId="112" applyNumberFormat="1" applyFont="1" applyFill="1" applyBorder="1" applyAlignment="1">
      <alignment vertical="center" wrapText="1"/>
    </xf>
    <xf numFmtId="168" fontId="8" fillId="0" borderId="0" xfId="101" applyNumberFormat="1" applyFont="1" applyFill="1" applyBorder="1" applyAlignment="1">
      <alignment horizontal="right" vertical="center"/>
    </xf>
    <xf numFmtId="0" fontId="8" fillId="0" borderId="22" xfId="2" applyFont="1" applyFill="1" applyBorder="1" applyAlignment="1">
      <alignment vertical="center" wrapText="1"/>
    </xf>
    <xf numFmtId="164" fontId="8" fillId="0" borderId="22" xfId="2" applyNumberFormat="1" applyFont="1" applyFill="1" applyBorder="1" applyAlignment="1">
      <alignment horizontal="right" vertical="center"/>
    </xf>
    <xf numFmtId="164" fontId="8" fillId="0" borderId="22" xfId="2" applyNumberFormat="1" applyFont="1" applyFill="1" applyBorder="1" applyAlignment="1">
      <alignment horizontal="center" vertical="center"/>
    </xf>
    <xf numFmtId="168" fontId="9" fillId="0" borderId="29" xfId="109" applyNumberFormat="1" applyFont="1" applyBorder="1" applyAlignment="1">
      <alignment horizontal="right" vertical="center"/>
    </xf>
    <xf numFmtId="168" fontId="8" fillId="0" borderId="0" xfId="109" applyNumberFormat="1" applyFont="1" applyFill="1" applyBorder="1" applyAlignment="1">
      <alignment horizontal="right" vertical="center"/>
    </xf>
    <xf numFmtId="168" fontId="9" fillId="0" borderId="0" xfId="109" applyNumberFormat="1" applyFont="1" applyFill="1" applyBorder="1" applyAlignment="1">
      <alignment horizontal="right" vertical="center"/>
    </xf>
    <xf numFmtId="168" fontId="9" fillId="0" borderId="26" xfId="109" applyNumberFormat="1" applyFont="1" applyFill="1" applyBorder="1" applyAlignment="1">
      <alignment horizontal="right" vertical="center"/>
    </xf>
    <xf numFmtId="171" fontId="9" fillId="0" borderId="29" xfId="101" applyNumberFormat="1" applyFont="1" applyBorder="1" applyAlignment="1">
      <alignment horizontal="right" vertical="center"/>
    </xf>
    <xf numFmtId="171" fontId="9" fillId="0" borderId="0" xfId="101" applyNumberFormat="1" applyFont="1" applyBorder="1" applyAlignment="1">
      <alignment horizontal="right" vertical="center"/>
    </xf>
    <xf numFmtId="171" fontId="9" fillId="0" borderId="26" xfId="101" applyNumberFormat="1" applyFont="1" applyBorder="1" applyAlignment="1">
      <alignment horizontal="right" vertical="center"/>
    </xf>
    <xf numFmtId="168" fontId="8" fillId="0" borderId="29" xfId="101" applyNumberFormat="1" applyFont="1" applyFill="1" applyBorder="1" applyAlignment="1">
      <alignment vertical="center"/>
    </xf>
    <xf numFmtId="168" fontId="8" fillId="0" borderId="0" xfId="101" applyNumberFormat="1" applyFont="1" applyFill="1" applyBorder="1" applyAlignment="1">
      <alignment vertical="center"/>
    </xf>
    <xf numFmtId="168" fontId="8" fillId="0" borderId="0" xfId="4" applyNumberFormat="1" applyFont="1" applyFill="1" applyBorder="1" applyAlignment="1">
      <alignment vertical="center"/>
    </xf>
    <xf numFmtId="168" fontId="8" fillId="0" borderId="26" xfId="101" applyNumberFormat="1" applyFont="1" applyFill="1" applyBorder="1" applyAlignment="1">
      <alignment vertical="center"/>
    </xf>
    <xf numFmtId="0" fontId="8" fillId="0" borderId="0" xfId="105" applyFont="1" applyFill="1" applyBorder="1" applyAlignment="1">
      <alignment horizontal="left" vertical="center"/>
    </xf>
    <xf numFmtId="0" fontId="8" fillId="0" borderId="22" xfId="105" applyFont="1" applyFill="1" applyBorder="1" applyAlignment="1">
      <alignment horizontal="left" vertical="center" wrapText="1"/>
    </xf>
    <xf numFmtId="168" fontId="8" fillId="0" borderId="22" xfId="73" applyNumberFormat="1" applyFont="1" applyFill="1" applyBorder="1" applyAlignment="1">
      <alignment horizontal="right" vertical="center"/>
    </xf>
    <xf numFmtId="0" fontId="8" fillId="0" borderId="22" xfId="105" applyFont="1" applyBorder="1" applyAlignment="1">
      <alignment vertical="center"/>
    </xf>
    <xf numFmtId="0" fontId="8" fillId="0" borderId="0" xfId="101" applyFont="1" applyFill="1" applyBorder="1" applyAlignment="1">
      <alignment horizontal="right" vertical="center"/>
    </xf>
    <xf numFmtId="0" fontId="8" fillId="0" borderId="0" xfId="101" applyFont="1" applyFill="1" applyBorder="1" applyAlignment="1">
      <alignment vertical="center" wrapText="1"/>
    </xf>
    <xf numFmtId="0" fontId="9" fillId="18" borderId="24" xfId="101" applyFont="1" applyFill="1" applyBorder="1" applyAlignment="1">
      <alignment horizontal="center" vertical="center"/>
    </xf>
    <xf numFmtId="0" fontId="8" fillId="0" borderId="0" xfId="101" applyFont="1" applyFill="1" applyBorder="1" applyAlignment="1">
      <alignment vertical="center"/>
    </xf>
    <xf numFmtId="168" fontId="31" fillId="19" borderId="24" xfId="2" applyNumberFormat="1" applyFont="1" applyFill="1" applyBorder="1" applyAlignment="1">
      <alignment horizontal="right" vertical="center"/>
    </xf>
    <xf numFmtId="0" fontId="8" fillId="19" borderId="24" xfId="2" applyFont="1" applyFill="1" applyBorder="1" applyAlignment="1">
      <alignment vertical="center"/>
    </xf>
    <xf numFmtId="164" fontId="65" fillId="19" borderId="24" xfId="2" applyNumberFormat="1" applyFont="1" applyFill="1" applyBorder="1" applyAlignment="1">
      <alignment horizontal="right" vertical="center"/>
    </xf>
    <xf numFmtId="0" fontId="90" fillId="19" borderId="24" xfId="2" applyFont="1" applyFill="1" applyBorder="1"/>
    <xf numFmtId="164" fontId="8" fillId="0" borderId="1" xfId="2" applyNumberFormat="1" applyFont="1" applyFill="1" applyBorder="1" applyAlignment="1">
      <alignment horizontal="center" vertical="center"/>
    </xf>
    <xf numFmtId="0" fontId="8" fillId="0" borderId="0" xfId="101" applyFont="1" applyFill="1" applyBorder="1" applyAlignment="1">
      <alignment horizontal="left" vertical="center" wrapText="1"/>
    </xf>
    <xf numFmtId="0" fontId="8" fillId="0" borderId="0" xfId="101" applyFont="1" applyFill="1" applyBorder="1" applyAlignment="1">
      <alignment horizontal="center" vertical="center" wrapText="1"/>
    </xf>
    <xf numFmtId="0" fontId="8" fillId="0" borderId="0" xfId="101" applyFont="1" applyFill="1" applyBorder="1" applyAlignment="1">
      <alignment vertical="center" wrapText="1"/>
    </xf>
    <xf numFmtId="164" fontId="8" fillId="0" borderId="29" xfId="106" applyNumberFormat="1" applyFont="1" applyFill="1" applyBorder="1" applyAlignment="1">
      <alignment horizontal="left" vertical="center"/>
    </xf>
    <xf numFmtId="164" fontId="8" fillId="0" borderId="0" xfId="106" applyNumberFormat="1" applyFont="1" applyFill="1" applyBorder="1" applyAlignment="1">
      <alignment horizontal="right" vertical="center"/>
    </xf>
    <xf numFmtId="164" fontId="8" fillId="0" borderId="26" xfId="106" applyNumberFormat="1" applyFont="1" applyFill="1" applyBorder="1" applyAlignment="1">
      <alignment horizontal="right" vertical="center"/>
    </xf>
    <xf numFmtId="0" fontId="8" fillId="0" borderId="0" xfId="101" applyFont="1" applyFill="1" applyBorder="1" applyAlignment="1">
      <alignment horizontal="right" vertical="center"/>
    </xf>
    <xf numFmtId="0" fontId="8" fillId="0" borderId="0" xfId="101" applyFont="1" applyBorder="1" applyAlignment="1">
      <alignment horizontal="right" vertical="center"/>
    </xf>
    <xf numFmtId="0" fontId="8" fillId="0" borderId="0" xfId="101" applyFont="1" applyFill="1" applyBorder="1" applyAlignment="1">
      <alignment vertical="center"/>
    </xf>
    <xf numFmtId="0" fontId="8" fillId="0" borderId="26" xfId="101" applyFont="1" applyBorder="1" applyAlignment="1">
      <alignment horizontal="right" vertical="center"/>
    </xf>
    <xf numFmtId="0" fontId="7" fillId="0" borderId="0" xfId="73" applyFont="1" applyFill="1" applyBorder="1" applyAlignment="1">
      <alignment horizontal="right" vertical="center"/>
    </xf>
    <xf numFmtId="0" fontId="9" fillId="18" borderId="1" xfId="105" applyFont="1" applyFill="1" applyBorder="1" applyAlignment="1">
      <alignment horizontal="center" vertical="center"/>
    </xf>
    <xf numFmtId="0" fontId="9" fillId="18" borderId="1" xfId="48" applyFont="1" applyFill="1" applyBorder="1" applyAlignment="1">
      <alignment horizontal="center" vertical="center"/>
    </xf>
    <xf numFmtId="0" fontId="9" fillId="18" borderId="1" xfId="105" applyFont="1" applyFill="1" applyBorder="1" applyAlignment="1">
      <alignment horizontal="center" vertical="center" wrapText="1"/>
    </xf>
    <xf numFmtId="0" fontId="9" fillId="18" borderId="1" xfId="48" applyFont="1" applyFill="1" applyBorder="1" applyAlignment="1">
      <alignment vertical="center"/>
    </xf>
    <xf numFmtId="0" fontId="9" fillId="18" borderId="1" xfId="48" applyFont="1" applyFill="1" applyBorder="1" applyAlignment="1">
      <alignment horizontal="center" vertical="center" wrapText="1"/>
    </xf>
    <xf numFmtId="0" fontId="9" fillId="18" borderId="3" xfId="48" applyFont="1" applyFill="1" applyBorder="1" applyAlignment="1">
      <alignment vertical="center"/>
    </xf>
    <xf numFmtId="0" fontId="9" fillId="18" borderId="0" xfId="2" applyFont="1" applyFill="1" applyBorder="1" applyAlignment="1">
      <alignment horizontal="center" vertical="center" wrapText="1"/>
    </xf>
    <xf numFmtId="0" fontId="9" fillId="18" borderId="3" xfId="108" applyFont="1" applyFill="1" applyBorder="1" applyAlignment="1">
      <alignment horizontal="center" vertical="center"/>
    </xf>
    <xf numFmtId="0" fontId="9" fillId="18" borderId="26" xfId="101" applyFont="1" applyFill="1" applyBorder="1" applyAlignment="1">
      <alignment horizontal="center" vertical="center" wrapText="1"/>
    </xf>
    <xf numFmtId="0" fontId="75" fillId="0" borderId="29" xfId="115" applyFont="1" applyFill="1" applyBorder="1" applyAlignment="1">
      <alignment horizontal="left" vertical="center" wrapText="1"/>
    </xf>
    <xf numFmtId="0" fontId="75" fillId="0" borderId="0" xfId="115" applyFont="1" applyFill="1" applyBorder="1" applyAlignment="1">
      <alignment horizontal="left" vertical="center" wrapText="1"/>
    </xf>
    <xf numFmtId="0" fontId="75" fillId="0" borderId="0" xfId="115" applyFont="1" applyFill="1" applyBorder="1" applyAlignment="1">
      <alignment horizontal="right" vertical="center" wrapText="1"/>
    </xf>
    <xf numFmtId="0" fontId="75" fillId="0" borderId="26" xfId="115" applyFont="1" applyFill="1" applyBorder="1" applyAlignment="1">
      <alignment horizontal="left" vertical="center" wrapText="1"/>
    </xf>
    <xf numFmtId="0" fontId="75" fillId="0" borderId="29" xfId="115" applyFont="1" applyBorder="1" applyAlignment="1">
      <alignment vertical="center" wrapText="1"/>
    </xf>
    <xf numFmtId="0" fontId="75" fillId="0" borderId="29" xfId="115" applyFont="1" applyFill="1" applyBorder="1" applyAlignment="1">
      <alignment horizontal="right" vertical="center" wrapText="1"/>
    </xf>
    <xf numFmtId="0" fontId="75" fillId="0" borderId="0" xfId="115" applyFont="1" applyBorder="1" applyAlignment="1">
      <alignment vertical="center" wrapText="1"/>
    </xf>
    <xf numFmtId="0" fontId="75" fillId="0" borderId="26" xfId="115" applyFont="1" applyBorder="1" applyAlignment="1">
      <alignment vertical="center" wrapText="1"/>
    </xf>
    <xf numFmtId="0" fontId="75" fillId="0" borderId="26" xfId="115" applyFont="1" applyFill="1" applyBorder="1" applyAlignment="1">
      <alignment horizontal="right" vertical="center" wrapText="1"/>
    </xf>
    <xf numFmtId="0" fontId="75" fillId="0" borderId="0" xfId="115" applyFont="1" applyBorder="1" applyAlignment="1">
      <alignment horizontal="left" vertical="center" wrapText="1"/>
    </xf>
    <xf numFmtId="0" fontId="8" fillId="0" borderId="0" xfId="115" applyFont="1" applyFill="1" applyBorder="1" applyAlignment="1">
      <alignment horizontal="center" vertical="center" wrapText="1"/>
    </xf>
    <xf numFmtId="10" fontId="75" fillId="0" borderId="0" xfId="115" applyNumberFormat="1" applyFont="1" applyFill="1" applyBorder="1" applyAlignment="1">
      <alignment horizontal="center" vertical="center" wrapText="1"/>
    </xf>
    <xf numFmtId="3" fontId="75" fillId="0" borderId="0" xfId="115" applyNumberFormat="1" applyFont="1" applyFill="1" applyBorder="1" applyAlignment="1">
      <alignment horizontal="center" vertical="center" wrapText="1"/>
    </xf>
    <xf numFmtId="0" fontId="75" fillId="0" borderId="0" xfId="115" applyFont="1" applyFill="1" applyBorder="1" applyAlignment="1">
      <alignment horizontal="center" vertical="center" wrapText="1"/>
    </xf>
    <xf numFmtId="10" fontId="75" fillId="0" borderId="29" xfId="115" applyNumberFormat="1" applyFont="1" applyFill="1" applyBorder="1" applyAlignment="1">
      <alignment horizontal="center" vertical="center" wrapText="1"/>
    </xf>
    <xf numFmtId="0" fontId="75" fillId="0" borderId="29" xfId="115" applyFont="1" applyFill="1" applyBorder="1" applyAlignment="1">
      <alignment horizontal="center" vertical="center" wrapText="1"/>
    </xf>
    <xf numFmtId="0" fontId="75" fillId="0" borderId="26" xfId="115" applyFont="1" applyFill="1" applyBorder="1" applyAlignment="1">
      <alignment horizontal="center" vertical="center" wrapText="1"/>
    </xf>
    <xf numFmtId="0" fontId="75" fillId="0" borderId="29" xfId="115" applyFont="1" applyFill="1" applyBorder="1" applyAlignment="1">
      <alignment vertical="center" wrapText="1"/>
    </xf>
    <xf numFmtId="0" fontId="75" fillId="0" borderId="0" xfId="115" applyFont="1" applyFill="1" applyBorder="1" applyAlignment="1">
      <alignment vertical="center" wrapText="1"/>
    </xf>
    <xf numFmtId="0" fontId="75" fillId="0" borderId="26" xfId="115" applyFont="1" applyFill="1" applyBorder="1" applyAlignment="1">
      <alignment vertical="center" wrapText="1"/>
    </xf>
    <xf numFmtId="175" fontId="75" fillId="0" borderId="0" xfId="115" applyNumberFormat="1" applyFont="1" applyFill="1" applyBorder="1" applyAlignment="1">
      <alignment horizontal="center" vertical="center" wrapText="1"/>
    </xf>
    <xf numFmtId="0" fontId="8" fillId="0" borderId="0" xfId="115" applyFont="1" applyFill="1" applyBorder="1" applyAlignment="1">
      <alignment horizontal="right" vertical="center" wrapText="1"/>
    </xf>
    <xf numFmtId="0" fontId="8" fillId="0" borderId="0" xfId="115" applyFont="1" applyFill="1" applyBorder="1" applyAlignment="1">
      <alignment vertical="center" wrapText="1"/>
    </xf>
    <xf numFmtId="0" fontId="8" fillId="0" borderId="26" xfId="115" applyFont="1" applyFill="1" applyBorder="1" applyAlignment="1">
      <alignment vertical="center" wrapText="1"/>
    </xf>
    <xf numFmtId="0" fontId="8" fillId="0" borderId="26" xfId="115" applyFont="1" applyFill="1" applyBorder="1" applyAlignment="1">
      <alignment horizontal="right" vertical="center" wrapText="1"/>
    </xf>
    <xf numFmtId="10" fontId="8" fillId="0" borderId="0" xfId="115" applyNumberFormat="1" applyFont="1" applyFill="1" applyBorder="1" applyAlignment="1">
      <alignment horizontal="center" vertical="center" wrapText="1"/>
    </xf>
    <xf numFmtId="10" fontId="75" fillId="0" borderId="26" xfId="115" applyNumberFormat="1" applyFont="1" applyFill="1" applyBorder="1" applyAlignment="1">
      <alignment horizontal="center" vertical="center" wrapText="1"/>
    </xf>
    <xf numFmtId="0" fontId="75" fillId="0" borderId="29" xfId="115" applyFont="1" applyFill="1" applyBorder="1" applyAlignment="1">
      <alignment vertical="center" wrapText="1" readingOrder="1"/>
    </xf>
    <xf numFmtId="0" fontId="75" fillId="0" borderId="29" xfId="115" applyFont="1" applyFill="1" applyBorder="1" applyAlignment="1">
      <alignment horizontal="right" vertical="center" wrapText="1" readingOrder="1"/>
    </xf>
    <xf numFmtId="0" fontId="75" fillId="0" borderId="0" xfId="115" applyFont="1" applyFill="1" applyBorder="1" applyAlignment="1">
      <alignment vertical="center" wrapText="1" readingOrder="1"/>
    </xf>
    <xf numFmtId="0" fontId="75" fillId="0" borderId="0" xfId="115" applyFont="1" applyFill="1" applyBorder="1" applyAlignment="1">
      <alignment horizontal="right" vertical="center" wrapText="1" readingOrder="1"/>
    </xf>
    <xf numFmtId="0" fontId="8" fillId="0" borderId="0" xfId="115" applyFont="1" applyFill="1" applyBorder="1" applyAlignment="1">
      <alignment horizontal="right" vertical="center" wrapText="1" readingOrder="1"/>
    </xf>
    <xf numFmtId="0" fontId="75" fillId="0" borderId="0" xfId="115" applyFont="1" applyFill="1" applyBorder="1" applyAlignment="1">
      <alignment horizontal="center" vertical="center" wrapText="1" readingOrder="1"/>
    </xf>
    <xf numFmtId="0" fontId="75" fillId="0" borderId="26" xfId="115" applyFont="1" applyFill="1" applyBorder="1" applyAlignment="1">
      <alignment vertical="center" wrapText="1" readingOrder="1"/>
    </xf>
    <xf numFmtId="0" fontId="75" fillId="0" borderId="26" xfId="115" applyFont="1" applyFill="1" applyBorder="1" applyAlignment="1">
      <alignment horizontal="right" vertical="center" wrapText="1" readingOrder="1"/>
    </xf>
    <xf numFmtId="0" fontId="75" fillId="0" borderId="0" xfId="115" applyFont="1" applyFill="1" applyBorder="1" applyAlignment="1">
      <alignment horizontal="left" vertical="center" wrapText="1" readingOrder="1"/>
    </xf>
    <xf numFmtId="10" fontId="75" fillId="0" borderId="0" xfId="115" applyNumberFormat="1" applyFont="1" applyFill="1" applyBorder="1" applyAlignment="1">
      <alignment horizontal="center" vertical="center" wrapText="1" readingOrder="1"/>
    </xf>
    <xf numFmtId="175" fontId="75" fillId="0" borderId="0" xfId="115" applyNumberFormat="1" applyFont="1" applyFill="1" applyBorder="1" applyAlignment="1">
      <alignment horizontal="center" vertical="center" wrapText="1" readingOrder="1"/>
    </xf>
    <xf numFmtId="175" fontId="75" fillId="0" borderId="29" xfId="115" applyNumberFormat="1" applyFont="1" applyFill="1" applyBorder="1" applyAlignment="1">
      <alignment horizontal="center" vertical="center" wrapText="1"/>
    </xf>
    <xf numFmtId="175" fontId="8" fillId="0" borderId="26" xfId="115" applyNumberFormat="1" applyFont="1" applyFill="1" applyBorder="1" applyAlignment="1">
      <alignment horizontal="center" vertical="center" wrapText="1"/>
    </xf>
    <xf numFmtId="0" fontId="8" fillId="0" borderId="29" xfId="115" applyFont="1" applyFill="1" applyBorder="1" applyAlignment="1">
      <alignment horizontal="right" vertical="center" wrapText="1"/>
    </xf>
    <xf numFmtId="175" fontId="8" fillId="0" borderId="26" xfId="115" applyNumberFormat="1" applyFont="1" applyFill="1" applyBorder="1" applyAlignment="1">
      <alignment horizontal="right" vertical="center" wrapText="1"/>
    </xf>
    <xf numFmtId="3" fontId="8" fillId="0" borderId="26" xfId="115" applyNumberFormat="1" applyFont="1" applyFill="1" applyBorder="1" applyAlignment="1">
      <alignment horizontal="right" vertical="center" wrapText="1"/>
    </xf>
    <xf numFmtId="175" fontId="8" fillId="0" borderId="29" xfId="115" applyNumberFormat="1" applyFont="1" applyFill="1" applyBorder="1" applyAlignment="1">
      <alignment horizontal="center" vertical="center" wrapText="1"/>
    </xf>
    <xf numFmtId="3" fontId="8" fillId="0" borderId="29" xfId="115" applyNumberFormat="1" applyFont="1" applyFill="1" applyBorder="1" applyAlignment="1">
      <alignment horizontal="center" vertical="center" wrapText="1"/>
    </xf>
    <xf numFmtId="3" fontId="8" fillId="0" borderId="26" xfId="115" applyNumberFormat="1" applyFont="1" applyFill="1" applyBorder="1" applyAlignment="1">
      <alignment horizontal="center" vertical="center" wrapText="1"/>
    </xf>
    <xf numFmtId="175" fontId="8" fillId="0" borderId="0" xfId="115" applyNumberFormat="1" applyFont="1" applyFill="1" applyBorder="1" applyAlignment="1">
      <alignment horizontal="right" vertical="center" wrapText="1"/>
    </xf>
    <xf numFmtId="3" fontId="8" fillId="0" borderId="0" xfId="115" applyNumberFormat="1" applyFont="1" applyFill="1" applyBorder="1" applyAlignment="1">
      <alignment horizontal="right" vertical="center" wrapText="1"/>
    </xf>
    <xf numFmtId="175" fontId="8" fillId="0" borderId="0" xfId="115" applyNumberFormat="1" applyFont="1" applyFill="1" applyBorder="1" applyAlignment="1">
      <alignment horizontal="center" vertical="center" wrapText="1"/>
    </xf>
    <xf numFmtId="0" fontId="8" fillId="0" borderId="26" xfId="115" applyFont="1" applyFill="1" applyBorder="1" applyAlignment="1">
      <alignment horizontal="center" vertical="center" wrapText="1"/>
    </xf>
    <xf numFmtId="0" fontId="8" fillId="0" borderId="0" xfId="115" applyFont="1" applyFill="1" applyBorder="1" applyAlignment="1">
      <alignment horizontal="center" vertical="center" wrapText="1" readingOrder="1"/>
    </xf>
    <xf numFmtId="175" fontId="8" fillId="0" borderId="0" xfId="115" applyNumberFormat="1" applyFont="1" applyFill="1" applyBorder="1" applyAlignment="1">
      <alignment horizontal="center" vertical="center" wrapText="1" readingOrder="1"/>
    </xf>
    <xf numFmtId="10" fontId="8" fillId="0" borderId="0" xfId="115" applyNumberFormat="1" applyFont="1" applyFill="1" applyBorder="1" applyAlignment="1">
      <alignment horizontal="center" vertical="center" wrapText="1" readingOrder="1"/>
    </xf>
    <xf numFmtId="0" fontId="8" fillId="0" borderId="26" xfId="115" applyFont="1" applyFill="1" applyBorder="1" applyAlignment="1">
      <alignment horizontal="right" vertical="center" wrapText="1" readingOrder="1"/>
    </xf>
    <xf numFmtId="175" fontId="8" fillId="0" borderId="26" xfId="115" applyNumberFormat="1" applyFont="1" applyFill="1" applyBorder="1" applyAlignment="1">
      <alignment horizontal="center" vertical="center" wrapText="1" readingOrder="1"/>
    </xf>
    <xf numFmtId="0" fontId="8" fillId="0" borderId="26" xfId="115" applyFont="1" applyFill="1" applyBorder="1" applyAlignment="1">
      <alignment horizontal="center" vertical="center" wrapText="1" readingOrder="1"/>
    </xf>
    <xf numFmtId="0" fontId="8" fillId="0" borderId="29" xfId="115" applyFont="1" applyFill="1" applyBorder="1" applyAlignment="1">
      <alignment horizontal="right" vertical="center" wrapText="1" readingOrder="1"/>
    </xf>
    <xf numFmtId="0" fontId="8" fillId="0" borderId="29" xfId="115" applyFont="1" applyFill="1" applyBorder="1" applyAlignment="1">
      <alignment horizontal="center" vertical="center" wrapText="1" readingOrder="1"/>
    </xf>
    <xf numFmtId="3" fontId="8" fillId="0" borderId="0" xfId="115" applyNumberFormat="1" applyFont="1" applyFill="1" applyBorder="1" applyAlignment="1">
      <alignment horizontal="center" vertical="center" wrapText="1" readingOrder="1"/>
    </xf>
    <xf numFmtId="9" fontId="8" fillId="0" borderId="0" xfId="115" applyNumberFormat="1" applyFont="1" applyFill="1" applyBorder="1" applyAlignment="1">
      <alignment horizontal="center" vertical="center" wrapText="1" readingOrder="1"/>
    </xf>
    <xf numFmtId="1" fontId="8" fillId="0" borderId="0" xfId="115" applyNumberFormat="1" applyFont="1" applyFill="1" applyBorder="1" applyAlignment="1">
      <alignment horizontal="center" vertical="center" wrapText="1" readingOrder="1"/>
    </xf>
    <xf numFmtId="0" fontId="8" fillId="0" borderId="29" xfId="115" applyFont="1" applyFill="1" applyBorder="1" applyAlignment="1">
      <alignment horizontal="center" vertical="center" wrapText="1"/>
    </xf>
    <xf numFmtId="3" fontId="8" fillId="0" borderId="0" xfId="115" applyNumberFormat="1" applyFont="1" applyFill="1" applyBorder="1" applyAlignment="1">
      <alignment horizontal="center" vertical="center" wrapText="1"/>
    </xf>
    <xf numFmtId="4" fontId="8" fillId="0" borderId="0" xfId="115" applyNumberFormat="1" applyFont="1" applyFill="1" applyBorder="1" applyAlignment="1">
      <alignment horizontal="center" vertical="center" wrapText="1"/>
    </xf>
    <xf numFmtId="168" fontId="8" fillId="0" borderId="0" xfId="115" applyNumberFormat="1" applyFont="1" applyFill="1" applyBorder="1" applyAlignment="1">
      <alignment horizontal="center" vertical="center" wrapText="1"/>
    </xf>
    <xf numFmtId="1" fontId="9" fillId="18" borderId="3" xfId="2" applyNumberFormat="1" applyFont="1" applyFill="1" applyBorder="1" applyAlignment="1">
      <alignment vertical="center"/>
    </xf>
    <xf numFmtId="0" fontId="9" fillId="18" borderId="3" xfId="0" applyFont="1" applyFill="1" applyBorder="1" applyAlignment="1">
      <alignment vertical="center"/>
    </xf>
    <xf numFmtId="0" fontId="9" fillId="18" borderId="3" xfId="0" applyFont="1" applyFill="1" applyBorder="1" applyAlignment="1">
      <alignment vertical="center" wrapText="1"/>
    </xf>
    <xf numFmtId="0" fontId="9" fillId="18" borderId="24" xfId="0" applyFont="1" applyFill="1" applyBorder="1" applyAlignment="1">
      <alignment vertical="center"/>
    </xf>
    <xf numFmtId="0" fontId="9" fillId="18" borderId="3" xfId="2" applyFont="1" applyFill="1" applyBorder="1" applyAlignment="1">
      <alignment vertical="center"/>
    </xf>
    <xf numFmtId="0" fontId="9" fillId="18" borderId="1" xfId="2" applyFont="1" applyFill="1" applyBorder="1" applyAlignment="1">
      <alignment vertical="center"/>
    </xf>
    <xf numFmtId="0" fontId="9" fillId="18" borderId="1" xfId="2" applyFont="1" applyFill="1" applyBorder="1" applyAlignment="1">
      <alignment vertical="center" wrapText="1"/>
    </xf>
    <xf numFmtId="0" fontId="9" fillId="18" borderId="22" xfId="2" applyFont="1" applyFill="1" applyBorder="1" applyAlignment="1">
      <alignment vertical="center"/>
    </xf>
    <xf numFmtId="0" fontId="9" fillId="18" borderId="22" xfId="2" applyFont="1" applyFill="1" applyBorder="1" applyAlignment="1">
      <alignment vertical="center" wrapText="1"/>
    </xf>
    <xf numFmtId="0" fontId="9" fillId="21" borderId="24" xfId="2" applyFont="1" applyFill="1" applyBorder="1" applyAlignment="1">
      <alignment vertical="center" wrapText="1"/>
    </xf>
    <xf numFmtId="0" fontId="9" fillId="21" borderId="1" xfId="2" applyFont="1" applyFill="1" applyBorder="1" applyAlignment="1">
      <alignment vertical="center" wrapText="1"/>
    </xf>
    <xf numFmtId="0" fontId="9" fillId="18" borderId="1" xfId="101" applyNumberFormat="1" applyFont="1" applyFill="1" applyBorder="1" applyAlignment="1">
      <alignment vertical="center" wrapText="1"/>
    </xf>
    <xf numFmtId="0" fontId="9" fillId="18" borderId="1" xfId="105" applyFont="1" applyFill="1" applyBorder="1" applyAlignment="1">
      <alignment vertical="center"/>
    </xf>
    <xf numFmtId="0" fontId="9" fillId="18" borderId="3" xfId="105" applyFont="1" applyFill="1" applyBorder="1" applyAlignment="1">
      <alignment vertical="center"/>
    </xf>
    <xf numFmtId="0" fontId="9" fillId="18" borderId="1" xfId="105" applyFont="1" applyFill="1" applyBorder="1" applyAlignment="1">
      <alignment vertical="center" wrapText="1"/>
    </xf>
    <xf numFmtId="0" fontId="9" fillId="18" borderId="3" xfId="106" applyFont="1" applyFill="1" applyBorder="1" applyAlignment="1">
      <alignment vertical="center"/>
    </xf>
    <xf numFmtId="0" fontId="8" fillId="18" borderId="3" xfId="73" applyFont="1" applyFill="1" applyBorder="1" applyAlignment="1">
      <alignment vertical="center"/>
    </xf>
    <xf numFmtId="0" fontId="9" fillId="18" borderId="3" xfId="73" applyFont="1" applyFill="1" applyBorder="1" applyAlignment="1">
      <alignment vertical="center"/>
    </xf>
    <xf numFmtId="0" fontId="9" fillId="18" borderId="3" xfId="106" applyFont="1" applyFill="1" applyBorder="1" applyAlignment="1">
      <alignment horizontal="right" vertical="center"/>
    </xf>
    <xf numFmtId="0" fontId="8" fillId="18" borderId="3" xfId="73" applyFont="1" applyFill="1" applyBorder="1" applyAlignment="1">
      <alignment horizontal="right" vertical="center"/>
    </xf>
    <xf numFmtId="0" fontId="8" fillId="0" borderId="0" xfId="106" applyFont="1" applyBorder="1" applyAlignment="1">
      <alignment vertical="center"/>
    </xf>
    <xf numFmtId="0" fontId="8" fillId="18" borderId="24" xfId="73" applyFont="1" applyFill="1" applyBorder="1" applyAlignment="1">
      <alignment horizontal="right" vertical="center"/>
    </xf>
    <xf numFmtId="0" fontId="9" fillId="18" borderId="1" xfId="75" applyFont="1" applyFill="1" applyBorder="1" applyAlignment="1">
      <alignment vertical="center"/>
    </xf>
    <xf numFmtId="0" fontId="9" fillId="18" borderId="0" xfId="2" applyFont="1" applyFill="1" applyBorder="1" applyAlignment="1">
      <alignment vertical="center" wrapText="1"/>
    </xf>
    <xf numFmtId="0" fontId="8" fillId="19" borderId="26" xfId="2" applyFont="1" applyFill="1" applyBorder="1" applyAlignment="1">
      <alignment vertical="center"/>
    </xf>
    <xf numFmtId="0" fontId="9" fillId="18" borderId="24" xfId="2" applyFont="1" applyFill="1" applyBorder="1" applyAlignment="1">
      <alignment vertical="center"/>
    </xf>
    <xf numFmtId="0" fontId="9" fillId="18" borderId="25" xfId="2" applyFont="1" applyFill="1" applyBorder="1" applyAlignment="1">
      <alignment vertical="center" wrapText="1"/>
    </xf>
    <xf numFmtId="0" fontId="9" fillId="18" borderId="3" xfId="2" applyNumberFormat="1" applyFont="1" applyFill="1" applyBorder="1" applyAlignment="1">
      <alignment vertical="center" wrapText="1"/>
    </xf>
    <xf numFmtId="0" fontId="9" fillId="18" borderId="3" xfId="101" applyNumberFormat="1" applyFont="1" applyFill="1" applyBorder="1" applyAlignment="1">
      <alignment vertical="center" wrapText="1"/>
    </xf>
    <xf numFmtId="0" fontId="9" fillId="18" borderId="3" xfId="108" applyFont="1" applyFill="1" applyBorder="1" applyAlignment="1">
      <alignment horizontal="right" vertical="center"/>
    </xf>
    <xf numFmtId="0" fontId="8" fillId="0" borderId="31" xfId="108" applyFont="1" applyBorder="1" applyAlignment="1">
      <alignment horizontal="right" vertical="center"/>
    </xf>
    <xf numFmtId="0" fontId="9" fillId="0" borderId="31" xfId="108" applyFont="1" applyBorder="1" applyAlignment="1">
      <alignment horizontal="right" vertical="center"/>
    </xf>
    <xf numFmtId="0" fontId="9" fillId="18" borderId="31" xfId="108" applyFont="1" applyFill="1" applyBorder="1" applyAlignment="1">
      <alignment horizontal="right" vertical="center"/>
    </xf>
    <xf numFmtId="3" fontId="9" fillId="24" borderId="3" xfId="2" applyNumberFormat="1" applyFont="1" applyFill="1" applyBorder="1" applyAlignment="1">
      <alignment horizontal="right" vertical="center" wrapText="1"/>
    </xf>
    <xf numFmtId="0" fontId="9" fillId="18" borderId="0" xfId="101" applyNumberFormat="1" applyFont="1" applyFill="1" applyBorder="1" applyAlignment="1">
      <alignment horizontal="right" vertical="center" wrapText="1"/>
    </xf>
    <xf numFmtId="3" fontId="9" fillId="18" borderId="26" xfId="101" applyNumberFormat="1" applyFont="1" applyFill="1" applyBorder="1" applyAlignment="1">
      <alignment horizontal="center" vertical="center" wrapText="1"/>
    </xf>
    <xf numFmtId="0" fontId="8" fillId="18" borderId="26" xfId="101" applyFont="1" applyFill="1" applyBorder="1" applyAlignment="1">
      <alignment horizontal="center" vertical="center" wrapText="1"/>
    </xf>
    <xf numFmtId="171" fontId="8" fillId="0" borderId="0" xfId="101" applyNumberFormat="1" applyFont="1" applyFill="1" applyBorder="1" applyAlignment="1">
      <alignment horizontal="right" vertical="center"/>
    </xf>
    <xf numFmtId="164" fontId="8" fillId="19" borderId="24" xfId="101" applyNumberFormat="1" applyFont="1" applyFill="1" applyBorder="1" applyAlignment="1">
      <alignment vertical="center"/>
    </xf>
    <xf numFmtId="164" fontId="31" fillId="19" borderId="24" xfId="101" applyNumberFormat="1" applyFont="1" applyFill="1" applyBorder="1" applyAlignment="1">
      <alignment vertical="center"/>
    </xf>
    <xf numFmtId="0" fontId="65" fillId="19" borderId="3" xfId="101" applyNumberFormat="1" applyFont="1" applyFill="1" applyBorder="1" applyAlignment="1">
      <alignment horizontal="right" vertical="center" wrapText="1"/>
    </xf>
    <xf numFmtId="164" fontId="65" fillId="19" borderId="3" xfId="101" applyNumberFormat="1" applyFont="1" applyFill="1" applyBorder="1" applyAlignment="1">
      <alignment horizontal="right" vertical="center" wrapText="1"/>
    </xf>
    <xf numFmtId="164" fontId="65" fillId="19" borderId="32" xfId="101" applyNumberFormat="1" applyFont="1" applyFill="1" applyBorder="1" applyAlignment="1">
      <alignment vertical="center"/>
    </xf>
    <xf numFmtId="0" fontId="9" fillId="18" borderId="26" xfId="101" applyNumberFormat="1" applyFont="1" applyFill="1" applyBorder="1" applyAlignment="1">
      <alignment vertical="center" wrapText="1"/>
    </xf>
    <xf numFmtId="0" fontId="9" fillId="18" borderId="24" xfId="101" applyFont="1" applyFill="1" applyBorder="1" applyAlignment="1">
      <alignment horizontal="center" vertical="center" wrapText="1"/>
    </xf>
    <xf numFmtId="0" fontId="71" fillId="27" borderId="20" xfId="101" applyNumberFormat="1" applyFont="1" applyFill="1" applyBorder="1" applyAlignment="1">
      <alignment vertical="center" wrapText="1"/>
    </xf>
    <xf numFmtId="0" fontId="9" fillId="18" borderId="24" xfId="2" applyNumberFormat="1" applyFont="1" applyFill="1" applyBorder="1" applyAlignment="1">
      <alignment vertical="center" wrapText="1"/>
    </xf>
    <xf numFmtId="168" fontId="8" fillId="0" borderId="29" xfId="106" applyNumberFormat="1" applyFont="1" applyFill="1" applyBorder="1" applyAlignment="1">
      <alignment vertical="center"/>
    </xf>
    <xf numFmtId="168" fontId="8" fillId="0" borderId="0" xfId="106" applyNumberFormat="1" applyFont="1" applyFill="1" applyBorder="1" applyAlignment="1">
      <alignment vertical="center"/>
    </xf>
    <xf numFmtId="1" fontId="8" fillId="0" borderId="0" xfId="106" applyNumberFormat="1" applyFont="1" applyFill="1" applyBorder="1" applyAlignment="1">
      <alignment vertical="center"/>
    </xf>
    <xf numFmtId="1" fontId="8" fillId="0" borderId="26" xfId="106" applyNumberFormat="1" applyFont="1" applyFill="1" applyBorder="1" applyAlignment="1">
      <alignment vertical="center"/>
    </xf>
    <xf numFmtId="0" fontId="9" fillId="18" borderId="24" xfId="106" applyFont="1" applyFill="1" applyBorder="1" applyAlignment="1">
      <alignment horizontal="right" vertical="center"/>
    </xf>
    <xf numFmtId="0" fontId="9" fillId="18" borderId="22" xfId="108" applyFont="1" applyFill="1" applyBorder="1" applyAlignment="1">
      <alignment horizontal="right"/>
    </xf>
    <xf numFmtId="0" fontId="9" fillId="18" borderId="3" xfId="108" applyFont="1" applyFill="1" applyBorder="1" applyAlignment="1">
      <alignment horizontal="right"/>
    </xf>
    <xf numFmtId="164" fontId="8" fillId="0" borderId="31" xfId="108" applyNumberFormat="1" applyFont="1" applyBorder="1" applyAlignment="1">
      <alignment vertical="center"/>
    </xf>
    <xf numFmtId="0" fontId="7" fillId="0" borderId="0" xfId="2" applyFont="1" applyFill="1" applyBorder="1" applyAlignment="1">
      <alignment horizontal="right" vertical="top"/>
    </xf>
    <xf numFmtId="0" fontId="8" fillId="17" borderId="0" xfId="2" applyFont="1" applyFill="1" applyBorder="1" applyAlignment="1">
      <alignment horizontal="left" vertical="center" wrapText="1"/>
    </xf>
    <xf numFmtId="0" fontId="9" fillId="18" borderId="22" xfId="2" applyFont="1" applyFill="1" applyBorder="1" applyAlignment="1">
      <alignment horizontal="center" vertical="center" wrapText="1"/>
    </xf>
    <xf numFmtId="0" fontId="9" fillId="18" borderId="1" xfId="2" applyFont="1" applyFill="1" applyBorder="1" applyAlignment="1">
      <alignment horizontal="center" vertical="center" wrapText="1"/>
    </xf>
    <xf numFmtId="0" fontId="9" fillId="18" borderId="3" xfId="2" applyFont="1" applyFill="1" applyBorder="1" applyAlignment="1">
      <alignment horizontal="center" vertical="center"/>
    </xf>
    <xf numFmtId="1" fontId="9" fillId="18" borderId="24" xfId="2" applyNumberFormat="1" applyFont="1" applyFill="1" applyBorder="1" applyAlignment="1">
      <alignment horizontal="center" vertical="center"/>
    </xf>
    <xf numFmtId="0" fontId="9" fillId="0" borderId="29"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0" xfId="0" applyFont="1" applyAlignment="1">
      <alignment horizontal="left" vertical="center"/>
    </xf>
    <xf numFmtId="0" fontId="35" fillId="0" borderId="0" xfId="0" applyFont="1" applyBorder="1" applyAlignment="1">
      <alignment horizontal="left"/>
    </xf>
    <xf numFmtId="0" fontId="9" fillId="18" borderId="3" xfId="0" applyFont="1" applyFill="1" applyBorder="1" applyAlignment="1">
      <alignment horizontal="center" vertical="center" wrapText="1"/>
    </xf>
    <xf numFmtId="0" fontId="12" fillId="0" borderId="0" xfId="0" applyFont="1" applyBorder="1" applyAlignment="1">
      <alignment horizontal="left" vertical="center"/>
    </xf>
    <xf numFmtId="0" fontId="9" fillId="18" borderId="22" xfId="0" applyFont="1" applyFill="1" applyBorder="1" applyAlignment="1">
      <alignment horizontal="center" vertical="center"/>
    </xf>
    <xf numFmtId="0" fontId="8" fillId="18" borderId="1" xfId="0" applyFont="1" applyFill="1" applyBorder="1" applyAlignment="1">
      <alignment horizontal="center" vertical="center"/>
    </xf>
    <xf numFmtId="0" fontId="9" fillId="18" borderId="3" xfId="0" applyFont="1" applyFill="1" applyBorder="1" applyAlignment="1">
      <alignment horizontal="center" vertical="center"/>
    </xf>
    <xf numFmtId="0" fontId="8" fillId="18" borderId="3" xfId="0" applyFont="1" applyFill="1" applyBorder="1" applyAlignment="1">
      <alignment horizontal="center" vertical="center"/>
    </xf>
    <xf numFmtId="0" fontId="9" fillId="18" borderId="2" xfId="0" applyFont="1" applyFill="1" applyBorder="1" applyAlignment="1">
      <alignment horizontal="center" vertical="center"/>
    </xf>
    <xf numFmtId="0" fontId="8" fillId="18" borderId="2" xfId="0" applyFont="1" applyFill="1" applyBorder="1" applyAlignment="1">
      <alignment horizontal="center" vertical="center"/>
    </xf>
    <xf numFmtId="0" fontId="8" fillId="0" borderId="0" xfId="0" applyFont="1" applyAlignment="1">
      <alignment horizontal="left" vertical="center" wrapText="1"/>
    </xf>
    <xf numFmtId="3" fontId="8" fillId="0" borderId="29" xfId="0" applyNumberFormat="1" applyFont="1" applyFill="1" applyBorder="1" applyAlignment="1">
      <alignment horizontal="center" vertical="center"/>
    </xf>
    <xf numFmtId="3" fontId="8" fillId="0" borderId="26" xfId="0" applyNumberFormat="1" applyFont="1" applyFill="1" applyBorder="1" applyAlignment="1">
      <alignment horizontal="center" vertical="center"/>
    </xf>
    <xf numFmtId="0" fontId="8" fillId="0" borderId="0" xfId="0" applyFont="1" applyAlignment="1">
      <alignment horizontal="justify" vertical="justify" wrapText="1"/>
    </xf>
    <xf numFmtId="0" fontId="38" fillId="0" borderId="0" xfId="0" applyFont="1" applyAlignment="1">
      <alignment horizontal="center" vertical="center"/>
    </xf>
    <xf numFmtId="0" fontId="9" fillId="18" borderId="1" xfId="0" applyFont="1" applyFill="1" applyBorder="1" applyAlignment="1">
      <alignment horizontal="center" vertical="center"/>
    </xf>
    <xf numFmtId="0" fontId="9" fillId="18" borderId="24" xfId="0" applyFont="1" applyFill="1" applyBorder="1" applyAlignment="1">
      <alignment horizontal="center" vertical="center" wrapText="1"/>
    </xf>
    <xf numFmtId="0" fontId="7" fillId="0" borderId="0" xfId="0" applyFont="1" applyFill="1" applyBorder="1" applyAlignment="1">
      <alignment horizontal="right"/>
    </xf>
    <xf numFmtId="0" fontId="9" fillId="18" borderId="2" xfId="2" applyFont="1" applyFill="1" applyBorder="1" applyAlignment="1">
      <alignment horizontal="center" vertical="center"/>
    </xf>
    <xf numFmtId="0" fontId="9" fillId="18" borderId="1" xfId="2" applyFont="1" applyFill="1" applyBorder="1" applyAlignment="1">
      <alignment horizontal="center" vertical="center"/>
    </xf>
    <xf numFmtId="0" fontId="9" fillId="18" borderId="3" xfId="2" applyFont="1" applyFill="1" applyBorder="1" applyAlignment="1">
      <alignment horizontal="center" vertical="center" wrapText="1"/>
    </xf>
    <xf numFmtId="0" fontId="7" fillId="0" borderId="0" xfId="2" applyFont="1" applyFill="1" applyBorder="1" applyAlignment="1">
      <alignment horizontal="right"/>
    </xf>
    <xf numFmtId="0" fontId="7" fillId="0" borderId="0" xfId="2" applyFont="1" applyFill="1" applyBorder="1" applyAlignment="1">
      <alignment horizontal="right" vertical="center"/>
    </xf>
    <xf numFmtId="0" fontId="9" fillId="18" borderId="0" xfId="2" applyFont="1" applyFill="1" applyBorder="1" applyAlignment="1">
      <alignment horizontal="center" vertical="center"/>
    </xf>
    <xf numFmtId="0" fontId="9" fillId="18" borderId="22" xfId="2" applyFont="1" applyFill="1" applyBorder="1" applyAlignment="1">
      <alignment horizontal="center" vertical="center"/>
    </xf>
    <xf numFmtId="0" fontId="9" fillId="18" borderId="24" xfId="2" applyFont="1" applyFill="1" applyBorder="1" applyAlignment="1">
      <alignment horizontal="center" vertical="center" wrapText="1"/>
    </xf>
    <xf numFmtId="0" fontId="9" fillId="18" borderId="24" xfId="2" applyFont="1" applyFill="1" applyBorder="1" applyAlignment="1">
      <alignment horizontal="center" vertical="center"/>
    </xf>
    <xf numFmtId="0" fontId="8" fillId="0" borderId="0" xfId="2" applyFont="1" applyAlignment="1">
      <alignment horizontal="left" vertical="center"/>
    </xf>
    <xf numFmtId="0" fontId="8" fillId="0" borderId="0" xfId="2" applyFont="1" applyFill="1" applyAlignment="1">
      <alignment horizontal="justify" vertical="center"/>
    </xf>
    <xf numFmtId="0" fontId="8" fillId="0" borderId="0" xfId="2" applyFont="1" applyFill="1" applyAlignment="1">
      <alignment vertical="center"/>
    </xf>
    <xf numFmtId="0" fontId="9" fillId="21" borderId="2" xfId="2" applyFont="1" applyFill="1" applyBorder="1" applyAlignment="1">
      <alignment horizontal="center" vertical="center" wrapText="1"/>
    </xf>
    <xf numFmtId="0" fontId="8" fillId="21" borderId="1" xfId="2" applyFont="1" applyFill="1" applyBorder="1" applyAlignment="1">
      <alignment horizontal="center" vertical="center" wrapText="1"/>
    </xf>
    <xf numFmtId="0" fontId="9" fillId="21" borderId="3" xfId="2" applyFont="1" applyFill="1" applyBorder="1" applyAlignment="1">
      <alignment horizontal="center" vertical="center" wrapText="1"/>
    </xf>
    <xf numFmtId="0" fontId="8" fillId="0" borderId="0" xfId="2" applyFont="1" applyFill="1" applyBorder="1" applyAlignment="1">
      <alignment horizontal="left" vertical="center" wrapText="1"/>
    </xf>
    <xf numFmtId="0" fontId="8" fillId="0" borderId="0" xfId="2" applyFont="1" applyFill="1" applyBorder="1" applyAlignment="1">
      <alignment horizontal="left"/>
    </xf>
    <xf numFmtId="174" fontId="9" fillId="18" borderId="22" xfId="101" applyNumberFormat="1" applyFont="1" applyFill="1" applyBorder="1" applyAlignment="1">
      <alignment horizontal="center" vertical="center" wrapText="1"/>
    </xf>
    <xf numFmtId="174" fontId="9" fillId="18" borderId="1" xfId="101" applyNumberFormat="1" applyFont="1" applyFill="1" applyBorder="1" applyAlignment="1">
      <alignment horizontal="center" vertical="center" wrapText="1"/>
    </xf>
    <xf numFmtId="174" fontId="9" fillId="18" borderId="22" xfId="101" applyNumberFormat="1" applyFont="1" applyFill="1" applyBorder="1" applyAlignment="1">
      <alignment horizontal="center" vertical="center"/>
    </xf>
    <xf numFmtId="174" fontId="9" fillId="18" borderId="1" xfId="101" applyNumberFormat="1" applyFont="1" applyFill="1" applyBorder="1" applyAlignment="1">
      <alignment horizontal="center" vertical="center"/>
    </xf>
    <xf numFmtId="174" fontId="9" fillId="18" borderId="3" xfId="101" applyNumberFormat="1" applyFont="1" applyFill="1" applyBorder="1" applyAlignment="1">
      <alignment horizontal="center" vertical="center" wrapText="1"/>
    </xf>
    <xf numFmtId="0" fontId="8" fillId="0" borderId="0" xfId="101" applyFont="1" applyFill="1" applyBorder="1" applyAlignment="1">
      <alignment horizontal="right" vertical="center"/>
    </xf>
    <xf numFmtId="0" fontId="8" fillId="0" borderId="0" xfId="101" applyFont="1" applyFill="1" applyBorder="1" applyAlignment="1">
      <alignment horizontal="center" vertical="center"/>
    </xf>
    <xf numFmtId="0" fontId="8" fillId="0" borderId="0" xfId="101" applyFont="1" applyFill="1" applyBorder="1" applyAlignment="1">
      <alignment horizontal="left" vertical="center" wrapText="1"/>
    </xf>
    <xf numFmtId="0" fontId="9" fillId="0" borderId="0" xfId="101" applyFont="1" applyAlignment="1">
      <alignment vertical="center"/>
    </xf>
    <xf numFmtId="0" fontId="9" fillId="18" borderId="3" xfId="101" applyFont="1" applyFill="1" applyBorder="1" applyAlignment="1">
      <alignment horizontal="center" vertical="center"/>
    </xf>
    <xf numFmtId="0" fontId="9" fillId="18" borderId="1" xfId="101" applyFont="1" applyFill="1" applyBorder="1" applyAlignment="1">
      <alignment horizontal="center" vertical="center"/>
    </xf>
    <xf numFmtId="0" fontId="8" fillId="0" borderId="29" xfId="101" applyFont="1" applyFill="1" applyBorder="1" applyAlignment="1">
      <alignment horizontal="right" vertical="center"/>
    </xf>
    <xf numFmtId="0" fontId="8" fillId="0" borderId="29" xfId="101" applyFont="1" applyFill="1" applyBorder="1" applyAlignment="1">
      <alignment horizontal="center" vertical="center"/>
    </xf>
    <xf numFmtId="0" fontId="8" fillId="0" borderId="29" xfId="101" applyFont="1" applyFill="1" applyBorder="1" applyAlignment="1">
      <alignment horizontal="left" vertical="center" wrapText="1"/>
    </xf>
    <xf numFmtId="0" fontId="8" fillId="0" borderId="0" xfId="101" applyFont="1" applyAlignment="1">
      <alignment vertical="center"/>
    </xf>
    <xf numFmtId="0" fontId="8" fillId="0" borderId="0" xfId="101" applyFont="1" applyBorder="1" applyAlignment="1">
      <alignment horizontal="right" vertical="center"/>
    </xf>
    <xf numFmtId="0" fontId="8" fillId="0" borderId="0" xfId="101" applyFont="1" applyBorder="1" applyAlignment="1">
      <alignment horizontal="center" vertical="center"/>
    </xf>
    <xf numFmtId="0" fontId="8" fillId="0" borderId="26" xfId="101" applyFont="1" applyFill="1" applyBorder="1" applyAlignment="1">
      <alignment horizontal="left" vertical="center" wrapText="1"/>
    </xf>
    <xf numFmtId="0" fontId="8" fillId="0" borderId="26" xfId="101" applyFont="1" applyBorder="1" applyAlignment="1">
      <alignment horizontal="center" vertical="center"/>
    </xf>
    <xf numFmtId="0" fontId="8" fillId="0" borderId="26" xfId="101" applyFont="1" applyFill="1" applyBorder="1" applyAlignment="1">
      <alignment horizontal="right" vertical="center"/>
    </xf>
    <xf numFmtId="0" fontId="8" fillId="0" borderId="26" xfId="101" applyFont="1" applyFill="1" applyBorder="1" applyAlignment="1">
      <alignment horizontal="center" vertical="center"/>
    </xf>
    <xf numFmtId="0" fontId="8" fillId="0" borderId="29" xfId="101" applyFont="1" applyFill="1" applyBorder="1" applyAlignment="1">
      <alignment horizontal="right" vertical="center" wrapText="1"/>
    </xf>
    <xf numFmtId="0" fontId="8" fillId="0" borderId="0" xfId="101" applyFont="1" applyFill="1" applyBorder="1" applyAlignment="1">
      <alignment horizontal="right" vertical="center" wrapText="1"/>
    </xf>
    <xf numFmtId="0" fontId="8" fillId="0" borderId="29" xfId="101" applyFont="1" applyFill="1" applyBorder="1" applyAlignment="1">
      <alignment horizontal="center" vertical="center" wrapText="1"/>
    </xf>
    <xf numFmtId="0" fontId="8" fillId="0" borderId="0" xfId="101" applyFont="1" applyFill="1" applyBorder="1" applyAlignment="1">
      <alignment horizontal="center" vertical="center" wrapText="1"/>
    </xf>
    <xf numFmtId="0" fontId="9" fillId="18" borderId="24" xfId="101" applyFont="1" applyFill="1" applyBorder="1" applyAlignment="1">
      <alignment horizontal="center" vertical="center"/>
    </xf>
    <xf numFmtId="0" fontId="8" fillId="0" borderId="26" xfId="101" applyFont="1" applyFill="1" applyBorder="1" applyAlignment="1">
      <alignment horizontal="center" vertical="center" wrapText="1"/>
    </xf>
    <xf numFmtId="0" fontId="9" fillId="0" borderId="0" xfId="101" applyFont="1" applyFill="1" applyBorder="1" applyAlignment="1">
      <alignment horizontal="center" vertical="center" wrapText="1"/>
    </xf>
    <xf numFmtId="0" fontId="8" fillId="0" borderId="0" xfId="101" applyFont="1" applyFill="1" applyBorder="1" applyAlignment="1">
      <alignment vertical="center" wrapText="1"/>
    </xf>
    <xf numFmtId="0" fontId="9" fillId="0" borderId="29" xfId="101" applyFont="1" applyFill="1" applyBorder="1" applyAlignment="1">
      <alignment horizontal="center" vertical="center" wrapText="1"/>
    </xf>
    <xf numFmtId="0" fontId="9" fillId="0" borderId="26" xfId="101" applyFont="1" applyFill="1" applyBorder="1" applyAlignment="1">
      <alignment horizontal="center" vertical="center" wrapText="1"/>
    </xf>
    <xf numFmtId="0" fontId="8" fillId="0" borderId="29" xfId="101" applyFont="1" applyFill="1" applyBorder="1" applyAlignment="1">
      <alignment vertical="center" wrapText="1"/>
    </xf>
    <xf numFmtId="0" fontId="8" fillId="0" borderId="26" xfId="101" applyFont="1" applyFill="1" applyBorder="1" applyAlignment="1">
      <alignment vertical="center" wrapText="1"/>
    </xf>
    <xf numFmtId="0" fontId="8" fillId="0" borderId="26" xfId="101" applyFont="1" applyFill="1" applyBorder="1" applyAlignment="1">
      <alignment horizontal="right" vertical="center" wrapText="1"/>
    </xf>
    <xf numFmtId="0" fontId="9" fillId="18" borderId="31" xfId="101" applyFont="1" applyFill="1" applyBorder="1" applyAlignment="1">
      <alignment horizontal="center" vertical="center"/>
    </xf>
    <xf numFmtId="0" fontId="9" fillId="0" borderId="0" xfId="101" applyFont="1" applyAlignment="1"/>
    <xf numFmtId="0" fontId="8" fillId="0" borderId="29" xfId="101" applyFont="1" applyFill="1" applyBorder="1" applyAlignment="1">
      <alignment vertical="center"/>
    </xf>
    <xf numFmtId="0" fontId="8" fillId="0" borderId="0" xfId="101" applyFont="1" applyFill="1" applyBorder="1" applyAlignment="1">
      <alignment vertical="center"/>
    </xf>
    <xf numFmtId="0" fontId="8" fillId="0" borderId="0" xfId="101" applyFont="1" applyFill="1" applyBorder="1" applyAlignment="1">
      <alignment horizontal="right" vertical="top" wrapText="1"/>
    </xf>
    <xf numFmtId="0" fontId="8" fillId="0" borderId="26" xfId="101" applyFont="1" applyFill="1" applyBorder="1" applyAlignment="1">
      <alignment horizontal="right" vertical="top" wrapText="1"/>
    </xf>
    <xf numFmtId="0" fontId="8" fillId="0" borderId="0" xfId="101" applyFont="1" applyFill="1" applyBorder="1" applyAlignment="1">
      <alignment horizontal="center" vertical="top" wrapText="1"/>
    </xf>
    <xf numFmtId="0" fontId="8" fillId="0" borderId="26" xfId="101" applyFont="1" applyFill="1" applyBorder="1" applyAlignment="1">
      <alignment horizontal="center" vertical="top" wrapText="1"/>
    </xf>
    <xf numFmtId="0" fontId="8" fillId="0" borderId="0" xfId="101" applyFont="1" applyFill="1" applyBorder="1" applyAlignment="1">
      <alignment vertical="top" wrapText="1"/>
    </xf>
    <xf numFmtId="0" fontId="8" fillId="0" borderId="26" xfId="101" applyFont="1" applyFill="1" applyBorder="1" applyAlignment="1">
      <alignment vertical="top" wrapText="1"/>
    </xf>
    <xf numFmtId="0" fontId="8" fillId="0" borderId="0" xfId="101" applyFont="1" applyAlignment="1">
      <alignment vertical="top"/>
    </xf>
    <xf numFmtId="0" fontId="8" fillId="0" borderId="0" xfId="101" applyFont="1" applyFill="1" applyBorder="1" applyAlignment="1">
      <alignment horizontal="center" vertical="top"/>
    </xf>
    <xf numFmtId="0" fontId="8" fillId="0" borderId="29" xfId="101" applyFont="1" applyFill="1" applyBorder="1" applyAlignment="1">
      <alignment horizontal="right" vertical="top" wrapText="1"/>
    </xf>
    <xf numFmtId="0" fontId="8" fillId="0" borderId="29" xfId="101" applyFont="1" applyFill="1" applyBorder="1" applyAlignment="1">
      <alignment horizontal="center" vertical="top" wrapText="1"/>
    </xf>
    <xf numFmtId="0" fontId="8" fillId="0" borderId="0" xfId="101" applyNumberFormat="1" applyFont="1" applyFill="1" applyBorder="1" applyAlignment="1">
      <alignment horizontal="center" vertical="center" wrapText="1"/>
    </xf>
    <xf numFmtId="0" fontId="8" fillId="0" borderId="26" xfId="101" applyNumberFormat="1" applyFont="1" applyFill="1" applyBorder="1" applyAlignment="1">
      <alignment horizontal="center" vertical="center" wrapText="1"/>
    </xf>
    <xf numFmtId="0" fontId="8" fillId="0" borderId="0" xfId="101" applyNumberFormat="1" applyFont="1" applyFill="1" applyBorder="1" applyAlignment="1">
      <alignment horizontal="right" vertical="center" wrapText="1"/>
    </xf>
    <xf numFmtId="0" fontId="8" fillId="0" borderId="0" xfId="101" applyFont="1" applyFill="1" applyBorder="1" applyAlignment="1">
      <alignment horizontal="left" vertical="center"/>
    </xf>
    <xf numFmtId="0" fontId="8" fillId="0" borderId="26" xfId="101" applyFont="1" applyBorder="1" applyAlignment="1">
      <alignment horizontal="right" vertical="center"/>
    </xf>
    <xf numFmtId="0" fontId="8" fillId="0" borderId="0" xfId="101" applyFont="1" applyAlignment="1"/>
    <xf numFmtId="0" fontId="9" fillId="18" borderId="1" xfId="101" applyFont="1" applyFill="1" applyBorder="1" applyAlignment="1">
      <alignment horizontal="center"/>
    </xf>
    <xf numFmtId="0" fontId="9" fillId="0" borderId="0" xfId="101" applyFont="1" applyFill="1" applyAlignment="1">
      <alignment vertical="center"/>
    </xf>
    <xf numFmtId="0" fontId="7" fillId="0" borderId="0" xfId="73" applyFont="1" applyFill="1" applyBorder="1" applyAlignment="1">
      <alignment horizontal="right" vertical="center"/>
    </xf>
    <xf numFmtId="0" fontId="6" fillId="0" borderId="0" xfId="106" applyFont="1" applyAlignment="1">
      <alignment horizontal="center" vertical="center"/>
    </xf>
    <xf numFmtId="0" fontId="9" fillId="18" borderId="29" xfId="106" applyFont="1" applyFill="1" applyBorder="1" applyAlignment="1">
      <alignment horizontal="center" vertical="center"/>
    </xf>
    <xf numFmtId="0" fontId="9" fillId="18" borderId="26" xfId="106" applyFont="1" applyFill="1" applyBorder="1" applyAlignment="1">
      <alignment horizontal="center" vertical="center"/>
    </xf>
    <xf numFmtId="0" fontId="9" fillId="18" borderId="24" xfId="106" applyFont="1" applyFill="1" applyBorder="1" applyAlignment="1">
      <alignment horizontal="center" vertical="center"/>
    </xf>
    <xf numFmtId="0" fontId="9" fillId="18" borderId="29" xfId="106" applyFont="1" applyFill="1" applyBorder="1" applyAlignment="1">
      <alignment horizontal="center" vertical="center" wrapText="1"/>
    </xf>
    <xf numFmtId="0" fontId="9" fillId="18" borderId="26" xfId="106" applyFont="1" applyFill="1" applyBorder="1" applyAlignment="1">
      <alignment horizontal="center" vertical="center" wrapText="1"/>
    </xf>
    <xf numFmtId="0" fontId="75" fillId="0" borderId="29" xfId="115" applyFont="1" applyFill="1" applyBorder="1" applyAlignment="1">
      <alignment horizontal="left" vertical="center" wrapText="1"/>
    </xf>
    <xf numFmtId="164" fontId="8" fillId="0" borderId="29" xfId="106" applyNumberFormat="1" applyFont="1" applyFill="1" applyBorder="1" applyAlignment="1">
      <alignment horizontal="left" vertical="center"/>
    </xf>
    <xf numFmtId="164" fontId="8" fillId="0" borderId="29" xfId="106" applyNumberFormat="1" applyFont="1" applyFill="1" applyBorder="1" applyAlignment="1">
      <alignment horizontal="right" vertical="center" wrapText="1"/>
    </xf>
    <xf numFmtId="0" fontId="75" fillId="0" borderId="0" xfId="115" applyFont="1" applyFill="1" applyBorder="1" applyAlignment="1">
      <alignment horizontal="left" vertical="center" wrapText="1"/>
    </xf>
    <xf numFmtId="0" fontId="75" fillId="0" borderId="0" xfId="115" applyFont="1" applyFill="1" applyBorder="1" applyAlignment="1">
      <alignment horizontal="right" vertical="center" wrapText="1"/>
    </xf>
    <xf numFmtId="0" fontId="8" fillId="0" borderId="0" xfId="115" applyFont="1" applyFill="1" applyBorder="1" applyAlignment="1">
      <alignment horizontal="left" vertical="center" wrapText="1"/>
    </xf>
    <xf numFmtId="0" fontId="75" fillId="0" borderId="26" xfId="115" applyFont="1" applyFill="1" applyBorder="1" applyAlignment="1">
      <alignment horizontal="left" vertical="center" wrapText="1"/>
    </xf>
    <xf numFmtId="175" fontId="75" fillId="0" borderId="26" xfId="115" applyNumberFormat="1" applyFont="1" applyFill="1" applyBorder="1" applyAlignment="1">
      <alignment horizontal="right" vertical="center" wrapText="1"/>
    </xf>
    <xf numFmtId="0" fontId="75" fillId="0" borderId="26" xfId="115" applyFont="1" applyFill="1" applyBorder="1" applyAlignment="1">
      <alignment vertical="center" wrapText="1"/>
    </xf>
    <xf numFmtId="0" fontId="8" fillId="0" borderId="26" xfId="115" applyFont="1" applyFill="1" applyBorder="1" applyAlignment="1">
      <alignment vertical="center" wrapText="1"/>
    </xf>
    <xf numFmtId="0" fontId="75" fillId="0" borderId="26" xfId="115" applyFont="1" applyFill="1" applyBorder="1" applyAlignment="1">
      <alignment horizontal="center" vertical="center" wrapText="1"/>
    </xf>
    <xf numFmtId="0" fontId="9" fillId="0" borderId="0" xfId="101" applyFont="1" applyAlignment="1">
      <alignment horizontal="left" vertical="center"/>
    </xf>
    <xf numFmtId="0" fontId="87" fillId="18" borderId="24" xfId="115" applyFont="1" applyFill="1" applyBorder="1" applyAlignment="1">
      <alignment horizontal="center" vertical="center" wrapText="1"/>
    </xf>
    <xf numFmtId="0" fontId="87" fillId="18" borderId="26" xfId="115" applyFont="1" applyFill="1" applyBorder="1" applyAlignment="1">
      <alignment horizontal="center" vertical="center" wrapText="1"/>
    </xf>
    <xf numFmtId="0" fontId="8" fillId="0" borderId="29" xfId="115" applyFont="1" applyFill="1" applyBorder="1" applyAlignment="1">
      <alignment vertical="center" wrapText="1"/>
    </xf>
    <xf numFmtId="0" fontId="75" fillId="0" borderId="29" xfId="115" applyFont="1" applyFill="1" applyBorder="1" applyAlignment="1">
      <alignment horizontal="center" vertical="center" wrapText="1"/>
    </xf>
    <xf numFmtId="0" fontId="75" fillId="0" borderId="0" xfId="115" applyFont="1" applyFill="1" applyBorder="1" applyAlignment="1">
      <alignment vertical="center" wrapText="1"/>
    </xf>
    <xf numFmtId="0" fontId="8" fillId="0" borderId="0" xfId="115" applyFont="1" applyFill="1" applyBorder="1" applyAlignment="1">
      <alignment vertical="center" wrapText="1"/>
    </xf>
    <xf numFmtId="0" fontId="75" fillId="0" borderId="0" xfId="115" applyFont="1" applyFill="1" applyBorder="1" applyAlignment="1">
      <alignment horizontal="center" vertical="center" wrapText="1"/>
    </xf>
    <xf numFmtId="0" fontId="75" fillId="0" borderId="29" xfId="115" applyFont="1" applyFill="1" applyBorder="1" applyAlignment="1">
      <alignment vertical="center" wrapText="1"/>
    </xf>
    <xf numFmtId="175" fontId="75" fillId="0" borderId="0" xfId="115" applyNumberFormat="1" applyFont="1" applyFill="1" applyBorder="1" applyAlignment="1">
      <alignment horizontal="center" vertical="center" wrapText="1"/>
    </xf>
    <xf numFmtId="175" fontId="75" fillId="0" borderId="26" xfId="115" applyNumberFormat="1" applyFont="1" applyFill="1" applyBorder="1" applyAlignment="1">
      <alignment horizontal="center" vertical="center" wrapText="1"/>
    </xf>
    <xf numFmtId="175" fontId="75" fillId="0" borderId="29" xfId="115" applyNumberFormat="1" applyFont="1" applyFill="1" applyBorder="1" applyAlignment="1">
      <alignment horizontal="center" vertical="center" wrapText="1"/>
    </xf>
    <xf numFmtId="0" fontId="75" fillId="0" borderId="26" xfId="115" applyFont="1" applyFill="1" applyBorder="1" applyAlignment="1">
      <alignment vertical="center"/>
    </xf>
    <xf numFmtId="10" fontId="8" fillId="0" borderId="29" xfId="115" applyNumberFormat="1" applyFont="1" applyFill="1" applyBorder="1" applyAlignment="1">
      <alignment horizontal="center" vertical="center" wrapText="1" readingOrder="1"/>
    </xf>
    <xf numFmtId="0" fontId="75" fillId="0" borderId="0" xfId="115" applyFont="1" applyFill="1" applyBorder="1" applyAlignment="1">
      <alignment vertical="center" wrapText="1" readingOrder="1"/>
    </xf>
    <xf numFmtId="175" fontId="8" fillId="0" borderId="0" xfId="115" applyNumberFormat="1" applyFont="1" applyFill="1" applyBorder="1" applyAlignment="1">
      <alignment horizontal="center" vertical="center" wrapText="1" readingOrder="1"/>
    </xf>
    <xf numFmtId="0" fontId="75" fillId="0" borderId="0" xfId="115" applyFont="1" applyFill="1" applyBorder="1" applyAlignment="1">
      <alignment vertical="center" readingOrder="1"/>
    </xf>
    <xf numFmtId="0" fontId="87" fillId="18" borderId="24" xfId="115" applyFont="1" applyFill="1" applyBorder="1" applyAlignment="1">
      <alignment horizontal="center" vertical="center" wrapText="1" readingOrder="1"/>
    </xf>
    <xf numFmtId="0" fontId="75" fillId="0" borderId="29" xfId="115" applyFont="1" applyFill="1" applyBorder="1" applyAlignment="1">
      <alignment vertical="center" wrapText="1" readingOrder="1"/>
    </xf>
    <xf numFmtId="0" fontId="75" fillId="0" borderId="26" xfId="115" applyFont="1" applyFill="1" applyBorder="1" applyAlignment="1">
      <alignment vertical="center" wrapText="1" readingOrder="1"/>
    </xf>
    <xf numFmtId="175" fontId="8" fillId="0" borderId="26" xfId="115" applyNumberFormat="1" applyFont="1" applyFill="1" applyBorder="1" applyAlignment="1">
      <alignment horizontal="center" vertical="center" wrapText="1" readingOrder="1"/>
    </xf>
    <xf numFmtId="176" fontId="8" fillId="0" borderId="0" xfId="115" applyNumberFormat="1" applyFont="1" applyFill="1" applyBorder="1" applyAlignment="1">
      <alignment horizontal="center" vertical="center" wrapText="1" readingOrder="1"/>
    </xf>
    <xf numFmtId="3" fontId="8" fillId="0" borderId="0" xfId="115" applyNumberFormat="1" applyFont="1" applyFill="1" applyBorder="1" applyAlignment="1">
      <alignment horizontal="center" vertical="center" wrapText="1" readingOrder="1"/>
    </xf>
    <xf numFmtId="175" fontId="75" fillId="0" borderId="0" xfId="115" applyNumberFormat="1" applyFont="1" applyFill="1" applyBorder="1" applyAlignment="1">
      <alignment horizontal="center" vertical="center" wrapText="1" readingOrder="1"/>
    </xf>
    <xf numFmtId="175" fontId="75" fillId="0" borderId="26" xfId="115" applyNumberFormat="1" applyFont="1" applyFill="1" applyBorder="1" applyAlignment="1">
      <alignment horizontal="center" vertical="center" wrapText="1" readingOrder="1"/>
    </xf>
    <xf numFmtId="3" fontId="75" fillId="0" borderId="0" xfId="115" applyNumberFormat="1" applyFont="1" applyFill="1" applyBorder="1" applyAlignment="1">
      <alignment horizontal="center" vertical="center" wrapText="1"/>
    </xf>
    <xf numFmtId="0" fontId="8" fillId="0" borderId="0" xfId="73" applyFont="1" applyAlignment="1">
      <alignment horizontal="left" vertical="center"/>
    </xf>
    <xf numFmtId="0" fontId="9" fillId="18" borderId="24" xfId="112" applyFont="1" applyFill="1" applyBorder="1" applyAlignment="1">
      <alignment horizontal="center" vertical="center"/>
    </xf>
    <xf numFmtId="0" fontId="60" fillId="18" borderId="24" xfId="112" applyFont="1" applyFill="1" applyBorder="1" applyAlignment="1">
      <alignment horizontal="center" vertical="center"/>
    </xf>
    <xf numFmtId="0" fontId="60" fillId="18" borderId="26" xfId="112" applyFont="1" applyFill="1" applyBorder="1" applyAlignment="1">
      <alignment horizontal="center" vertical="center"/>
    </xf>
    <xf numFmtId="0" fontId="75" fillId="0" borderId="0" xfId="112" applyFont="1" applyFill="1" applyBorder="1" applyAlignment="1">
      <alignment horizontal="center" vertical="center" wrapText="1"/>
    </xf>
    <xf numFmtId="175" fontId="75" fillId="0" borderId="29" xfId="112" applyNumberFormat="1" applyFont="1" applyFill="1" applyBorder="1" applyAlignment="1">
      <alignment horizontal="right" vertical="center" wrapText="1"/>
    </xf>
    <xf numFmtId="0" fontId="9" fillId="18" borderId="25" xfId="106" applyFont="1" applyFill="1" applyBorder="1" applyAlignment="1">
      <alignment horizontal="center" vertical="center" wrapText="1"/>
    </xf>
    <xf numFmtId="0" fontId="75" fillId="0" borderId="29" xfId="112" applyFont="1" applyFill="1" applyBorder="1" applyAlignment="1">
      <alignment horizontal="center" vertical="center" wrapText="1"/>
    </xf>
    <xf numFmtId="0" fontId="9" fillId="18" borderId="25" xfId="106" applyFont="1" applyFill="1" applyBorder="1" applyAlignment="1">
      <alignment horizontal="center" vertical="center"/>
    </xf>
    <xf numFmtId="0" fontId="9" fillId="18" borderId="0" xfId="106" applyFont="1" applyFill="1" applyBorder="1" applyAlignment="1">
      <alignment horizontal="center" vertical="center"/>
    </xf>
    <xf numFmtId="0" fontId="87" fillId="18" borderId="24" xfId="112" applyFont="1" applyFill="1" applyBorder="1" applyAlignment="1">
      <alignment horizontal="center" vertical="center" wrapText="1"/>
    </xf>
    <xf numFmtId="0" fontId="9" fillId="18" borderId="24" xfId="112" applyFont="1" applyFill="1" applyBorder="1" applyAlignment="1">
      <alignment horizontal="center" vertical="center" wrapText="1"/>
    </xf>
    <xf numFmtId="10" fontId="75" fillId="0" borderId="29" xfId="112" applyNumberFormat="1" applyFont="1" applyFill="1" applyBorder="1" applyAlignment="1">
      <alignment horizontal="center" vertical="center" wrapText="1"/>
    </xf>
    <xf numFmtId="0" fontId="9" fillId="18" borderId="1" xfId="106" applyFont="1" applyFill="1" applyBorder="1" applyAlignment="1">
      <alignment horizontal="center" vertical="center" wrapText="1"/>
    </xf>
    <xf numFmtId="171" fontId="75" fillId="0" borderId="26" xfId="112" applyNumberFormat="1" applyFont="1" applyFill="1" applyBorder="1" applyAlignment="1">
      <alignment horizontal="center" vertical="center" wrapText="1" readingOrder="1"/>
    </xf>
    <xf numFmtId="10" fontId="75" fillId="0" borderId="0" xfId="112" applyNumberFormat="1" applyFont="1" applyFill="1" applyBorder="1" applyAlignment="1">
      <alignment horizontal="center" vertical="center" wrapText="1" readingOrder="1"/>
    </xf>
    <xf numFmtId="0" fontId="87" fillId="18" borderId="24" xfId="112" applyFont="1" applyFill="1" applyBorder="1" applyAlignment="1">
      <alignment horizontal="center" vertical="center" wrapText="1" readingOrder="1"/>
    </xf>
    <xf numFmtId="0" fontId="9" fillId="18" borderId="24" xfId="112" applyFont="1" applyFill="1" applyBorder="1" applyAlignment="1">
      <alignment horizontal="center" vertical="center" wrapText="1" readingOrder="1"/>
    </xf>
    <xf numFmtId="168" fontId="75" fillId="0" borderId="0" xfId="112" applyNumberFormat="1" applyFont="1" applyFill="1" applyBorder="1" applyAlignment="1">
      <alignment horizontal="center" vertical="center" wrapText="1"/>
    </xf>
    <xf numFmtId="10" fontId="75" fillId="0" borderId="0" xfId="112" applyNumberFormat="1" applyFont="1" applyFill="1" applyBorder="1" applyAlignment="1">
      <alignment horizontal="center" vertical="center" wrapText="1"/>
    </xf>
    <xf numFmtId="0" fontId="9" fillId="18" borderId="3" xfId="106" applyFont="1" applyFill="1" applyBorder="1" applyAlignment="1">
      <alignment horizontal="center" vertical="center"/>
    </xf>
    <xf numFmtId="0" fontId="8" fillId="18" borderId="3" xfId="73" applyFont="1" applyFill="1" applyBorder="1" applyAlignment="1">
      <alignment horizontal="center" vertical="center"/>
    </xf>
    <xf numFmtId="0" fontId="8" fillId="0" borderId="0" xfId="106" applyFont="1" applyFill="1" applyBorder="1" applyAlignment="1">
      <alignment horizontal="left" vertical="center" wrapText="1"/>
    </xf>
    <xf numFmtId="164" fontId="8" fillId="0" borderId="0" xfId="106" applyNumberFormat="1" applyFont="1" applyFill="1" applyBorder="1" applyAlignment="1">
      <alignment horizontal="right" vertical="center"/>
    </xf>
    <xf numFmtId="0" fontId="8" fillId="0" borderId="0" xfId="106" applyFont="1" applyFill="1" applyBorder="1" applyAlignment="1">
      <alignment horizontal="right" vertical="center"/>
    </xf>
    <xf numFmtId="164" fontId="8" fillId="0" borderId="26" xfId="106" applyNumberFormat="1" applyFont="1" applyFill="1" applyBorder="1" applyAlignment="1">
      <alignment horizontal="right" vertical="center"/>
    </xf>
    <xf numFmtId="0" fontId="8" fillId="0" borderId="26" xfId="106" applyFont="1" applyFill="1" applyBorder="1" applyAlignment="1">
      <alignment horizontal="left" vertical="center" wrapText="1"/>
    </xf>
    <xf numFmtId="0" fontId="8" fillId="0" borderId="26" xfId="106" applyFont="1" applyFill="1" applyBorder="1" applyAlignment="1">
      <alignment horizontal="right" vertical="center"/>
    </xf>
    <xf numFmtId="0" fontId="8" fillId="0" borderId="0" xfId="48" applyFont="1" applyAlignment="1">
      <alignment horizontal="left" vertical="center"/>
    </xf>
    <xf numFmtId="0" fontId="9" fillId="18" borderId="2" xfId="105" applyFont="1" applyFill="1" applyBorder="1" applyAlignment="1">
      <alignment horizontal="center" vertical="center"/>
    </xf>
    <xf numFmtId="0" fontId="9" fillId="18" borderId="1" xfId="105" applyFont="1" applyFill="1" applyBorder="1" applyAlignment="1">
      <alignment horizontal="center" vertical="center"/>
    </xf>
    <xf numFmtId="0" fontId="9" fillId="18" borderId="3" xfId="105" applyFont="1" applyFill="1" applyBorder="1" applyAlignment="1">
      <alignment horizontal="center" vertical="center"/>
    </xf>
    <xf numFmtId="0" fontId="9" fillId="18" borderId="3" xfId="48" applyFont="1" applyFill="1" applyBorder="1" applyAlignment="1">
      <alignment horizontal="center" vertical="center"/>
    </xf>
    <xf numFmtId="0" fontId="8" fillId="0" borderId="0" xfId="48" applyFont="1" applyBorder="1" applyAlignment="1">
      <alignment horizontal="left" vertical="center" wrapText="1"/>
    </xf>
    <xf numFmtId="0" fontId="9" fillId="18" borderId="2" xfId="105" applyFont="1" applyFill="1" applyBorder="1" applyAlignment="1">
      <alignment horizontal="center" vertical="center" wrapText="1"/>
    </xf>
    <xf numFmtId="0" fontId="9" fillId="18" borderId="0" xfId="105" applyFont="1" applyFill="1" applyBorder="1" applyAlignment="1">
      <alignment horizontal="center" vertical="center" wrapText="1"/>
    </xf>
    <xf numFmtId="0" fontId="9" fillId="18" borderId="1" xfId="48" applyFont="1" applyFill="1" applyBorder="1" applyAlignment="1">
      <alignment horizontal="center" vertical="center"/>
    </xf>
    <xf numFmtId="0" fontId="9" fillId="18" borderId="2" xfId="48" applyFont="1" applyFill="1" applyBorder="1" applyAlignment="1">
      <alignment horizontal="center" vertical="center"/>
    </xf>
    <xf numFmtId="0" fontId="9" fillId="18" borderId="1" xfId="48" applyFont="1" applyFill="1" applyBorder="1" applyAlignment="1">
      <alignment vertical="center"/>
    </xf>
    <xf numFmtId="0" fontId="8" fillId="18" borderId="3" xfId="48" applyFont="1" applyFill="1" applyBorder="1" applyAlignment="1">
      <alignment horizontal="center" vertical="center"/>
    </xf>
    <xf numFmtId="0" fontId="9" fillId="18" borderId="1" xfId="105" applyFont="1" applyFill="1" applyBorder="1" applyAlignment="1">
      <alignment horizontal="center" vertical="center" wrapText="1"/>
    </xf>
    <xf numFmtId="0" fontId="9" fillId="18" borderId="1" xfId="48" applyFont="1" applyFill="1" applyBorder="1" applyAlignment="1">
      <alignment horizontal="center" vertical="center" wrapText="1"/>
    </xf>
    <xf numFmtId="0" fontId="9" fillId="18" borderId="3" xfId="105" applyFont="1" applyFill="1" applyBorder="1" applyAlignment="1">
      <alignment horizontal="center" vertical="center" wrapText="1"/>
    </xf>
    <xf numFmtId="0" fontId="9" fillId="18" borderId="3" xfId="48" applyFont="1" applyFill="1" applyBorder="1" applyAlignment="1">
      <alignment vertical="center"/>
    </xf>
    <xf numFmtId="0" fontId="8" fillId="18" borderId="3" xfId="48" applyFont="1" applyFill="1" applyBorder="1" applyAlignment="1">
      <alignment vertical="center"/>
    </xf>
    <xf numFmtId="0" fontId="9" fillId="18" borderId="0" xfId="48" applyFont="1" applyFill="1" applyBorder="1" applyAlignment="1">
      <alignment horizontal="center" vertical="center"/>
    </xf>
    <xf numFmtId="0" fontId="8" fillId="18" borderId="1" xfId="105" applyFont="1" applyFill="1" applyBorder="1" applyAlignment="1">
      <alignment horizontal="center" vertical="center"/>
    </xf>
    <xf numFmtId="0" fontId="8" fillId="18" borderId="0" xfId="105" applyFont="1" applyFill="1" applyBorder="1" applyAlignment="1">
      <alignment horizontal="center" vertical="center"/>
    </xf>
    <xf numFmtId="0" fontId="9" fillId="18" borderId="22" xfId="105" applyFont="1" applyFill="1" applyBorder="1" applyAlignment="1">
      <alignment horizontal="center" vertical="center" wrapText="1"/>
    </xf>
    <xf numFmtId="164" fontId="8" fillId="18" borderId="1" xfId="105" applyNumberFormat="1" applyFont="1" applyFill="1" applyBorder="1" applyAlignment="1">
      <alignment horizontal="center" vertical="center"/>
    </xf>
    <xf numFmtId="164" fontId="9" fillId="18" borderId="22" xfId="105" applyNumberFormat="1" applyFont="1" applyFill="1" applyBorder="1" applyAlignment="1">
      <alignment horizontal="center" vertical="center" wrapText="1"/>
    </xf>
    <xf numFmtId="164" fontId="9" fillId="18" borderId="1" xfId="105" applyNumberFormat="1" applyFont="1" applyFill="1" applyBorder="1" applyAlignment="1">
      <alignment horizontal="center" vertical="center" wrapText="1"/>
    </xf>
    <xf numFmtId="0" fontId="9" fillId="18" borderId="0" xfId="73" applyFont="1" applyFill="1" applyBorder="1" applyAlignment="1">
      <alignment vertical="center" wrapText="1"/>
    </xf>
    <xf numFmtId="0" fontId="9" fillId="18" borderId="1" xfId="73" applyFont="1" applyFill="1" applyBorder="1" applyAlignment="1">
      <alignment vertical="center" wrapText="1"/>
    </xf>
    <xf numFmtId="0" fontId="8" fillId="18" borderId="29" xfId="105" applyFont="1" applyFill="1" applyBorder="1" applyAlignment="1">
      <alignment horizontal="center" vertical="center"/>
    </xf>
    <xf numFmtId="3" fontId="8" fillId="0" borderId="0" xfId="73" applyNumberFormat="1" applyFont="1" applyAlignment="1">
      <alignment horizontal="justify" vertical="center"/>
    </xf>
    <xf numFmtId="0" fontId="8" fillId="0" borderId="0" xfId="73" applyFont="1" applyAlignment="1">
      <alignment vertical="center"/>
    </xf>
    <xf numFmtId="0" fontId="47" fillId="18" borderId="0" xfId="73" applyFont="1" applyFill="1" applyBorder="1" applyAlignment="1">
      <alignment vertical="center" wrapText="1"/>
    </xf>
    <xf numFmtId="0" fontId="47" fillId="18" borderId="1" xfId="73" applyFont="1" applyFill="1" applyBorder="1" applyAlignment="1">
      <alignment vertical="center" wrapText="1"/>
    </xf>
    <xf numFmtId="0" fontId="8" fillId="0" borderId="0" xfId="73" applyFont="1" applyAlignment="1">
      <alignment horizontal="justify" vertical="justify"/>
    </xf>
    <xf numFmtId="0" fontId="8" fillId="0" borderId="0" xfId="73" applyFont="1" applyAlignment="1"/>
    <xf numFmtId="0" fontId="51" fillId="0" borderId="0" xfId="105" applyFont="1" applyFill="1" applyBorder="1" applyAlignment="1">
      <alignment horizontal="center"/>
    </xf>
    <xf numFmtId="0" fontId="49" fillId="0" borderId="0" xfId="105" applyFont="1" applyFill="1" applyBorder="1" applyAlignment="1">
      <alignment horizontal="center"/>
    </xf>
    <xf numFmtId="0" fontId="9" fillId="18" borderId="22" xfId="105" applyFont="1" applyFill="1" applyBorder="1" applyAlignment="1">
      <alignment horizontal="center" vertical="center"/>
    </xf>
    <xf numFmtId="0" fontId="8" fillId="18" borderId="1" xfId="73" applyFont="1" applyFill="1" applyBorder="1" applyAlignment="1">
      <alignment horizontal="center" vertical="center"/>
    </xf>
    <xf numFmtId="0" fontId="8" fillId="18" borderId="0" xfId="73" applyFont="1" applyFill="1" applyBorder="1" applyAlignment="1">
      <alignment horizontal="center" vertical="center"/>
    </xf>
    <xf numFmtId="0" fontId="8" fillId="0" borderId="0" xfId="73" applyFont="1" applyAlignment="1">
      <alignment horizontal="justify" vertical="center"/>
    </xf>
    <xf numFmtId="164" fontId="9" fillId="18" borderId="22" xfId="105" applyNumberFormat="1" applyFont="1" applyFill="1" applyBorder="1" applyAlignment="1">
      <alignment horizontal="center" vertical="center"/>
    </xf>
    <xf numFmtId="164" fontId="8" fillId="18" borderId="1" xfId="73" applyNumberFormat="1" applyFont="1" applyFill="1" applyBorder="1" applyAlignment="1">
      <alignment horizontal="center" vertical="center"/>
    </xf>
    <xf numFmtId="0" fontId="9" fillId="18" borderId="3" xfId="106" applyFont="1" applyFill="1" applyBorder="1" applyAlignment="1">
      <alignment horizontal="center" vertical="center" wrapText="1"/>
    </xf>
    <xf numFmtId="0" fontId="8" fillId="18" borderId="3" xfId="48" applyFont="1" applyFill="1" applyBorder="1" applyAlignment="1">
      <alignment horizontal="center" vertical="center" wrapText="1"/>
    </xf>
    <xf numFmtId="0" fontId="8" fillId="0" borderId="0" xfId="48" applyFont="1" applyAlignment="1">
      <alignment horizontal="justify" vertical="center"/>
    </xf>
    <xf numFmtId="0" fontId="8" fillId="0" borderId="0" xfId="48" applyFont="1" applyAlignment="1">
      <alignment vertical="center"/>
    </xf>
    <xf numFmtId="0" fontId="8" fillId="0" borderId="0" xfId="106" applyFont="1" applyBorder="1" applyAlignment="1">
      <alignment horizontal="left" vertical="center" wrapText="1"/>
    </xf>
    <xf numFmtId="3" fontId="8" fillId="0" borderId="0" xfId="106" applyNumberFormat="1" applyFont="1" applyAlignment="1">
      <alignment horizontal="left" vertical="center" wrapText="1"/>
    </xf>
    <xf numFmtId="0" fontId="6" fillId="0" borderId="0" xfId="106" applyFont="1" applyAlignment="1">
      <alignment horizontal="center"/>
    </xf>
    <xf numFmtId="0" fontId="10" fillId="0" borderId="0" xfId="106" applyAlignment="1">
      <alignment horizontal="left" vertical="center" wrapText="1"/>
    </xf>
    <xf numFmtId="0" fontId="8" fillId="18" borderId="3" xfId="73" applyFont="1" applyFill="1" applyBorder="1" applyAlignment="1">
      <alignment horizontal="center" vertical="center" wrapText="1"/>
    </xf>
    <xf numFmtId="0" fontId="9" fillId="18" borderId="1" xfId="75" applyFont="1" applyFill="1" applyBorder="1" applyAlignment="1">
      <alignment horizontal="center" vertical="center"/>
    </xf>
    <xf numFmtId="3" fontId="8" fillId="0" borderId="0" xfId="105" applyNumberFormat="1" applyFont="1" applyFill="1" applyAlignment="1">
      <alignment horizontal="justify" vertical="center" wrapText="1"/>
    </xf>
    <xf numFmtId="0" fontId="8" fillId="0" borderId="0" xfId="105" applyFont="1" applyFill="1" applyBorder="1" applyAlignment="1">
      <alignment horizontal="left" vertical="center"/>
    </xf>
    <xf numFmtId="0" fontId="9" fillId="0" borderId="0" xfId="105" applyFont="1" applyFill="1" applyBorder="1" applyAlignment="1">
      <alignment horizontal="left" vertical="center"/>
    </xf>
    <xf numFmtId="3" fontId="8" fillId="0" borderId="0" xfId="105" applyNumberFormat="1" applyFont="1" applyFill="1" applyAlignment="1">
      <alignment horizontal="justify" vertical="top" wrapText="1"/>
    </xf>
    <xf numFmtId="0" fontId="7" fillId="0" borderId="0" xfId="75" applyFont="1" applyFill="1" applyBorder="1" applyAlignment="1">
      <alignment horizontal="right" vertical="center" wrapText="1"/>
    </xf>
    <xf numFmtId="0" fontId="9" fillId="18" borderId="3" xfId="75" applyFont="1" applyFill="1" applyBorder="1" applyAlignment="1">
      <alignment horizontal="center" vertical="center"/>
    </xf>
    <xf numFmtId="0" fontId="9" fillId="18" borderId="26" xfId="75" applyFont="1" applyFill="1" applyBorder="1" applyAlignment="1">
      <alignment horizontal="center" vertical="center"/>
    </xf>
    <xf numFmtId="3" fontId="8" fillId="0" borderId="0" xfId="105" applyNumberFormat="1" applyFont="1" applyFill="1" applyAlignment="1">
      <alignment horizontal="left" vertical="center" wrapText="1"/>
    </xf>
    <xf numFmtId="0" fontId="9" fillId="18" borderId="3" xfId="73" applyFont="1" applyFill="1" applyBorder="1" applyAlignment="1">
      <alignment horizontal="center" vertical="center"/>
    </xf>
    <xf numFmtId="0" fontId="9" fillId="18" borderId="3" xfId="73" applyFont="1" applyFill="1" applyBorder="1" applyAlignment="1">
      <alignment horizontal="center" vertical="center" wrapText="1"/>
    </xf>
    <xf numFmtId="0" fontId="8" fillId="0" borderId="0" xfId="73" applyFont="1" applyAlignment="1">
      <alignment horizontal="left" vertical="center" wrapText="1"/>
    </xf>
    <xf numFmtId="0" fontId="8" fillId="0" borderId="0" xfId="73" applyFont="1" applyAlignment="1">
      <alignment horizontal="left" vertical="top" wrapText="1"/>
    </xf>
    <xf numFmtId="3" fontId="9" fillId="18" borderId="1" xfId="2" applyNumberFormat="1" applyFont="1" applyFill="1" applyBorder="1" applyAlignment="1">
      <alignment horizontal="center" vertical="center" wrapText="1"/>
    </xf>
    <xf numFmtId="0" fontId="9" fillId="18" borderId="0" xfId="2" applyFont="1" applyFill="1" applyBorder="1" applyAlignment="1">
      <alignment horizontal="center" vertical="center" wrapText="1"/>
    </xf>
    <xf numFmtId="0" fontId="53" fillId="0" borderId="0" xfId="2" applyFont="1" applyBorder="1" applyAlignment="1">
      <alignment horizontal="left" vertical="center"/>
    </xf>
    <xf numFmtId="0" fontId="8" fillId="0" borderId="0" xfId="2" applyFont="1" applyBorder="1" applyAlignment="1">
      <alignment horizontal="left" vertical="center"/>
    </xf>
    <xf numFmtId="0" fontId="8" fillId="17" borderId="0" xfId="2" applyFont="1" applyFill="1" applyAlignment="1">
      <alignment horizontal="left" vertical="center" wrapText="1"/>
    </xf>
    <xf numFmtId="0" fontId="8" fillId="0" borderId="0" xfId="2" applyNumberFormat="1" applyFont="1" applyBorder="1" applyAlignment="1">
      <alignment horizontal="left" vertical="center" wrapText="1"/>
    </xf>
    <xf numFmtId="0" fontId="8" fillId="0" borderId="0" xfId="2" applyFont="1" applyBorder="1" applyAlignment="1">
      <alignment horizontal="left" vertical="center" wrapText="1"/>
    </xf>
    <xf numFmtId="0" fontId="49" fillId="0" borderId="0" xfId="2" applyFont="1" applyBorder="1" applyAlignment="1">
      <alignment horizontal="left" vertical="center"/>
    </xf>
    <xf numFmtId="49" fontId="7" fillId="0" borderId="0" xfId="2" applyNumberFormat="1" applyFont="1" applyFill="1" applyAlignment="1">
      <alignment horizontal="right" vertical="center"/>
    </xf>
    <xf numFmtId="0" fontId="9" fillId="0" borderId="0" xfId="2" applyFont="1" applyFill="1" applyBorder="1" applyAlignment="1">
      <alignment horizontal="center" vertical="center" wrapText="1"/>
    </xf>
    <xf numFmtId="0" fontId="8" fillId="0" borderId="0" xfId="2" applyFont="1" applyFill="1" applyBorder="1" applyAlignment="1">
      <alignment horizontal="center" vertical="center" wrapText="1"/>
    </xf>
    <xf numFmtId="0" fontId="9" fillId="23" borderId="0" xfId="2" applyFont="1" applyFill="1" applyBorder="1" applyAlignment="1">
      <alignment horizontal="center" vertical="center" wrapText="1"/>
    </xf>
    <xf numFmtId="0" fontId="8" fillId="23" borderId="0" xfId="2" applyFont="1" applyFill="1" applyBorder="1" applyAlignment="1">
      <alignment horizontal="center" vertical="center" wrapText="1"/>
    </xf>
    <xf numFmtId="0" fontId="9" fillId="18" borderId="2" xfId="2" applyFont="1" applyFill="1" applyBorder="1" applyAlignment="1">
      <alignment horizontal="center" vertical="center" wrapText="1"/>
    </xf>
    <xf numFmtId="0" fontId="8" fillId="18" borderId="0" xfId="75" applyFont="1" applyFill="1" applyBorder="1" applyAlignment="1">
      <alignment horizontal="center" vertical="center" wrapText="1"/>
    </xf>
    <xf numFmtId="3" fontId="9" fillId="18" borderId="3" xfId="2" applyNumberFormat="1" applyFont="1" applyFill="1" applyBorder="1" applyAlignment="1">
      <alignment horizontal="center" vertical="center" wrapText="1"/>
    </xf>
    <xf numFmtId="0" fontId="9" fillId="18" borderId="22" xfId="101" applyFont="1" applyFill="1" applyBorder="1" applyAlignment="1">
      <alignment horizontal="center" vertical="center"/>
    </xf>
    <xf numFmtId="0" fontId="8" fillId="18" borderId="0" xfId="101" applyFont="1" applyFill="1" applyBorder="1" applyAlignment="1">
      <alignment horizontal="center" vertical="center"/>
    </xf>
    <xf numFmtId="3" fontId="9" fillId="18" borderId="3" xfId="101" applyNumberFormat="1" applyFont="1" applyFill="1" applyBorder="1" applyAlignment="1">
      <alignment horizontal="center" vertical="center" wrapText="1"/>
    </xf>
    <xf numFmtId="0" fontId="8" fillId="18" borderId="3" xfId="101" applyFont="1" applyFill="1" applyBorder="1" applyAlignment="1">
      <alignment horizontal="center" vertical="center" wrapText="1"/>
    </xf>
    <xf numFmtId="0" fontId="8" fillId="17" borderId="0" xfId="101" applyFont="1" applyFill="1" applyAlignment="1">
      <alignment vertical="center" wrapText="1"/>
    </xf>
    <xf numFmtId="0" fontId="10" fillId="17" borderId="0" xfId="101" applyFont="1" applyFill="1" applyAlignment="1">
      <alignment vertical="center" wrapText="1"/>
    </xf>
    <xf numFmtId="0" fontId="8" fillId="18" borderId="1" xfId="75" applyFont="1" applyFill="1" applyBorder="1" applyAlignment="1">
      <alignment horizontal="center" vertical="center"/>
    </xf>
    <xf numFmtId="0" fontId="9" fillId="18" borderId="3" xfId="2" applyNumberFormat="1" applyFont="1" applyFill="1" applyBorder="1" applyAlignment="1">
      <alignment horizontal="center" vertical="center" wrapText="1"/>
    </xf>
    <xf numFmtId="0" fontId="8" fillId="17" borderId="0" xfId="109" applyFont="1" applyFill="1" applyAlignment="1">
      <alignment vertical="center" wrapText="1"/>
    </xf>
    <xf numFmtId="0" fontId="8" fillId="0" borderId="0" xfId="109" applyFont="1" applyAlignment="1">
      <alignment vertical="center" wrapText="1"/>
    </xf>
    <xf numFmtId="0" fontId="9" fillId="18" borderId="3" xfId="109" applyFont="1" applyFill="1" applyBorder="1" applyAlignment="1">
      <alignment horizontal="center" vertical="center" wrapText="1"/>
    </xf>
    <xf numFmtId="0" fontId="9" fillId="0" borderId="29" xfId="109" applyFont="1" applyFill="1" applyBorder="1" applyAlignment="1">
      <alignment horizontal="left" vertical="center" wrapText="1"/>
    </xf>
    <xf numFmtId="0" fontId="9" fillId="0" borderId="0" xfId="109" applyFont="1" applyFill="1" applyBorder="1" applyAlignment="1">
      <alignment horizontal="left" vertical="center" wrapText="1"/>
    </xf>
    <xf numFmtId="0" fontId="9" fillId="0" borderId="26" xfId="109" applyFont="1" applyFill="1" applyBorder="1" applyAlignment="1">
      <alignment horizontal="left" vertical="center" wrapText="1"/>
    </xf>
    <xf numFmtId="0" fontId="8" fillId="0" borderId="0" xfId="2" applyFont="1" applyAlignment="1">
      <alignment horizontal="left" vertical="center" wrapText="1"/>
    </xf>
    <xf numFmtId="0" fontId="9" fillId="18" borderId="24" xfId="2" applyNumberFormat="1" applyFont="1" applyFill="1" applyBorder="1" applyAlignment="1">
      <alignment horizontal="center" vertical="center" wrapText="1"/>
    </xf>
    <xf numFmtId="0" fontId="9" fillId="18" borderId="3" xfId="108" applyFont="1" applyFill="1" applyBorder="1" applyAlignment="1">
      <alignment horizontal="center" vertical="center"/>
    </xf>
    <xf numFmtId="0" fontId="9" fillId="18" borderId="1" xfId="108" applyFont="1" applyFill="1" applyBorder="1" applyAlignment="1">
      <alignment horizontal="center" vertical="center"/>
    </xf>
    <xf numFmtId="0" fontId="8" fillId="18" borderId="3" xfId="108" applyFont="1" applyFill="1" applyBorder="1" applyAlignment="1">
      <alignment vertical="center"/>
    </xf>
    <xf numFmtId="0" fontId="7" fillId="0" borderId="0" xfId="108" applyFont="1" applyAlignment="1">
      <alignment horizontal="right" vertical="center"/>
    </xf>
    <xf numFmtId="0" fontId="9" fillId="18" borderId="29" xfId="108" applyFont="1" applyFill="1" applyBorder="1" applyAlignment="1">
      <alignment horizontal="center" vertical="center"/>
    </xf>
    <xf numFmtId="0" fontId="8" fillId="18" borderId="29" xfId="108" applyFont="1" applyFill="1" applyBorder="1" applyAlignment="1">
      <alignment vertical="center"/>
    </xf>
    <xf numFmtId="0" fontId="9" fillId="18" borderId="24" xfId="108" applyFont="1" applyFill="1" applyBorder="1" applyAlignment="1">
      <alignment horizontal="center" vertical="center"/>
    </xf>
    <xf numFmtId="0" fontId="8" fillId="0" borderId="0" xfId="108" applyFont="1" applyAlignment="1">
      <alignment horizontal="left" vertical="center" wrapText="1"/>
    </xf>
    <xf numFmtId="0" fontId="9" fillId="18" borderId="24" xfId="108" applyFont="1" applyFill="1" applyBorder="1" applyAlignment="1">
      <alignment horizontal="center" vertical="center" wrapText="1"/>
    </xf>
    <xf numFmtId="3" fontId="9" fillId="18" borderId="22" xfId="2" applyNumberFormat="1" applyFont="1" applyFill="1" applyBorder="1" applyAlignment="1">
      <alignment horizontal="center" vertical="center" wrapText="1"/>
    </xf>
    <xf numFmtId="0" fontId="7" fillId="0" borderId="0" xfId="101" applyFont="1" applyFill="1" applyAlignment="1">
      <alignment horizontal="right" vertical="center"/>
    </xf>
    <xf numFmtId="0" fontId="9" fillId="24" borderId="2" xfId="101" applyFont="1" applyFill="1" applyBorder="1" applyAlignment="1">
      <alignment horizontal="center" vertical="center" wrapText="1"/>
    </xf>
    <xf numFmtId="0" fontId="9" fillId="24" borderId="0" xfId="101" applyFont="1" applyFill="1" applyBorder="1" applyAlignment="1">
      <alignment horizontal="center" vertical="center" wrapText="1"/>
    </xf>
    <xf numFmtId="3" fontId="9" fillId="18" borderId="0" xfId="2" applyNumberFormat="1" applyFont="1" applyFill="1" applyBorder="1" applyAlignment="1">
      <alignment horizontal="center" vertical="center" wrapText="1"/>
    </xf>
    <xf numFmtId="3" fontId="9" fillId="18" borderId="25" xfId="2" applyNumberFormat="1" applyFont="1" applyFill="1" applyBorder="1" applyAlignment="1">
      <alignment horizontal="center" vertical="center" wrapText="1"/>
    </xf>
    <xf numFmtId="0" fontId="9" fillId="24" borderId="3" xfId="101" applyFont="1" applyFill="1" applyBorder="1" applyAlignment="1">
      <alignment horizontal="center" vertical="center" wrapText="1"/>
    </xf>
    <xf numFmtId="0" fontId="7" fillId="0" borderId="0" xfId="101" applyFont="1" applyFill="1" applyAlignment="1">
      <alignment horizontal="right" vertical="center" wrapText="1"/>
    </xf>
    <xf numFmtId="0" fontId="8" fillId="17" borderId="0" xfId="101" applyFont="1" applyFill="1" applyAlignment="1">
      <alignment horizontal="left" vertical="center" wrapText="1"/>
    </xf>
    <xf numFmtId="0" fontId="7" fillId="0" borderId="0" xfId="101" applyFont="1" applyFill="1" applyBorder="1" applyAlignment="1">
      <alignment horizontal="right" vertical="top"/>
    </xf>
    <xf numFmtId="0" fontId="7" fillId="0" borderId="0" xfId="101" applyFont="1" applyFill="1" applyBorder="1" applyAlignment="1">
      <alignment horizontal="right" vertical="center"/>
    </xf>
    <xf numFmtId="0" fontId="9" fillId="24" borderId="1" xfId="101" applyFont="1" applyFill="1" applyBorder="1" applyAlignment="1">
      <alignment horizontal="center" vertical="center" wrapText="1"/>
    </xf>
    <xf numFmtId="3" fontId="9" fillId="18" borderId="2" xfId="2" applyNumberFormat="1" applyFont="1" applyFill="1" applyBorder="1" applyAlignment="1">
      <alignment horizontal="center" vertical="center" wrapText="1"/>
    </xf>
    <xf numFmtId="3" fontId="9" fillId="24" borderId="3" xfId="2" applyNumberFormat="1" applyFont="1" applyFill="1" applyBorder="1" applyAlignment="1">
      <alignment horizontal="center" vertical="center" wrapText="1"/>
    </xf>
    <xf numFmtId="0" fontId="8" fillId="0" borderId="0" xfId="2" applyFont="1" applyBorder="1" applyAlignment="1">
      <alignment horizontal="left" wrapText="1"/>
    </xf>
    <xf numFmtId="0" fontId="9" fillId="24" borderId="2" xfId="101" applyFont="1" applyFill="1" applyBorder="1" applyAlignment="1">
      <alignment horizontal="center" vertical="center"/>
    </xf>
    <xf numFmtId="0" fontId="9" fillId="24" borderId="0" xfId="101" applyFont="1" applyFill="1" applyBorder="1" applyAlignment="1">
      <alignment horizontal="center" vertical="center"/>
    </xf>
    <xf numFmtId="0" fontId="9" fillId="24" borderId="1" xfId="101" applyFont="1" applyFill="1" applyBorder="1" applyAlignment="1">
      <alignment horizontal="center" vertical="center"/>
    </xf>
    <xf numFmtId="0" fontId="8" fillId="24" borderId="1" xfId="101" applyFont="1" applyFill="1" applyBorder="1" applyAlignment="1">
      <alignment horizontal="center" vertical="center" wrapText="1"/>
    </xf>
    <xf numFmtId="3" fontId="9" fillId="24" borderId="1" xfId="101" applyNumberFormat="1" applyFont="1" applyFill="1" applyBorder="1" applyAlignment="1">
      <alignment horizontal="center" vertical="center" wrapText="1"/>
    </xf>
    <xf numFmtId="0" fontId="8" fillId="24" borderId="1" xfId="101" applyFont="1" applyFill="1" applyBorder="1" applyAlignment="1">
      <alignment vertical="center" wrapText="1"/>
    </xf>
    <xf numFmtId="0" fontId="8" fillId="0" borderId="0" xfId="101" applyFont="1" applyBorder="1" applyAlignment="1">
      <alignment horizontal="left" vertical="center" wrapText="1"/>
    </xf>
    <xf numFmtId="0" fontId="0" fillId="0" borderId="0" xfId="0" applyBorder="1" applyAlignment="1">
      <alignment horizontal="left" vertical="center" wrapText="1"/>
    </xf>
    <xf numFmtId="0" fontId="9" fillId="18" borderId="2" xfId="101" applyFont="1" applyFill="1" applyBorder="1" applyAlignment="1">
      <alignment horizontal="center" vertical="center" wrapText="1"/>
    </xf>
    <xf numFmtId="0" fontId="9" fillId="18" borderId="0" xfId="101" applyFont="1" applyFill="1" applyBorder="1" applyAlignment="1">
      <alignment horizontal="center" vertical="center" wrapText="1"/>
    </xf>
    <xf numFmtId="0" fontId="9" fillId="18" borderId="3" xfId="101" applyNumberFormat="1" applyFont="1" applyFill="1" applyBorder="1" applyAlignment="1">
      <alignment horizontal="center" vertical="center" wrapText="1"/>
    </xf>
    <xf numFmtId="3" fontId="9" fillId="18" borderId="26" xfId="101" applyNumberFormat="1" applyFont="1" applyFill="1" applyBorder="1" applyAlignment="1">
      <alignment horizontal="center" vertical="center" wrapText="1"/>
    </xf>
    <xf numFmtId="0" fontId="9" fillId="18" borderId="26" xfId="101" applyFont="1" applyFill="1" applyBorder="1" applyAlignment="1">
      <alignment horizontal="center" vertical="center" wrapText="1"/>
    </xf>
    <xf numFmtId="0" fontId="8" fillId="18" borderId="26" xfId="101" applyFont="1" applyFill="1" applyBorder="1" applyAlignment="1">
      <alignment horizontal="center" vertical="center" wrapText="1"/>
    </xf>
    <xf numFmtId="0" fontId="9" fillId="18" borderId="3" xfId="101" applyFont="1" applyFill="1" applyBorder="1" applyAlignment="1">
      <alignment horizontal="center" vertical="center" wrapText="1"/>
    </xf>
    <xf numFmtId="172" fontId="9" fillId="18" borderId="3" xfId="101" applyNumberFormat="1" applyFont="1" applyFill="1" applyBorder="1" applyAlignment="1">
      <alignment horizontal="center" vertical="center" wrapText="1"/>
    </xf>
    <xf numFmtId="0" fontId="9" fillId="18" borderId="25" xfId="101" applyFont="1" applyFill="1" applyBorder="1" applyAlignment="1">
      <alignment horizontal="center" vertical="center" wrapText="1"/>
    </xf>
    <xf numFmtId="0" fontId="9" fillId="18" borderId="24" xfId="101" applyFont="1" applyFill="1" applyBorder="1" applyAlignment="1">
      <alignment horizontal="center" vertical="center" wrapText="1"/>
    </xf>
    <xf numFmtId="172" fontId="9" fillId="18" borderId="24" xfId="101" applyNumberFormat="1" applyFont="1" applyFill="1" applyBorder="1" applyAlignment="1">
      <alignment horizontal="center" vertical="center" wrapText="1"/>
    </xf>
    <xf numFmtId="0" fontId="9" fillId="27" borderId="19" xfId="101" applyFont="1" applyFill="1" applyBorder="1" applyAlignment="1">
      <alignment horizontal="center" vertical="center"/>
    </xf>
    <xf numFmtId="3" fontId="9" fillId="27" borderId="20" xfId="101" applyNumberFormat="1" applyFont="1" applyFill="1" applyBorder="1" applyAlignment="1">
      <alignment horizontal="center" vertical="center" wrapText="1"/>
    </xf>
    <xf numFmtId="0" fontId="68" fillId="26" borderId="0" xfId="101" applyFont="1" applyFill="1" applyBorder="1" applyAlignment="1">
      <alignment vertical="center" wrapText="1"/>
    </xf>
    <xf numFmtId="0" fontId="71" fillId="27" borderId="20" xfId="101" applyFont="1" applyFill="1" applyBorder="1" applyAlignment="1">
      <alignment horizontal="center" vertical="center" wrapText="1"/>
    </xf>
    <xf numFmtId="3" fontId="71" fillId="27" borderId="20" xfId="101" applyNumberFormat="1" applyFont="1" applyFill="1" applyBorder="1" applyAlignment="1">
      <alignment horizontal="center" vertical="center" wrapText="1"/>
    </xf>
    <xf numFmtId="3" fontId="71" fillId="27" borderId="28" xfId="101" applyNumberFormat="1" applyFont="1" applyFill="1" applyBorder="1" applyAlignment="1">
      <alignment horizontal="center" vertical="center" wrapText="1"/>
    </xf>
    <xf numFmtId="0" fontId="71" fillId="27" borderId="28" xfId="101" applyFont="1" applyFill="1" applyBorder="1" applyAlignment="1">
      <alignment horizontal="center" vertical="center" wrapText="1"/>
    </xf>
    <xf numFmtId="0" fontId="71" fillId="27" borderId="21" xfId="101" applyNumberFormat="1" applyFont="1" applyFill="1" applyBorder="1" applyAlignment="1">
      <alignment horizontal="center" vertical="center" wrapText="1"/>
    </xf>
    <xf numFmtId="0" fontId="68" fillId="0" borderId="0" xfId="101" applyFont="1" applyBorder="1" applyAlignment="1">
      <alignment horizontal="left" wrapText="1"/>
    </xf>
    <xf numFmtId="172" fontId="67" fillId="0" borderId="0" xfId="101" applyNumberFormat="1" applyFont="1" applyFill="1" applyAlignment="1">
      <alignment horizontal="right"/>
    </xf>
    <xf numFmtId="172" fontId="71" fillId="27" borderId="23" xfId="101" applyNumberFormat="1" applyFont="1" applyFill="1" applyBorder="1" applyAlignment="1">
      <alignment horizontal="center" vertical="center" wrapText="1"/>
    </xf>
    <xf numFmtId="172" fontId="71" fillId="27" borderId="23" xfId="101" applyNumberFormat="1" applyFont="1" applyFill="1" applyBorder="1" applyAlignment="1">
      <alignment horizontal="center" vertical="center"/>
    </xf>
    <xf numFmtId="0" fontId="71" fillId="27" borderId="19" xfId="101" applyFont="1" applyFill="1" applyBorder="1" applyAlignment="1">
      <alignment horizontal="center" vertical="center"/>
    </xf>
    <xf numFmtId="0" fontId="8" fillId="17" borderId="0" xfId="2" applyFont="1" applyFill="1" applyAlignment="1">
      <alignment vertical="center" wrapText="1"/>
    </xf>
    <xf numFmtId="0" fontId="10" fillId="17" borderId="0" xfId="2" applyFont="1" applyFill="1" applyAlignment="1">
      <alignment vertical="center" wrapText="1"/>
    </xf>
    <xf numFmtId="0" fontId="8" fillId="0" borderId="0" xfId="108" applyFont="1" applyFill="1" applyBorder="1" applyAlignment="1">
      <alignment horizontal="left" vertical="center" wrapText="1"/>
    </xf>
    <xf numFmtId="0" fontId="6" fillId="0" borderId="0" xfId="108" applyFont="1" applyAlignment="1">
      <alignment horizontal="left" vertical="center"/>
    </xf>
  </cellXfs>
  <cellStyles count="116">
    <cellStyle name="20% - Énfasis1 2" xfId="6"/>
    <cellStyle name="20% - Énfasis2 2" xfId="7"/>
    <cellStyle name="20% - Énfasis3 2" xfId="8"/>
    <cellStyle name="20% - Énfasis4 2" xfId="9"/>
    <cellStyle name="20% - Énfasis5 2" xfId="10"/>
    <cellStyle name="20% - Énfasis6 2" xfId="11"/>
    <cellStyle name="40% - Énfasis1 2" xfId="12"/>
    <cellStyle name="40% - Énfasis2 2" xfId="13"/>
    <cellStyle name="40% - Énfasis3 2" xfId="14"/>
    <cellStyle name="40% - Énfasis4 2" xfId="15"/>
    <cellStyle name="40% - Énfasis5 2" xfId="16"/>
    <cellStyle name="40% - Énfasis6 2" xfId="17"/>
    <cellStyle name="60% - Énfasis1 2" xfId="18"/>
    <cellStyle name="60% - Énfasis2 2" xfId="19"/>
    <cellStyle name="60% - Énfasis3 2" xfId="20"/>
    <cellStyle name="60% - Énfasis4 2" xfId="21"/>
    <cellStyle name="60% - Énfasis5 2" xfId="22"/>
    <cellStyle name="60% - Énfasis6 2" xfId="23"/>
    <cellStyle name="Buena 2" xfId="24"/>
    <cellStyle name="Cálculo 2" xfId="25"/>
    <cellStyle name="Celda de comprobación 2" xfId="26"/>
    <cellStyle name="Celda vinculada 2" xfId="27"/>
    <cellStyle name="Diseño" xfId="28"/>
    <cellStyle name="Diseño 2" xfId="29"/>
    <cellStyle name="Diseño 2 2" xfId="30"/>
    <cellStyle name="Diseño 2 2 2" xfId="77"/>
    <cellStyle name="Diseño 2 3" xfId="78"/>
    <cellStyle name="Diseño 2_PRUEBA MACROS" xfId="31"/>
    <cellStyle name="Diseño 3" xfId="32"/>
    <cellStyle name="Diseño 3 2" xfId="79"/>
    <cellStyle name="Diseño 4" xfId="80"/>
    <cellStyle name="Diseño_PRUEBA MACROS" xfId="33"/>
    <cellStyle name="Encabezado 4 2" xfId="34"/>
    <cellStyle name="Énfasis1 2" xfId="35"/>
    <cellStyle name="Énfasis2 2" xfId="36"/>
    <cellStyle name="Énfasis3 2" xfId="37"/>
    <cellStyle name="Énfasis4 2" xfId="38"/>
    <cellStyle name="Énfasis5 2" xfId="39"/>
    <cellStyle name="Énfasis6 2" xfId="40"/>
    <cellStyle name="Entrada 2" xfId="41"/>
    <cellStyle name="Euro" xfId="42"/>
    <cellStyle name="Euro 2" xfId="43"/>
    <cellStyle name="Euro 2 2" xfId="81"/>
    <cellStyle name="Euro 3" xfId="82"/>
    <cellStyle name="Euro_Averiguaciones consignadas 2009-2010_2011AVANCE ACUSATORIO " xfId="44"/>
    <cellStyle name="Incorrecto 2" xfId="45"/>
    <cellStyle name="Millares 2" xfId="1"/>
    <cellStyle name="Millares 2 2" xfId="4"/>
    <cellStyle name="Millares 3" xfId="102"/>
    <cellStyle name="Moneda 2" xfId="114"/>
    <cellStyle name="Neutral 2" xfId="46"/>
    <cellStyle name="Normal" xfId="0" builtinId="0"/>
    <cellStyle name="Normal 10" xfId="100"/>
    <cellStyle name="Normal 10 2" xfId="108"/>
    <cellStyle name="Normal 11" xfId="112"/>
    <cellStyle name="Normal 11 2" xfId="115"/>
    <cellStyle name="Normal 13" xfId="95"/>
    <cellStyle name="Normal 13 2" xfId="101"/>
    <cellStyle name="Normal 13 3" xfId="111"/>
    <cellStyle name="Normal 2" xfId="2"/>
    <cellStyle name="Normal 2 2" xfId="3"/>
    <cellStyle name="Normal 2 2 2" xfId="5"/>
    <cellStyle name="Normal 2 2 2 2" xfId="73"/>
    <cellStyle name="Normal 2 2 3" xfId="47"/>
    <cellStyle name="Normal 2 2 3 2" xfId="83"/>
    <cellStyle name="Normal 2 2 4" xfId="48"/>
    <cellStyle name="Normal 2 2 4 2" xfId="103"/>
    <cellStyle name="Normal 2 2_Averiguaciones consignadas 2009-2010_2011AVANCE ACUSATORIO " xfId="49"/>
    <cellStyle name="Normal 2 3" xfId="50"/>
    <cellStyle name="Normal 2 3 2" xfId="84"/>
    <cellStyle name="Normal 2 4" xfId="96"/>
    <cellStyle name="Normal 2 5" xfId="97"/>
    <cellStyle name="Normal 3" xfId="75"/>
    <cellStyle name="Normal 3 2" xfId="51"/>
    <cellStyle name="Normal 3_Averiguaciones consignadas 2009-2010_2011AVANCE ACUSATORIO " xfId="52"/>
    <cellStyle name="Normal 4" xfId="76"/>
    <cellStyle name="Normal 4 2" xfId="53"/>
    <cellStyle name="Normal 4 3" xfId="98"/>
    <cellStyle name="Normal 4 4" xfId="107"/>
    <cellStyle name="Normal 4_Averiguaciones consignadas 2009-2010_2011AVANCE ACUSATORIO " xfId="54"/>
    <cellStyle name="Normal 5" xfId="55"/>
    <cellStyle name="Normal 5 2" xfId="56"/>
    <cellStyle name="Normal 5 2 2" xfId="85"/>
    <cellStyle name="Normal 5 3" xfId="86"/>
    <cellStyle name="Normal 5_PRUEBA MACROS" xfId="57"/>
    <cellStyle name="Normal 6" xfId="58"/>
    <cellStyle name="Normal 6 2" xfId="87"/>
    <cellStyle name="Normal 7" xfId="59"/>
    <cellStyle name="Normal 7 2" xfId="88"/>
    <cellStyle name="Normal 8" xfId="99"/>
    <cellStyle name="Normal 9" xfId="94"/>
    <cellStyle name="Normal_1Cap. AR" xfId="110"/>
    <cellStyle name="Normal_Cap.1D ASUNTOS RELIGIOSOS" xfId="109"/>
    <cellStyle name="Normal_Estadísticas 2001-2002" xfId="105"/>
    <cellStyle name="Normal_Estadisticas Estructura 2001 vs 2000(2)" xfId="106"/>
    <cellStyle name="Notas 2" xfId="60"/>
    <cellStyle name="Notas 2 2" xfId="89"/>
    <cellStyle name="Porcentaje 2" xfId="74"/>
    <cellStyle name="Porcentaje 3" xfId="113"/>
    <cellStyle name="Porcentual 2" xfId="61"/>
    <cellStyle name="Porcentual 2 2" xfId="62"/>
    <cellStyle name="Porcentual 2 2 2" xfId="90"/>
    <cellStyle name="Porcentual 2 3" xfId="91"/>
    <cellStyle name="Porcentual 3" xfId="63"/>
    <cellStyle name="Porcentual 3 2" xfId="92"/>
    <cellStyle name="Porcentual 4" xfId="93"/>
    <cellStyle name="Salida 2" xfId="64"/>
    <cellStyle name="Texto de advertencia 2" xfId="65"/>
    <cellStyle name="Texto explicativo 2" xfId="66"/>
    <cellStyle name="Título 1 2" xfId="67"/>
    <cellStyle name="Título 2 2" xfId="68"/>
    <cellStyle name="Título 3 2" xfId="69"/>
    <cellStyle name="Título 4" xfId="70"/>
    <cellStyle name="Total 2" xfId="71"/>
    <cellStyle name="Währung" xfId="72"/>
    <cellStyle name="Währung 2" xfId="10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B4B4B4"/>
      <rgbColor rgb="00E1E1E1"/>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3151"/>
      <color rgb="FFFFFFFF"/>
      <color rgb="FFCCC0DA"/>
      <color rgb="FFE1E1E1"/>
      <color rgb="FFB4B4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13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worksheet" Target="worksheets/sheet129.xml"/><Relationship Id="rId13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30" Type="http://schemas.openxmlformats.org/officeDocument/2006/relationships/worksheet" Target="worksheets/sheet130.xml"/><Relationship Id="rId13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10</xdr:col>
      <xdr:colOff>276225</xdr:colOff>
      <xdr:row>37</xdr:row>
      <xdr:rowOff>142875</xdr:rowOff>
    </xdr:to>
    <xdr:pic>
      <xdr:nvPicPr>
        <xdr:cNvPr id="5"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 y="9525"/>
          <a:ext cx="7610475" cy="6372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42047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42047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42047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638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5622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19240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6573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7907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42047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42047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420475"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420475"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420475"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420475"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3333750</xdr:colOff>
          <xdr:row>10</xdr:row>
          <xdr:rowOff>95250</xdr:rowOff>
        </xdr:from>
        <xdr:to>
          <xdr:col>2</xdr:col>
          <xdr:colOff>3333750</xdr:colOff>
          <xdr:row>10</xdr:row>
          <xdr:rowOff>95250</xdr:rowOff>
        </xdr:to>
        <xdr:sp macro="" textlink="">
          <xdr:nvSpPr>
            <xdr:cNvPr id="9217" name="Button 1" hidden="1">
              <a:extLst>
                <a:ext uri="{63B3BB69-23CF-44E3-9099-C40C66FF867C}">
                  <a14:compatExt spid="_x0000_s921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3333750</xdr:colOff>
          <xdr:row>10</xdr:row>
          <xdr:rowOff>95250</xdr:rowOff>
        </xdr:from>
        <xdr:to>
          <xdr:col>2</xdr:col>
          <xdr:colOff>3333750</xdr:colOff>
          <xdr:row>10</xdr:row>
          <xdr:rowOff>95250</xdr:rowOff>
        </xdr:to>
        <xdr:sp macro="" textlink="">
          <xdr:nvSpPr>
            <xdr:cNvPr id="9218" name="Button 2" hidden="1">
              <a:extLst>
                <a:ext uri="{63B3BB69-23CF-44E3-9099-C40C66FF867C}">
                  <a14:compatExt spid="_x0000_s92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3333750</xdr:colOff>
          <xdr:row>10</xdr:row>
          <xdr:rowOff>95250</xdr:rowOff>
        </xdr:from>
        <xdr:to>
          <xdr:col>2</xdr:col>
          <xdr:colOff>3333750</xdr:colOff>
          <xdr:row>10</xdr:row>
          <xdr:rowOff>95250</xdr:rowOff>
        </xdr:to>
        <xdr:sp macro="" textlink="">
          <xdr:nvSpPr>
            <xdr:cNvPr id="9219" name="Button 3" hidden="1">
              <a:extLst>
                <a:ext uri="{63B3BB69-23CF-44E3-9099-C40C66FF867C}">
                  <a14:compatExt spid="_x0000_s921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3333750</xdr:colOff>
          <xdr:row>10</xdr:row>
          <xdr:rowOff>95250</xdr:rowOff>
        </xdr:from>
        <xdr:to>
          <xdr:col>2</xdr:col>
          <xdr:colOff>3333750</xdr:colOff>
          <xdr:row>10</xdr:row>
          <xdr:rowOff>95250</xdr:rowOff>
        </xdr:to>
        <xdr:sp macro="" textlink="">
          <xdr:nvSpPr>
            <xdr:cNvPr id="9220" name="Button 4" hidden="1">
              <a:extLst>
                <a:ext uri="{63B3BB69-23CF-44E3-9099-C40C66FF867C}">
                  <a14:compatExt spid="_x0000_s922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3333750</xdr:colOff>
          <xdr:row>10</xdr:row>
          <xdr:rowOff>95250</xdr:rowOff>
        </xdr:from>
        <xdr:to>
          <xdr:col>2</xdr:col>
          <xdr:colOff>3333750</xdr:colOff>
          <xdr:row>10</xdr:row>
          <xdr:rowOff>95250</xdr:rowOff>
        </xdr:to>
        <xdr:sp macro="" textlink="">
          <xdr:nvSpPr>
            <xdr:cNvPr id="9221" name="Button 5" hidden="1">
              <a:extLst>
                <a:ext uri="{63B3BB69-23CF-44E3-9099-C40C66FF867C}">
                  <a14:compatExt spid="_x0000_s922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510010"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510010"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510010"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4859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4098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17716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504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638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510010"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510010"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510010"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510010"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510010"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510010"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65" name="Button 1" hidden="1">
              <a:extLst>
                <a:ext uri="{63B3BB69-23CF-44E3-9099-C40C66FF867C}">
                  <a14:compatExt spid="_x0000_s1126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66" name="Button 2" hidden="1">
              <a:extLst>
                <a:ext uri="{63B3BB69-23CF-44E3-9099-C40C66FF867C}">
                  <a14:compatExt spid="_x0000_s1126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67" name="Button 3" hidden="1">
              <a:extLst>
                <a:ext uri="{63B3BB69-23CF-44E3-9099-C40C66FF867C}">
                  <a14:compatExt spid="_x0000_s1126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68" name="Button 4" hidden="1">
              <a:extLst>
                <a:ext uri="{63B3BB69-23CF-44E3-9099-C40C66FF867C}">
                  <a14:compatExt spid="_x0000_s1126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69" name="Button 5" hidden="1">
              <a:extLst>
                <a:ext uri="{63B3BB69-23CF-44E3-9099-C40C66FF867C}">
                  <a14:compatExt spid="_x0000_s112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0" name="Button 6" hidden="1">
              <a:extLst>
                <a:ext uri="{63B3BB69-23CF-44E3-9099-C40C66FF867C}">
                  <a14:compatExt spid="_x0000_s112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1" name="Button 7" hidden="1">
              <a:extLst>
                <a:ext uri="{63B3BB69-23CF-44E3-9099-C40C66FF867C}">
                  <a14:compatExt spid="_x0000_s1127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2" name="Button 8" hidden="1">
              <a:extLst>
                <a:ext uri="{63B3BB69-23CF-44E3-9099-C40C66FF867C}">
                  <a14:compatExt spid="_x0000_s1127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3" name="Button 9" hidden="1">
              <a:extLst>
                <a:ext uri="{63B3BB69-23CF-44E3-9099-C40C66FF867C}">
                  <a14:compatExt spid="_x0000_s112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4" name="Button 10" hidden="1">
              <a:extLst>
                <a:ext uri="{63B3BB69-23CF-44E3-9099-C40C66FF867C}">
                  <a14:compatExt spid="_x0000_s1127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5" name="Button 11" hidden="1">
              <a:extLst>
                <a:ext uri="{63B3BB69-23CF-44E3-9099-C40C66FF867C}">
                  <a14:compatExt spid="_x0000_s1127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2295525</xdr:colOff>
          <xdr:row>12</xdr:row>
          <xdr:rowOff>190500</xdr:rowOff>
        </xdr:from>
        <xdr:to>
          <xdr:col>2</xdr:col>
          <xdr:colOff>2295525</xdr:colOff>
          <xdr:row>12</xdr:row>
          <xdr:rowOff>190500</xdr:rowOff>
        </xdr:to>
        <xdr:sp macro="" textlink="">
          <xdr:nvSpPr>
            <xdr:cNvPr id="11276" name="Button 12" hidden="1">
              <a:extLst>
                <a:ext uri="{63B3BB69-23CF-44E3-9099-C40C66FF867C}">
                  <a14:compatExt spid="_x0000_s1127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07757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07757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07757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335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57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19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85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44</xdr:row>
      <xdr:rowOff>0</xdr:rowOff>
    </xdr:from>
    <xdr:to>
      <xdr:col>5</xdr:col>
      <xdr:colOff>0</xdr:colOff>
      <xdr:row>44</xdr:row>
      <xdr:rowOff>0</xdr:rowOff>
    </xdr:to>
    <xdr:grpSp>
      <xdr:nvGrpSpPr>
        <xdr:cNvPr id="13" name="Group 15"/>
        <xdr:cNvGrpSpPr>
          <a:grpSpLocks/>
        </xdr:cNvGrpSpPr>
      </xdr:nvGrpSpPr>
      <xdr:grpSpPr bwMode="auto">
        <a:xfrm>
          <a:off x="11077575" y="824103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15" name="Group 18"/>
        <xdr:cNvGrpSpPr>
          <a:grpSpLocks/>
        </xdr:cNvGrpSpPr>
      </xdr:nvGrpSpPr>
      <xdr:grpSpPr bwMode="auto">
        <a:xfrm>
          <a:off x="11077575" y="824103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17" name="Group 21"/>
        <xdr:cNvGrpSpPr>
          <a:grpSpLocks/>
        </xdr:cNvGrpSpPr>
      </xdr:nvGrpSpPr>
      <xdr:grpSpPr bwMode="auto">
        <a:xfrm>
          <a:off x="11077575" y="824103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19" name="Group 24"/>
        <xdr:cNvGrpSpPr>
          <a:grpSpLocks/>
        </xdr:cNvGrpSpPr>
      </xdr:nvGrpSpPr>
      <xdr:grpSpPr bwMode="auto">
        <a:xfrm>
          <a:off x="11077575" y="824103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21" name="Group 27"/>
        <xdr:cNvGrpSpPr>
          <a:grpSpLocks/>
        </xdr:cNvGrpSpPr>
      </xdr:nvGrpSpPr>
      <xdr:grpSpPr bwMode="auto">
        <a:xfrm>
          <a:off x="11077575" y="824103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23" name="Group 30"/>
        <xdr:cNvGrpSpPr>
          <a:grpSpLocks/>
        </xdr:cNvGrpSpPr>
      </xdr:nvGrpSpPr>
      <xdr:grpSpPr bwMode="auto">
        <a:xfrm>
          <a:off x="11077575" y="824103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25" name="Group 33"/>
        <xdr:cNvGrpSpPr>
          <a:grpSpLocks/>
        </xdr:cNvGrpSpPr>
      </xdr:nvGrpSpPr>
      <xdr:grpSpPr bwMode="auto">
        <a:xfrm>
          <a:off x="11077575" y="824103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27" name="Group 36"/>
        <xdr:cNvGrpSpPr>
          <a:grpSpLocks/>
        </xdr:cNvGrpSpPr>
      </xdr:nvGrpSpPr>
      <xdr:grpSpPr bwMode="auto">
        <a:xfrm>
          <a:off x="11077575" y="824103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29" name="Group 39"/>
        <xdr:cNvGrpSpPr>
          <a:grpSpLocks/>
        </xdr:cNvGrpSpPr>
      </xdr:nvGrpSpPr>
      <xdr:grpSpPr bwMode="auto">
        <a:xfrm>
          <a:off x="11077575" y="824103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31" name="Group 42"/>
        <xdr:cNvGrpSpPr>
          <a:grpSpLocks/>
        </xdr:cNvGrpSpPr>
      </xdr:nvGrpSpPr>
      <xdr:grpSpPr bwMode="auto">
        <a:xfrm>
          <a:off x="11077575" y="824103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44</xdr:row>
      <xdr:rowOff>0</xdr:rowOff>
    </xdr:from>
    <xdr:to>
      <xdr:col>5</xdr:col>
      <xdr:colOff>0</xdr:colOff>
      <xdr:row>44</xdr:row>
      <xdr:rowOff>0</xdr:rowOff>
    </xdr:to>
    <xdr:grpSp>
      <xdr:nvGrpSpPr>
        <xdr:cNvPr id="33" name="Group 45"/>
        <xdr:cNvGrpSpPr>
          <a:grpSpLocks/>
        </xdr:cNvGrpSpPr>
      </xdr:nvGrpSpPr>
      <xdr:grpSpPr bwMode="auto">
        <a:xfrm>
          <a:off x="11077575" y="8241030"/>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1072705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1072705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1072705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430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670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288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621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95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1072705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15" name="Group 18"/>
        <xdr:cNvGrpSpPr>
          <a:grpSpLocks/>
        </xdr:cNvGrpSpPr>
      </xdr:nvGrpSpPr>
      <xdr:grpSpPr bwMode="auto">
        <a:xfrm>
          <a:off x="1072705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17" name="Group 21"/>
        <xdr:cNvGrpSpPr>
          <a:grpSpLocks/>
        </xdr:cNvGrpSpPr>
      </xdr:nvGrpSpPr>
      <xdr:grpSpPr bwMode="auto">
        <a:xfrm>
          <a:off x="10727055" y="158877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19" name="Group 24"/>
        <xdr:cNvGrpSpPr>
          <a:grpSpLocks/>
        </xdr:cNvGrpSpPr>
      </xdr:nvGrpSpPr>
      <xdr:grpSpPr bwMode="auto">
        <a:xfrm>
          <a:off x="10727055" y="158877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1" name="Group 27"/>
        <xdr:cNvGrpSpPr>
          <a:grpSpLocks/>
        </xdr:cNvGrpSpPr>
      </xdr:nvGrpSpPr>
      <xdr:grpSpPr bwMode="auto">
        <a:xfrm>
          <a:off x="10727055" y="158877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3" name="Group 30"/>
        <xdr:cNvGrpSpPr>
          <a:grpSpLocks/>
        </xdr:cNvGrpSpPr>
      </xdr:nvGrpSpPr>
      <xdr:grpSpPr bwMode="auto">
        <a:xfrm>
          <a:off x="10727055" y="158877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5" name="Group 33"/>
        <xdr:cNvGrpSpPr>
          <a:grpSpLocks/>
        </xdr:cNvGrpSpPr>
      </xdr:nvGrpSpPr>
      <xdr:grpSpPr bwMode="auto">
        <a:xfrm>
          <a:off x="10727055" y="158877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7" name="Group 36"/>
        <xdr:cNvGrpSpPr>
          <a:grpSpLocks/>
        </xdr:cNvGrpSpPr>
      </xdr:nvGrpSpPr>
      <xdr:grpSpPr bwMode="auto">
        <a:xfrm>
          <a:off x="10727055" y="158877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9" name="Group 39"/>
        <xdr:cNvGrpSpPr>
          <a:grpSpLocks/>
        </xdr:cNvGrpSpPr>
      </xdr:nvGrpSpPr>
      <xdr:grpSpPr bwMode="auto">
        <a:xfrm>
          <a:off x="10727055" y="158877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31" name="Group 42"/>
        <xdr:cNvGrpSpPr>
          <a:grpSpLocks/>
        </xdr:cNvGrpSpPr>
      </xdr:nvGrpSpPr>
      <xdr:grpSpPr bwMode="auto">
        <a:xfrm>
          <a:off x="10727055" y="158877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33" name="Group 45"/>
        <xdr:cNvGrpSpPr>
          <a:grpSpLocks/>
        </xdr:cNvGrpSpPr>
      </xdr:nvGrpSpPr>
      <xdr:grpSpPr bwMode="auto">
        <a:xfrm>
          <a:off x="10727055" y="1588770"/>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3" name="Button 1" hidden="1">
              <a:extLst>
                <a:ext uri="{63B3BB69-23CF-44E3-9099-C40C66FF867C}">
                  <a14:compatExt spid="_x0000_s1331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4" name="Button 2" hidden="1">
              <a:extLst>
                <a:ext uri="{63B3BB69-23CF-44E3-9099-C40C66FF867C}">
                  <a14:compatExt spid="_x0000_s1331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5" name="Button 3" hidden="1">
              <a:extLst>
                <a:ext uri="{63B3BB69-23CF-44E3-9099-C40C66FF867C}">
                  <a14:compatExt spid="_x0000_s1331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6" name="Button 4" hidden="1">
              <a:extLst>
                <a:ext uri="{63B3BB69-23CF-44E3-9099-C40C66FF867C}">
                  <a14:compatExt spid="_x0000_s1331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7" name="Button 5" hidden="1">
              <a:extLst>
                <a:ext uri="{63B3BB69-23CF-44E3-9099-C40C66FF867C}">
                  <a14:compatExt spid="_x0000_s1331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8" name="Button 6" hidden="1">
              <a:extLst>
                <a:ext uri="{63B3BB69-23CF-44E3-9099-C40C66FF867C}">
                  <a14:compatExt spid="_x0000_s1331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19" name="Button 7" hidden="1">
              <a:extLst>
                <a:ext uri="{63B3BB69-23CF-44E3-9099-C40C66FF867C}">
                  <a14:compatExt spid="_x0000_s1331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20" name="Button 8" hidden="1">
              <a:extLst>
                <a:ext uri="{63B3BB69-23CF-44E3-9099-C40C66FF867C}">
                  <a14:compatExt spid="_x0000_s1332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2676525</xdr:colOff>
          <xdr:row>3</xdr:row>
          <xdr:rowOff>19050</xdr:rowOff>
        </xdr:from>
        <xdr:to>
          <xdr:col>2</xdr:col>
          <xdr:colOff>2676525</xdr:colOff>
          <xdr:row>3</xdr:row>
          <xdr:rowOff>19050</xdr:rowOff>
        </xdr:to>
        <xdr:sp macro="" textlink="">
          <xdr:nvSpPr>
            <xdr:cNvPr id="13321" name="Button 9" hidden="1">
              <a:extLst>
                <a:ext uri="{63B3BB69-23CF-44E3-9099-C40C66FF867C}">
                  <a14:compatExt spid="_x0000_s1332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5</xdr:col>
      <xdr:colOff>409575</xdr:colOff>
      <xdr:row>0</xdr:row>
      <xdr:rowOff>0</xdr:rowOff>
    </xdr:from>
    <xdr:to>
      <xdr:col>7</xdr:col>
      <xdr:colOff>333375</xdr:colOff>
      <xdr:row>0</xdr:row>
      <xdr:rowOff>0</xdr:rowOff>
    </xdr:to>
    <xdr:grpSp>
      <xdr:nvGrpSpPr>
        <xdr:cNvPr id="2" name="Group 1"/>
        <xdr:cNvGrpSpPr>
          <a:grpSpLocks/>
        </xdr:cNvGrpSpPr>
      </xdr:nvGrpSpPr>
      <xdr:grpSpPr bwMode="auto">
        <a:xfrm>
          <a:off x="11626977" y="0"/>
          <a:ext cx="1523238"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400050</xdr:colOff>
      <xdr:row>46</xdr:row>
      <xdr:rowOff>0</xdr:rowOff>
    </xdr:from>
    <xdr:to>
      <xdr:col>7</xdr:col>
      <xdr:colOff>323850</xdr:colOff>
      <xdr:row>46</xdr:row>
      <xdr:rowOff>0</xdr:rowOff>
    </xdr:to>
    <xdr:grpSp>
      <xdr:nvGrpSpPr>
        <xdr:cNvPr id="4" name="Group 4"/>
        <xdr:cNvGrpSpPr>
          <a:grpSpLocks/>
        </xdr:cNvGrpSpPr>
      </xdr:nvGrpSpPr>
      <xdr:grpSpPr bwMode="auto">
        <a:xfrm>
          <a:off x="11616309" y="8808720"/>
          <a:ext cx="1523238"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2095500</xdr:colOff>
      <xdr:row>22</xdr:row>
      <xdr:rowOff>38100</xdr:rowOff>
    </xdr:from>
    <xdr:to>
      <xdr:col>2</xdr:col>
      <xdr:colOff>2095500</xdr:colOff>
      <xdr:row>33</xdr:row>
      <xdr:rowOff>76200</xdr:rowOff>
    </xdr:to>
    <xdr:sp macro="" textlink="">
      <xdr:nvSpPr>
        <xdr:cNvPr id="6" name="Line 8"/>
        <xdr:cNvSpPr>
          <a:spLocks noChangeShapeType="1"/>
        </xdr:cNvSpPr>
      </xdr:nvSpPr>
      <xdr:spPr bwMode="auto">
        <a:xfrm>
          <a:off x="2657475" y="5429250"/>
          <a:ext cx="0" cy="18478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22</xdr:row>
      <xdr:rowOff>47625</xdr:rowOff>
    </xdr:from>
    <xdr:to>
      <xdr:col>2</xdr:col>
      <xdr:colOff>1457325</xdr:colOff>
      <xdr:row>34</xdr:row>
      <xdr:rowOff>114300</xdr:rowOff>
    </xdr:to>
    <xdr:sp macro="" textlink="">
      <xdr:nvSpPr>
        <xdr:cNvPr id="7" name="Line 9"/>
        <xdr:cNvSpPr>
          <a:spLocks noChangeShapeType="1"/>
        </xdr:cNvSpPr>
      </xdr:nvSpPr>
      <xdr:spPr bwMode="auto">
        <a:xfrm>
          <a:off x="2019300" y="5438775"/>
          <a:ext cx="0" cy="203835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22</xdr:row>
      <xdr:rowOff>0</xdr:rowOff>
    </xdr:from>
    <xdr:to>
      <xdr:col>2</xdr:col>
      <xdr:colOff>1190625</xdr:colOff>
      <xdr:row>35</xdr:row>
      <xdr:rowOff>28575</xdr:rowOff>
    </xdr:to>
    <xdr:sp macro="" textlink="">
      <xdr:nvSpPr>
        <xdr:cNvPr id="8" name="Line 10"/>
        <xdr:cNvSpPr>
          <a:spLocks noChangeShapeType="1"/>
        </xdr:cNvSpPr>
      </xdr:nvSpPr>
      <xdr:spPr bwMode="auto">
        <a:xfrm>
          <a:off x="1752600" y="5391150"/>
          <a:ext cx="0" cy="2162175"/>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23</xdr:row>
      <xdr:rowOff>28575</xdr:rowOff>
    </xdr:from>
    <xdr:to>
      <xdr:col>2</xdr:col>
      <xdr:colOff>1323975</xdr:colOff>
      <xdr:row>33</xdr:row>
      <xdr:rowOff>47625</xdr:rowOff>
    </xdr:to>
    <xdr:sp macro="" textlink="">
      <xdr:nvSpPr>
        <xdr:cNvPr id="9" name="Line 11"/>
        <xdr:cNvSpPr>
          <a:spLocks noChangeShapeType="1"/>
        </xdr:cNvSpPr>
      </xdr:nvSpPr>
      <xdr:spPr bwMode="auto">
        <a:xfrm>
          <a:off x="1885950" y="5610225"/>
          <a:ext cx="0" cy="163830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333375</xdr:colOff>
      <xdr:row>46</xdr:row>
      <xdr:rowOff>0</xdr:rowOff>
    </xdr:from>
    <xdr:to>
      <xdr:col>7</xdr:col>
      <xdr:colOff>257175</xdr:colOff>
      <xdr:row>46</xdr:row>
      <xdr:rowOff>0</xdr:rowOff>
    </xdr:to>
    <xdr:grpSp>
      <xdr:nvGrpSpPr>
        <xdr:cNvPr id="10" name="Group 12"/>
        <xdr:cNvGrpSpPr>
          <a:grpSpLocks/>
        </xdr:cNvGrpSpPr>
      </xdr:nvGrpSpPr>
      <xdr:grpSpPr bwMode="auto">
        <a:xfrm>
          <a:off x="11546205" y="8808720"/>
          <a:ext cx="1523238" cy="0"/>
          <a:chOff x="907" y="20"/>
          <a:chExt cx="152" cy="80"/>
        </a:xfrm>
      </xdr:grpSpPr>
      <xdr:sp macro="" textlink="">
        <xdr:nvSpPr>
          <xdr:cNvPr id="11" name="Rectangle 1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12" name="Group 15"/>
        <xdr:cNvGrpSpPr>
          <a:grpSpLocks/>
        </xdr:cNvGrpSpPr>
      </xdr:nvGrpSpPr>
      <xdr:grpSpPr bwMode="auto">
        <a:xfrm>
          <a:off x="11546205" y="8808720"/>
          <a:ext cx="1523238" cy="0"/>
          <a:chOff x="907" y="20"/>
          <a:chExt cx="152" cy="80"/>
        </a:xfrm>
      </xdr:grpSpPr>
      <xdr:sp macro="" textlink="">
        <xdr:nvSpPr>
          <xdr:cNvPr id="13"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14" name="Group 18"/>
        <xdr:cNvGrpSpPr>
          <a:grpSpLocks/>
        </xdr:cNvGrpSpPr>
      </xdr:nvGrpSpPr>
      <xdr:grpSpPr bwMode="auto">
        <a:xfrm>
          <a:off x="11546205" y="8808720"/>
          <a:ext cx="1523238" cy="0"/>
          <a:chOff x="907" y="20"/>
          <a:chExt cx="152" cy="80"/>
        </a:xfrm>
      </xdr:grpSpPr>
      <xdr:sp macro="" textlink="">
        <xdr:nvSpPr>
          <xdr:cNvPr id="15"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16" name="Group 21"/>
        <xdr:cNvGrpSpPr>
          <a:grpSpLocks/>
        </xdr:cNvGrpSpPr>
      </xdr:nvGrpSpPr>
      <xdr:grpSpPr bwMode="auto">
        <a:xfrm>
          <a:off x="11546205" y="8808720"/>
          <a:ext cx="1523238" cy="0"/>
          <a:chOff x="907" y="20"/>
          <a:chExt cx="152" cy="80"/>
        </a:xfrm>
      </xdr:grpSpPr>
      <xdr:sp macro="" textlink="">
        <xdr:nvSpPr>
          <xdr:cNvPr id="17"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18" name="Group 24"/>
        <xdr:cNvGrpSpPr>
          <a:grpSpLocks/>
        </xdr:cNvGrpSpPr>
      </xdr:nvGrpSpPr>
      <xdr:grpSpPr bwMode="auto">
        <a:xfrm>
          <a:off x="11546205" y="8808720"/>
          <a:ext cx="1523238" cy="0"/>
          <a:chOff x="907" y="20"/>
          <a:chExt cx="152" cy="80"/>
        </a:xfrm>
      </xdr:grpSpPr>
      <xdr:sp macro="" textlink="">
        <xdr:nvSpPr>
          <xdr:cNvPr id="19"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20" name="Group 27"/>
        <xdr:cNvGrpSpPr>
          <a:grpSpLocks/>
        </xdr:cNvGrpSpPr>
      </xdr:nvGrpSpPr>
      <xdr:grpSpPr bwMode="auto">
        <a:xfrm>
          <a:off x="11546205" y="8808720"/>
          <a:ext cx="1523238" cy="0"/>
          <a:chOff x="907" y="20"/>
          <a:chExt cx="152" cy="80"/>
        </a:xfrm>
      </xdr:grpSpPr>
      <xdr:sp macro="" textlink="">
        <xdr:nvSpPr>
          <xdr:cNvPr id="21"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22" name="Group 30"/>
        <xdr:cNvGrpSpPr>
          <a:grpSpLocks/>
        </xdr:cNvGrpSpPr>
      </xdr:nvGrpSpPr>
      <xdr:grpSpPr bwMode="auto">
        <a:xfrm>
          <a:off x="11546205" y="8808720"/>
          <a:ext cx="1523238" cy="0"/>
          <a:chOff x="907" y="20"/>
          <a:chExt cx="152" cy="80"/>
        </a:xfrm>
      </xdr:grpSpPr>
      <xdr:sp macro="" textlink="">
        <xdr:nvSpPr>
          <xdr:cNvPr id="23"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24" name="Group 33"/>
        <xdr:cNvGrpSpPr>
          <a:grpSpLocks/>
        </xdr:cNvGrpSpPr>
      </xdr:nvGrpSpPr>
      <xdr:grpSpPr bwMode="auto">
        <a:xfrm>
          <a:off x="11546205" y="8808720"/>
          <a:ext cx="1523238" cy="0"/>
          <a:chOff x="907" y="20"/>
          <a:chExt cx="152" cy="80"/>
        </a:xfrm>
      </xdr:grpSpPr>
      <xdr:sp macro="" textlink="">
        <xdr:nvSpPr>
          <xdr:cNvPr id="25"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26" name="Group 36"/>
        <xdr:cNvGrpSpPr>
          <a:grpSpLocks/>
        </xdr:cNvGrpSpPr>
      </xdr:nvGrpSpPr>
      <xdr:grpSpPr bwMode="auto">
        <a:xfrm>
          <a:off x="11546205" y="8808720"/>
          <a:ext cx="1523238" cy="0"/>
          <a:chOff x="907" y="20"/>
          <a:chExt cx="152" cy="80"/>
        </a:xfrm>
      </xdr:grpSpPr>
      <xdr:sp macro="" textlink="">
        <xdr:nvSpPr>
          <xdr:cNvPr id="27"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28" name="Group 39"/>
        <xdr:cNvGrpSpPr>
          <a:grpSpLocks/>
        </xdr:cNvGrpSpPr>
      </xdr:nvGrpSpPr>
      <xdr:grpSpPr bwMode="auto">
        <a:xfrm>
          <a:off x="11546205" y="8808720"/>
          <a:ext cx="1523238" cy="0"/>
          <a:chOff x="907" y="20"/>
          <a:chExt cx="152" cy="80"/>
        </a:xfrm>
      </xdr:grpSpPr>
      <xdr:sp macro="" textlink="">
        <xdr:nvSpPr>
          <xdr:cNvPr id="29"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30" name="Group 42"/>
        <xdr:cNvGrpSpPr>
          <a:grpSpLocks/>
        </xdr:cNvGrpSpPr>
      </xdr:nvGrpSpPr>
      <xdr:grpSpPr bwMode="auto">
        <a:xfrm>
          <a:off x="11546205" y="8808720"/>
          <a:ext cx="1523238" cy="0"/>
          <a:chOff x="907" y="20"/>
          <a:chExt cx="152" cy="80"/>
        </a:xfrm>
      </xdr:grpSpPr>
      <xdr:sp macro="" textlink="">
        <xdr:nvSpPr>
          <xdr:cNvPr id="31"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46</xdr:row>
      <xdr:rowOff>0</xdr:rowOff>
    </xdr:from>
    <xdr:to>
      <xdr:col>7</xdr:col>
      <xdr:colOff>257175</xdr:colOff>
      <xdr:row>46</xdr:row>
      <xdr:rowOff>0</xdr:rowOff>
    </xdr:to>
    <xdr:grpSp>
      <xdr:nvGrpSpPr>
        <xdr:cNvPr id="32" name="Group 45"/>
        <xdr:cNvGrpSpPr>
          <a:grpSpLocks/>
        </xdr:cNvGrpSpPr>
      </xdr:nvGrpSpPr>
      <xdr:grpSpPr bwMode="auto">
        <a:xfrm>
          <a:off x="11546205" y="8808720"/>
          <a:ext cx="1523238" cy="0"/>
          <a:chOff x="907" y="20"/>
          <a:chExt cx="152" cy="80"/>
        </a:xfrm>
      </xdr:grpSpPr>
      <xdr:sp macro="" textlink="">
        <xdr:nvSpPr>
          <xdr:cNvPr id="33"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087100"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087100"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087100"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765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383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716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050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087100"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087100"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087100"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087100"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087100"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087100"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1087100"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1087100"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9" name="Group 39"/>
        <xdr:cNvGrpSpPr>
          <a:grpSpLocks/>
        </xdr:cNvGrpSpPr>
      </xdr:nvGrpSpPr>
      <xdr:grpSpPr bwMode="auto">
        <a:xfrm>
          <a:off x="11087100" y="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31" name="Group 42"/>
        <xdr:cNvGrpSpPr>
          <a:grpSpLocks/>
        </xdr:cNvGrpSpPr>
      </xdr:nvGrpSpPr>
      <xdr:grpSpPr bwMode="auto">
        <a:xfrm>
          <a:off x="11087100" y="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14</xdr:row>
      <xdr:rowOff>0</xdr:rowOff>
    </xdr:from>
    <xdr:to>
      <xdr:col>5</xdr:col>
      <xdr:colOff>0</xdr:colOff>
      <xdr:row>14</xdr:row>
      <xdr:rowOff>0</xdr:rowOff>
    </xdr:to>
    <xdr:grpSp>
      <xdr:nvGrpSpPr>
        <xdr:cNvPr id="33" name="Group 45"/>
        <xdr:cNvGrpSpPr>
          <a:grpSpLocks/>
        </xdr:cNvGrpSpPr>
      </xdr:nvGrpSpPr>
      <xdr:grpSpPr bwMode="auto">
        <a:xfrm>
          <a:off x="11087100" y="3613785"/>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2114550</xdr:colOff>
          <xdr:row>5</xdr:row>
          <xdr:rowOff>28575</xdr:rowOff>
        </xdr:from>
        <xdr:to>
          <xdr:col>2</xdr:col>
          <xdr:colOff>2114550</xdr:colOff>
          <xdr:row>5</xdr:row>
          <xdr:rowOff>28575</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2447925</xdr:colOff>
          <xdr:row>2</xdr:row>
          <xdr:rowOff>0</xdr:rowOff>
        </xdr:from>
        <xdr:to>
          <xdr:col>2</xdr:col>
          <xdr:colOff>2447925</xdr:colOff>
          <xdr:row>2</xdr:row>
          <xdr:rowOff>0</xdr:rowOff>
        </xdr:to>
        <xdr:sp macro="" textlink="">
          <xdr:nvSpPr>
            <xdr:cNvPr id="16385" name="Button 1" hidden="1">
              <a:extLst>
                <a:ext uri="{63B3BB69-23CF-44E3-9099-C40C66FF867C}">
                  <a14:compatExt spid="_x0000_s163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091755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091755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091755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6668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5908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19526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6859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192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091755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091755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0917555"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0917555"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0917555"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0917555"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0917555"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0917555"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9" name="Group 39"/>
        <xdr:cNvGrpSpPr>
          <a:grpSpLocks/>
        </xdr:cNvGrpSpPr>
      </xdr:nvGrpSpPr>
      <xdr:grpSpPr bwMode="auto">
        <a:xfrm>
          <a:off x="10917555" y="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31" name="Group 42"/>
        <xdr:cNvGrpSpPr>
          <a:grpSpLocks/>
        </xdr:cNvGrpSpPr>
      </xdr:nvGrpSpPr>
      <xdr:grpSpPr bwMode="auto">
        <a:xfrm>
          <a:off x="10917555" y="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7</xdr:row>
      <xdr:rowOff>0</xdr:rowOff>
    </xdr:from>
    <xdr:to>
      <xdr:col>5</xdr:col>
      <xdr:colOff>0</xdr:colOff>
      <xdr:row>7</xdr:row>
      <xdr:rowOff>0</xdr:rowOff>
    </xdr:to>
    <xdr:grpSp>
      <xdr:nvGrpSpPr>
        <xdr:cNvPr id="33" name="Group 45"/>
        <xdr:cNvGrpSpPr>
          <a:grpSpLocks/>
        </xdr:cNvGrpSpPr>
      </xdr:nvGrpSpPr>
      <xdr:grpSpPr bwMode="auto">
        <a:xfrm>
          <a:off x="10917555" y="1430655"/>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3105150</xdr:colOff>
          <xdr:row>2</xdr:row>
          <xdr:rowOff>66675</xdr:rowOff>
        </xdr:from>
        <xdr:to>
          <xdr:col>2</xdr:col>
          <xdr:colOff>3105150</xdr:colOff>
          <xdr:row>2</xdr:row>
          <xdr:rowOff>66675</xdr:rowOff>
        </xdr:to>
        <xdr:sp macro="" textlink="">
          <xdr:nvSpPr>
            <xdr:cNvPr id="17409" name="Button 1" hidden="1">
              <a:extLst>
                <a:ext uri="{63B3BB69-23CF-44E3-9099-C40C66FF867C}">
                  <a14:compatExt spid="_x0000_s1740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47000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47000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47000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335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57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19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85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47000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47000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470005"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470005"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470005"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470005"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1470005"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1470005"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9" name="Group 39"/>
        <xdr:cNvGrpSpPr>
          <a:grpSpLocks/>
        </xdr:cNvGrpSpPr>
      </xdr:nvGrpSpPr>
      <xdr:grpSpPr bwMode="auto">
        <a:xfrm>
          <a:off x="11470005" y="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31" name="Group 42"/>
        <xdr:cNvGrpSpPr>
          <a:grpSpLocks/>
        </xdr:cNvGrpSpPr>
      </xdr:nvGrpSpPr>
      <xdr:grpSpPr bwMode="auto">
        <a:xfrm>
          <a:off x="11470005" y="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7</xdr:row>
      <xdr:rowOff>0</xdr:rowOff>
    </xdr:from>
    <xdr:to>
      <xdr:col>5</xdr:col>
      <xdr:colOff>0</xdr:colOff>
      <xdr:row>7</xdr:row>
      <xdr:rowOff>0</xdr:rowOff>
    </xdr:to>
    <xdr:grpSp>
      <xdr:nvGrpSpPr>
        <xdr:cNvPr id="33" name="Group 45"/>
        <xdr:cNvGrpSpPr>
          <a:grpSpLocks/>
        </xdr:cNvGrpSpPr>
      </xdr:nvGrpSpPr>
      <xdr:grpSpPr bwMode="auto">
        <a:xfrm>
          <a:off x="11470005" y="1485900"/>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3238500</xdr:colOff>
          <xdr:row>2</xdr:row>
          <xdr:rowOff>66675</xdr:rowOff>
        </xdr:from>
        <xdr:to>
          <xdr:col>2</xdr:col>
          <xdr:colOff>3238500</xdr:colOff>
          <xdr:row>2</xdr:row>
          <xdr:rowOff>66675</xdr:rowOff>
        </xdr:to>
        <xdr:sp macro="" textlink="">
          <xdr:nvSpPr>
            <xdr:cNvPr id="18433" name="Button 1" hidden="1">
              <a:extLst>
                <a:ext uri="{63B3BB69-23CF-44E3-9099-C40C66FF867C}">
                  <a14:compatExt spid="_x0000_s1843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333375</xdr:colOff>
      <xdr:row>0</xdr:row>
      <xdr:rowOff>0</xdr:rowOff>
    </xdr:to>
    <xdr:grpSp>
      <xdr:nvGrpSpPr>
        <xdr:cNvPr id="2" name="Group 1"/>
        <xdr:cNvGrpSpPr>
          <a:grpSpLocks/>
        </xdr:cNvGrpSpPr>
      </xdr:nvGrpSpPr>
      <xdr:grpSpPr bwMode="auto">
        <a:xfrm>
          <a:off x="11397615" y="0"/>
          <a:ext cx="1152525"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209550</xdr:colOff>
      <xdr:row>0</xdr:row>
      <xdr:rowOff>0</xdr:rowOff>
    </xdr:from>
    <xdr:to>
      <xdr:col>7</xdr:col>
      <xdr:colOff>133350</xdr:colOff>
      <xdr:row>0</xdr:row>
      <xdr:rowOff>0</xdr:rowOff>
    </xdr:to>
    <xdr:grpSp>
      <xdr:nvGrpSpPr>
        <xdr:cNvPr id="4" name="Group 4"/>
        <xdr:cNvGrpSpPr>
          <a:grpSpLocks/>
        </xdr:cNvGrpSpPr>
      </xdr:nvGrpSpPr>
      <xdr:grpSpPr bwMode="auto">
        <a:xfrm>
          <a:off x="11298555" y="0"/>
          <a:ext cx="1041273"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7</xdr:col>
      <xdr:colOff>323850</xdr:colOff>
      <xdr:row>0</xdr:row>
      <xdr:rowOff>0</xdr:rowOff>
    </xdr:to>
    <xdr:grpSp>
      <xdr:nvGrpSpPr>
        <xdr:cNvPr id="6" name="Group 7"/>
        <xdr:cNvGrpSpPr>
          <a:grpSpLocks/>
        </xdr:cNvGrpSpPr>
      </xdr:nvGrpSpPr>
      <xdr:grpSpPr bwMode="auto">
        <a:xfrm>
          <a:off x="11397615" y="0"/>
          <a:ext cx="1141857"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240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47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097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430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764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0</xdr:row>
      <xdr:rowOff>0</xdr:rowOff>
    </xdr:from>
    <xdr:to>
      <xdr:col>7</xdr:col>
      <xdr:colOff>257175</xdr:colOff>
      <xdr:row>0</xdr:row>
      <xdr:rowOff>0</xdr:rowOff>
    </xdr:to>
    <xdr:grpSp>
      <xdr:nvGrpSpPr>
        <xdr:cNvPr id="13" name="Group 15"/>
        <xdr:cNvGrpSpPr>
          <a:grpSpLocks/>
        </xdr:cNvGrpSpPr>
      </xdr:nvGrpSpPr>
      <xdr:grpSpPr bwMode="auto">
        <a:xfrm>
          <a:off x="11397615" y="0"/>
          <a:ext cx="1071753"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7</xdr:col>
      <xdr:colOff>257175</xdr:colOff>
      <xdr:row>0</xdr:row>
      <xdr:rowOff>0</xdr:rowOff>
    </xdr:to>
    <xdr:grpSp>
      <xdr:nvGrpSpPr>
        <xdr:cNvPr id="15" name="Group 18"/>
        <xdr:cNvGrpSpPr>
          <a:grpSpLocks/>
        </xdr:cNvGrpSpPr>
      </xdr:nvGrpSpPr>
      <xdr:grpSpPr bwMode="auto">
        <a:xfrm>
          <a:off x="11397615" y="0"/>
          <a:ext cx="1071753"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7</xdr:col>
      <xdr:colOff>257175</xdr:colOff>
      <xdr:row>0</xdr:row>
      <xdr:rowOff>0</xdr:rowOff>
    </xdr:to>
    <xdr:grpSp>
      <xdr:nvGrpSpPr>
        <xdr:cNvPr id="17" name="Group 21"/>
        <xdr:cNvGrpSpPr>
          <a:grpSpLocks/>
        </xdr:cNvGrpSpPr>
      </xdr:nvGrpSpPr>
      <xdr:grpSpPr bwMode="auto">
        <a:xfrm>
          <a:off x="11397615" y="0"/>
          <a:ext cx="1071753"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3171825</xdr:colOff>
          <xdr:row>8</xdr:row>
          <xdr:rowOff>19050</xdr:rowOff>
        </xdr:from>
        <xdr:to>
          <xdr:col>2</xdr:col>
          <xdr:colOff>3171825</xdr:colOff>
          <xdr:row>8</xdr:row>
          <xdr:rowOff>19050</xdr:rowOff>
        </xdr:to>
        <xdr:sp macro="" textlink="">
          <xdr:nvSpPr>
            <xdr:cNvPr id="19457" name="Button 1" hidden="1">
              <a:extLst>
                <a:ext uri="{63B3BB69-23CF-44E3-9099-C40C66FF867C}">
                  <a14:compatExt spid="_x0000_s1945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2771775</xdr:colOff>
          <xdr:row>8</xdr:row>
          <xdr:rowOff>9525</xdr:rowOff>
        </xdr:from>
        <xdr:to>
          <xdr:col>2</xdr:col>
          <xdr:colOff>2771775</xdr:colOff>
          <xdr:row>8</xdr:row>
          <xdr:rowOff>9525</xdr:rowOff>
        </xdr:to>
        <xdr:sp macro="" textlink="">
          <xdr:nvSpPr>
            <xdr:cNvPr id="20481" name="Button 1" hidden="1">
              <a:extLst>
                <a:ext uri="{63B3BB69-23CF-44E3-9099-C40C66FF867C}">
                  <a14:compatExt spid="_x0000_s2048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9272693"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9272693"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9272693"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6097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5336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1895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6287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7621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9272693"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15" name="Group 18"/>
        <xdr:cNvGrpSpPr>
          <a:grpSpLocks/>
        </xdr:cNvGrpSpPr>
      </xdr:nvGrpSpPr>
      <xdr:grpSpPr bwMode="auto">
        <a:xfrm>
          <a:off x="9272693"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17" name="Group 21"/>
        <xdr:cNvGrpSpPr>
          <a:grpSpLocks/>
        </xdr:cNvGrpSpPr>
      </xdr:nvGrpSpPr>
      <xdr:grpSpPr bwMode="auto">
        <a:xfrm>
          <a:off x="9272693" y="1759373"/>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19" name="Group 24"/>
        <xdr:cNvGrpSpPr>
          <a:grpSpLocks/>
        </xdr:cNvGrpSpPr>
      </xdr:nvGrpSpPr>
      <xdr:grpSpPr bwMode="auto">
        <a:xfrm>
          <a:off x="9272693" y="1759373"/>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1" name="Group 27"/>
        <xdr:cNvGrpSpPr>
          <a:grpSpLocks/>
        </xdr:cNvGrpSpPr>
      </xdr:nvGrpSpPr>
      <xdr:grpSpPr bwMode="auto">
        <a:xfrm>
          <a:off x="9272693" y="1759373"/>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3" name="Group 30"/>
        <xdr:cNvGrpSpPr>
          <a:grpSpLocks/>
        </xdr:cNvGrpSpPr>
      </xdr:nvGrpSpPr>
      <xdr:grpSpPr bwMode="auto">
        <a:xfrm>
          <a:off x="9272693" y="1759373"/>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5" name="Group 33"/>
        <xdr:cNvGrpSpPr>
          <a:grpSpLocks/>
        </xdr:cNvGrpSpPr>
      </xdr:nvGrpSpPr>
      <xdr:grpSpPr bwMode="auto">
        <a:xfrm>
          <a:off x="9272693" y="1759373"/>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7" name="Group 36"/>
        <xdr:cNvGrpSpPr>
          <a:grpSpLocks/>
        </xdr:cNvGrpSpPr>
      </xdr:nvGrpSpPr>
      <xdr:grpSpPr bwMode="auto">
        <a:xfrm>
          <a:off x="9272693" y="1759373"/>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29" name="Group 39"/>
        <xdr:cNvGrpSpPr>
          <a:grpSpLocks/>
        </xdr:cNvGrpSpPr>
      </xdr:nvGrpSpPr>
      <xdr:grpSpPr bwMode="auto">
        <a:xfrm>
          <a:off x="9272693" y="1759373"/>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31" name="Group 42"/>
        <xdr:cNvGrpSpPr>
          <a:grpSpLocks/>
        </xdr:cNvGrpSpPr>
      </xdr:nvGrpSpPr>
      <xdr:grpSpPr bwMode="auto">
        <a:xfrm>
          <a:off x="9272693" y="1759373"/>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8</xdr:row>
      <xdr:rowOff>0</xdr:rowOff>
    </xdr:from>
    <xdr:to>
      <xdr:col>4</xdr:col>
      <xdr:colOff>0</xdr:colOff>
      <xdr:row>8</xdr:row>
      <xdr:rowOff>0</xdr:rowOff>
    </xdr:to>
    <xdr:grpSp>
      <xdr:nvGrpSpPr>
        <xdr:cNvPr id="33" name="Group 45"/>
        <xdr:cNvGrpSpPr>
          <a:grpSpLocks/>
        </xdr:cNvGrpSpPr>
      </xdr:nvGrpSpPr>
      <xdr:grpSpPr bwMode="auto">
        <a:xfrm>
          <a:off x="9272693" y="1759373"/>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05" name="Button 1" hidden="1">
              <a:extLst>
                <a:ext uri="{63B3BB69-23CF-44E3-9099-C40C66FF867C}">
                  <a14:compatExt spid="_x0000_s2150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06" name="Button 2" hidden="1">
              <a:extLst>
                <a:ext uri="{63B3BB69-23CF-44E3-9099-C40C66FF867C}">
                  <a14:compatExt spid="_x0000_s215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07" name="Button 3" hidden="1">
              <a:extLst>
                <a:ext uri="{63B3BB69-23CF-44E3-9099-C40C66FF867C}">
                  <a14:compatExt spid="_x0000_s2150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08" name="Button 4" hidden="1">
              <a:extLst>
                <a:ext uri="{63B3BB69-23CF-44E3-9099-C40C66FF867C}">
                  <a14:compatExt spid="_x0000_s2150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09" name="Button 5" hidden="1">
              <a:extLst>
                <a:ext uri="{63B3BB69-23CF-44E3-9099-C40C66FF867C}">
                  <a14:compatExt spid="_x0000_s2150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10" name="Button 6" hidden="1">
              <a:extLst>
                <a:ext uri="{63B3BB69-23CF-44E3-9099-C40C66FF867C}">
                  <a14:compatExt spid="_x0000_s2151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11" name="Button 7" hidden="1">
              <a:extLst>
                <a:ext uri="{63B3BB69-23CF-44E3-9099-C40C66FF867C}">
                  <a14:compatExt spid="_x0000_s2151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12" name="Button 8" hidden="1">
              <a:extLst>
                <a:ext uri="{63B3BB69-23CF-44E3-9099-C40C66FF867C}">
                  <a14:compatExt spid="_x0000_s2151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3562350</xdr:colOff>
          <xdr:row>3</xdr:row>
          <xdr:rowOff>180975</xdr:rowOff>
        </xdr:from>
        <xdr:to>
          <xdr:col>2</xdr:col>
          <xdr:colOff>3562350</xdr:colOff>
          <xdr:row>3</xdr:row>
          <xdr:rowOff>180975</xdr:rowOff>
        </xdr:to>
        <xdr:sp macro="" textlink="">
          <xdr:nvSpPr>
            <xdr:cNvPr id="21513" name="Button 9" hidden="1">
              <a:extLst>
                <a:ext uri="{63B3BB69-23CF-44E3-9099-C40C66FF867C}">
                  <a14:compatExt spid="_x0000_s2151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1068514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1068514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1068514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907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7146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764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8097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431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1068514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15" name="Group 18"/>
        <xdr:cNvGrpSpPr>
          <a:grpSpLocks/>
        </xdr:cNvGrpSpPr>
      </xdr:nvGrpSpPr>
      <xdr:grpSpPr bwMode="auto">
        <a:xfrm>
          <a:off x="1068514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29" name="Button 1" hidden="1">
              <a:extLst>
                <a:ext uri="{63B3BB69-23CF-44E3-9099-C40C66FF867C}">
                  <a14:compatExt spid="_x0000_s2252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0" name="Button 2" hidden="1">
              <a:extLst>
                <a:ext uri="{63B3BB69-23CF-44E3-9099-C40C66FF867C}">
                  <a14:compatExt spid="_x0000_s2253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1" name="Button 3" hidden="1">
              <a:extLst>
                <a:ext uri="{63B3BB69-23CF-44E3-9099-C40C66FF867C}">
                  <a14:compatExt spid="_x0000_s2253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2" name="Button 4" hidden="1">
              <a:extLst>
                <a:ext uri="{63B3BB69-23CF-44E3-9099-C40C66FF867C}">
                  <a14:compatExt spid="_x0000_s2253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3" name="Button 5" hidden="1">
              <a:extLst>
                <a:ext uri="{63B3BB69-23CF-44E3-9099-C40C66FF867C}">
                  <a14:compatExt spid="_x0000_s2253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4" name="Button 6" hidden="1">
              <a:extLst>
                <a:ext uri="{63B3BB69-23CF-44E3-9099-C40C66FF867C}">
                  <a14:compatExt spid="_x0000_s2253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5" name="Button 7" hidden="1">
              <a:extLst>
                <a:ext uri="{63B3BB69-23CF-44E3-9099-C40C66FF867C}">
                  <a14:compatExt spid="_x0000_s2253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6" name="Button 8" hidden="1">
              <a:extLst>
                <a:ext uri="{63B3BB69-23CF-44E3-9099-C40C66FF867C}">
                  <a14:compatExt spid="_x0000_s2253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2537" name="Button 9" hidden="1">
              <a:extLst>
                <a:ext uri="{63B3BB69-23CF-44E3-9099-C40C66FF867C}">
                  <a14:compatExt spid="_x0000_s2253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1066609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1066609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1066609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907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7146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764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8097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431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1066609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15" name="Group 18"/>
        <xdr:cNvGrpSpPr>
          <a:grpSpLocks/>
        </xdr:cNvGrpSpPr>
      </xdr:nvGrpSpPr>
      <xdr:grpSpPr bwMode="auto">
        <a:xfrm>
          <a:off x="1066609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3" name="Button 1" hidden="1">
              <a:extLst>
                <a:ext uri="{63B3BB69-23CF-44E3-9099-C40C66FF867C}">
                  <a14:compatExt spid="_x0000_s2355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4" name="Button 2" hidden="1">
              <a:extLst>
                <a:ext uri="{63B3BB69-23CF-44E3-9099-C40C66FF867C}">
                  <a14:compatExt spid="_x0000_s2355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5" name="Button 3" hidden="1">
              <a:extLst>
                <a:ext uri="{63B3BB69-23CF-44E3-9099-C40C66FF867C}">
                  <a14:compatExt spid="_x0000_s2355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6" name="Button 4" hidden="1">
              <a:extLst>
                <a:ext uri="{63B3BB69-23CF-44E3-9099-C40C66FF867C}">
                  <a14:compatExt spid="_x0000_s2355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7" name="Button 5" hidden="1">
              <a:extLst>
                <a:ext uri="{63B3BB69-23CF-44E3-9099-C40C66FF867C}">
                  <a14:compatExt spid="_x0000_s2355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8" name="Button 6" hidden="1">
              <a:extLst>
                <a:ext uri="{63B3BB69-23CF-44E3-9099-C40C66FF867C}">
                  <a14:compatExt spid="_x0000_s2355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59" name="Button 7" hidden="1">
              <a:extLst>
                <a:ext uri="{63B3BB69-23CF-44E3-9099-C40C66FF867C}">
                  <a14:compatExt spid="_x0000_s2355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60" name="Button 8" hidden="1">
              <a:extLst>
                <a:ext uri="{63B3BB69-23CF-44E3-9099-C40C66FF867C}">
                  <a14:compatExt spid="_x0000_s2356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2667000</xdr:colOff>
          <xdr:row>3</xdr:row>
          <xdr:rowOff>19050</xdr:rowOff>
        </xdr:from>
        <xdr:to>
          <xdr:col>2</xdr:col>
          <xdr:colOff>2667000</xdr:colOff>
          <xdr:row>3</xdr:row>
          <xdr:rowOff>19050</xdr:rowOff>
        </xdr:to>
        <xdr:sp macro="" textlink="">
          <xdr:nvSpPr>
            <xdr:cNvPr id="23561" name="Button 9" hidden="1">
              <a:extLst>
                <a:ext uri="{63B3BB69-23CF-44E3-9099-C40C66FF867C}">
                  <a14:compatExt spid="_x0000_s2356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1073848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1073848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1073848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765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383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716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050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1073848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15" name="Group 18"/>
        <xdr:cNvGrpSpPr>
          <a:grpSpLocks/>
        </xdr:cNvGrpSpPr>
      </xdr:nvGrpSpPr>
      <xdr:grpSpPr bwMode="auto">
        <a:xfrm>
          <a:off x="10738485" y="6947535"/>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17" name="Group 21"/>
        <xdr:cNvGrpSpPr>
          <a:grpSpLocks/>
        </xdr:cNvGrpSpPr>
      </xdr:nvGrpSpPr>
      <xdr:grpSpPr bwMode="auto">
        <a:xfrm>
          <a:off x="10738485" y="6947535"/>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19" name="Group 24"/>
        <xdr:cNvGrpSpPr>
          <a:grpSpLocks/>
        </xdr:cNvGrpSpPr>
      </xdr:nvGrpSpPr>
      <xdr:grpSpPr bwMode="auto">
        <a:xfrm>
          <a:off x="10738485" y="6947535"/>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21" name="Group 27"/>
        <xdr:cNvGrpSpPr>
          <a:grpSpLocks/>
        </xdr:cNvGrpSpPr>
      </xdr:nvGrpSpPr>
      <xdr:grpSpPr bwMode="auto">
        <a:xfrm>
          <a:off x="10738485" y="6947535"/>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23" name="Group 30"/>
        <xdr:cNvGrpSpPr>
          <a:grpSpLocks/>
        </xdr:cNvGrpSpPr>
      </xdr:nvGrpSpPr>
      <xdr:grpSpPr bwMode="auto">
        <a:xfrm>
          <a:off x="10738485" y="6947535"/>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25" name="Group 33"/>
        <xdr:cNvGrpSpPr>
          <a:grpSpLocks/>
        </xdr:cNvGrpSpPr>
      </xdr:nvGrpSpPr>
      <xdr:grpSpPr bwMode="auto">
        <a:xfrm>
          <a:off x="10738485" y="6947535"/>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27" name="Group 36"/>
        <xdr:cNvGrpSpPr>
          <a:grpSpLocks/>
        </xdr:cNvGrpSpPr>
      </xdr:nvGrpSpPr>
      <xdr:grpSpPr bwMode="auto">
        <a:xfrm>
          <a:off x="10738485" y="6947535"/>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29" name="Group 39"/>
        <xdr:cNvGrpSpPr>
          <a:grpSpLocks/>
        </xdr:cNvGrpSpPr>
      </xdr:nvGrpSpPr>
      <xdr:grpSpPr bwMode="auto">
        <a:xfrm>
          <a:off x="10738485" y="6947535"/>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31" name="Group 42"/>
        <xdr:cNvGrpSpPr>
          <a:grpSpLocks/>
        </xdr:cNvGrpSpPr>
      </xdr:nvGrpSpPr>
      <xdr:grpSpPr bwMode="auto">
        <a:xfrm>
          <a:off x="10738485" y="6947535"/>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36</xdr:row>
      <xdr:rowOff>0</xdr:rowOff>
    </xdr:from>
    <xdr:to>
      <xdr:col>4</xdr:col>
      <xdr:colOff>0</xdr:colOff>
      <xdr:row>36</xdr:row>
      <xdr:rowOff>0</xdr:rowOff>
    </xdr:to>
    <xdr:grpSp>
      <xdr:nvGrpSpPr>
        <xdr:cNvPr id="33" name="Group 45"/>
        <xdr:cNvGrpSpPr>
          <a:grpSpLocks/>
        </xdr:cNvGrpSpPr>
      </xdr:nvGrpSpPr>
      <xdr:grpSpPr bwMode="auto">
        <a:xfrm>
          <a:off x="10738485" y="6947535"/>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77" name="Button 1" hidden="1">
              <a:extLst>
                <a:ext uri="{63B3BB69-23CF-44E3-9099-C40C66FF867C}">
                  <a14:compatExt spid="_x0000_s2457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78" name="Button 2" hidden="1">
              <a:extLst>
                <a:ext uri="{63B3BB69-23CF-44E3-9099-C40C66FF867C}">
                  <a14:compatExt spid="_x0000_s2457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79" name="Button 3" hidden="1">
              <a:extLst>
                <a:ext uri="{63B3BB69-23CF-44E3-9099-C40C66FF867C}">
                  <a14:compatExt spid="_x0000_s2457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0" name="Button 4" hidden="1">
              <a:extLst>
                <a:ext uri="{63B3BB69-23CF-44E3-9099-C40C66FF867C}">
                  <a14:compatExt spid="_x0000_s2458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1" name="Button 5" hidden="1">
              <a:extLst>
                <a:ext uri="{63B3BB69-23CF-44E3-9099-C40C66FF867C}">
                  <a14:compatExt spid="_x0000_s2458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2" name="Button 6" hidden="1">
              <a:extLst>
                <a:ext uri="{63B3BB69-23CF-44E3-9099-C40C66FF867C}">
                  <a14:compatExt spid="_x0000_s2458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3" name="Button 7" hidden="1">
              <a:extLst>
                <a:ext uri="{63B3BB69-23CF-44E3-9099-C40C66FF867C}">
                  <a14:compatExt spid="_x0000_s2458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4" name="Button 8" hidden="1">
              <a:extLst>
                <a:ext uri="{63B3BB69-23CF-44E3-9099-C40C66FF867C}">
                  <a14:compatExt spid="_x0000_s2458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5" name="Button 9" hidden="1">
              <a:extLst>
                <a:ext uri="{63B3BB69-23CF-44E3-9099-C40C66FF867C}">
                  <a14:compatExt spid="_x0000_s2458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2819400</xdr:colOff>
          <xdr:row>9</xdr:row>
          <xdr:rowOff>209550</xdr:rowOff>
        </xdr:from>
        <xdr:to>
          <xdr:col>2</xdr:col>
          <xdr:colOff>2819400</xdr:colOff>
          <xdr:row>9</xdr:row>
          <xdr:rowOff>209550</xdr:rowOff>
        </xdr:to>
        <xdr:sp macro="" textlink="">
          <xdr:nvSpPr>
            <xdr:cNvPr id="24586" name="Button 10" hidden="1">
              <a:extLst>
                <a:ext uri="{63B3BB69-23CF-44E3-9099-C40C66FF867C}">
                  <a14:compatExt spid="_x0000_s2458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1071943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1071943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1071943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335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57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19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85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1071943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15" name="Group 18"/>
        <xdr:cNvGrpSpPr>
          <a:grpSpLocks/>
        </xdr:cNvGrpSpPr>
      </xdr:nvGrpSpPr>
      <xdr:grpSpPr bwMode="auto">
        <a:xfrm>
          <a:off x="10719435" y="8521065"/>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17" name="Group 21"/>
        <xdr:cNvGrpSpPr>
          <a:grpSpLocks/>
        </xdr:cNvGrpSpPr>
      </xdr:nvGrpSpPr>
      <xdr:grpSpPr bwMode="auto">
        <a:xfrm>
          <a:off x="10719435" y="8521065"/>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19" name="Group 24"/>
        <xdr:cNvGrpSpPr>
          <a:grpSpLocks/>
        </xdr:cNvGrpSpPr>
      </xdr:nvGrpSpPr>
      <xdr:grpSpPr bwMode="auto">
        <a:xfrm>
          <a:off x="10719435" y="8521065"/>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21" name="Group 27"/>
        <xdr:cNvGrpSpPr>
          <a:grpSpLocks/>
        </xdr:cNvGrpSpPr>
      </xdr:nvGrpSpPr>
      <xdr:grpSpPr bwMode="auto">
        <a:xfrm>
          <a:off x="10719435" y="8521065"/>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23" name="Group 30"/>
        <xdr:cNvGrpSpPr>
          <a:grpSpLocks/>
        </xdr:cNvGrpSpPr>
      </xdr:nvGrpSpPr>
      <xdr:grpSpPr bwMode="auto">
        <a:xfrm>
          <a:off x="10719435" y="8521065"/>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25" name="Group 33"/>
        <xdr:cNvGrpSpPr>
          <a:grpSpLocks/>
        </xdr:cNvGrpSpPr>
      </xdr:nvGrpSpPr>
      <xdr:grpSpPr bwMode="auto">
        <a:xfrm>
          <a:off x="10719435" y="8521065"/>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27" name="Group 36"/>
        <xdr:cNvGrpSpPr>
          <a:grpSpLocks/>
        </xdr:cNvGrpSpPr>
      </xdr:nvGrpSpPr>
      <xdr:grpSpPr bwMode="auto">
        <a:xfrm>
          <a:off x="10719435" y="8521065"/>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29" name="Group 39"/>
        <xdr:cNvGrpSpPr>
          <a:grpSpLocks/>
        </xdr:cNvGrpSpPr>
      </xdr:nvGrpSpPr>
      <xdr:grpSpPr bwMode="auto">
        <a:xfrm>
          <a:off x="10719435" y="8521065"/>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31" name="Group 42"/>
        <xdr:cNvGrpSpPr>
          <a:grpSpLocks/>
        </xdr:cNvGrpSpPr>
      </xdr:nvGrpSpPr>
      <xdr:grpSpPr bwMode="auto">
        <a:xfrm>
          <a:off x="10719435" y="8521065"/>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44</xdr:row>
      <xdr:rowOff>0</xdr:rowOff>
    </xdr:from>
    <xdr:to>
      <xdr:col>4</xdr:col>
      <xdr:colOff>0</xdr:colOff>
      <xdr:row>44</xdr:row>
      <xdr:rowOff>0</xdr:rowOff>
    </xdr:to>
    <xdr:grpSp>
      <xdr:nvGrpSpPr>
        <xdr:cNvPr id="33" name="Group 45"/>
        <xdr:cNvGrpSpPr>
          <a:grpSpLocks/>
        </xdr:cNvGrpSpPr>
      </xdr:nvGrpSpPr>
      <xdr:grpSpPr bwMode="auto">
        <a:xfrm>
          <a:off x="10719435" y="8521065"/>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1" name="Button 1" hidden="1">
              <a:extLst>
                <a:ext uri="{63B3BB69-23CF-44E3-9099-C40C66FF867C}">
                  <a14:compatExt spid="_x0000_s2560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2" name="Button 2" hidden="1">
              <a:extLst>
                <a:ext uri="{63B3BB69-23CF-44E3-9099-C40C66FF867C}">
                  <a14:compatExt spid="_x0000_s2560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3" name="Button 3" hidden="1">
              <a:extLst>
                <a:ext uri="{63B3BB69-23CF-44E3-9099-C40C66FF867C}">
                  <a14:compatExt spid="_x0000_s2560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4" name="Button 4" hidden="1">
              <a:extLst>
                <a:ext uri="{63B3BB69-23CF-44E3-9099-C40C66FF867C}">
                  <a14:compatExt spid="_x0000_s2560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5" name="Button 5" hidden="1">
              <a:extLst>
                <a:ext uri="{63B3BB69-23CF-44E3-9099-C40C66FF867C}">
                  <a14:compatExt spid="_x0000_s2560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6" name="Button 6" hidden="1">
              <a:extLst>
                <a:ext uri="{63B3BB69-23CF-44E3-9099-C40C66FF867C}">
                  <a14:compatExt spid="_x0000_s2560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7" name="Button 7" hidden="1">
              <a:extLst>
                <a:ext uri="{63B3BB69-23CF-44E3-9099-C40C66FF867C}">
                  <a14:compatExt spid="_x0000_s2560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8" name="Button 8" hidden="1">
              <a:extLst>
                <a:ext uri="{63B3BB69-23CF-44E3-9099-C40C66FF867C}">
                  <a14:compatExt spid="_x0000_s2560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09" name="Button 9" hidden="1">
              <a:extLst>
                <a:ext uri="{63B3BB69-23CF-44E3-9099-C40C66FF867C}">
                  <a14:compatExt spid="_x0000_s2560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2895600</xdr:colOff>
          <xdr:row>14</xdr:row>
          <xdr:rowOff>152400</xdr:rowOff>
        </xdr:from>
        <xdr:to>
          <xdr:col>2</xdr:col>
          <xdr:colOff>2895600</xdr:colOff>
          <xdr:row>14</xdr:row>
          <xdr:rowOff>152400</xdr:rowOff>
        </xdr:to>
        <xdr:sp macro="" textlink="">
          <xdr:nvSpPr>
            <xdr:cNvPr id="25610" name="Button 10" hidden="1">
              <a:extLst>
                <a:ext uri="{63B3BB69-23CF-44E3-9099-C40C66FF867C}">
                  <a14:compatExt spid="_x0000_s2561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4</xdr:col>
      <xdr:colOff>0</xdr:colOff>
      <xdr:row>0</xdr:row>
      <xdr:rowOff>0</xdr:rowOff>
    </xdr:from>
    <xdr:to>
      <xdr:col>4</xdr:col>
      <xdr:colOff>0</xdr:colOff>
      <xdr:row>0</xdr:row>
      <xdr:rowOff>0</xdr:rowOff>
    </xdr:to>
    <xdr:grpSp>
      <xdr:nvGrpSpPr>
        <xdr:cNvPr id="2" name="Group 1"/>
        <xdr:cNvGrpSpPr>
          <a:grpSpLocks/>
        </xdr:cNvGrpSpPr>
      </xdr:nvGrpSpPr>
      <xdr:grpSpPr bwMode="auto">
        <a:xfrm>
          <a:off x="1071943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4" name="Group 4"/>
        <xdr:cNvGrpSpPr>
          <a:grpSpLocks/>
        </xdr:cNvGrpSpPr>
      </xdr:nvGrpSpPr>
      <xdr:grpSpPr bwMode="auto">
        <a:xfrm>
          <a:off x="1071943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0</xdr:row>
      <xdr:rowOff>0</xdr:rowOff>
    </xdr:from>
    <xdr:to>
      <xdr:col>4</xdr:col>
      <xdr:colOff>0</xdr:colOff>
      <xdr:row>0</xdr:row>
      <xdr:rowOff>0</xdr:rowOff>
    </xdr:to>
    <xdr:grpSp>
      <xdr:nvGrpSpPr>
        <xdr:cNvPr id="6" name="Group 7"/>
        <xdr:cNvGrpSpPr>
          <a:grpSpLocks/>
        </xdr:cNvGrpSpPr>
      </xdr:nvGrpSpPr>
      <xdr:grpSpPr bwMode="auto">
        <a:xfrm>
          <a:off x="1071943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335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57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19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85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4</xdr:col>
      <xdr:colOff>0</xdr:colOff>
      <xdr:row>0</xdr:row>
      <xdr:rowOff>0</xdr:rowOff>
    </xdr:from>
    <xdr:to>
      <xdr:col>4</xdr:col>
      <xdr:colOff>0</xdr:colOff>
      <xdr:row>0</xdr:row>
      <xdr:rowOff>0</xdr:rowOff>
    </xdr:to>
    <xdr:grpSp>
      <xdr:nvGrpSpPr>
        <xdr:cNvPr id="13" name="Group 15"/>
        <xdr:cNvGrpSpPr>
          <a:grpSpLocks/>
        </xdr:cNvGrpSpPr>
      </xdr:nvGrpSpPr>
      <xdr:grpSpPr bwMode="auto">
        <a:xfrm>
          <a:off x="1071943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15" name="Group 18"/>
        <xdr:cNvGrpSpPr>
          <a:grpSpLocks/>
        </xdr:cNvGrpSpPr>
      </xdr:nvGrpSpPr>
      <xdr:grpSpPr bwMode="auto">
        <a:xfrm>
          <a:off x="10719435" y="700659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17" name="Group 21"/>
        <xdr:cNvGrpSpPr>
          <a:grpSpLocks/>
        </xdr:cNvGrpSpPr>
      </xdr:nvGrpSpPr>
      <xdr:grpSpPr bwMode="auto">
        <a:xfrm>
          <a:off x="10719435" y="700659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19" name="Group 24"/>
        <xdr:cNvGrpSpPr>
          <a:grpSpLocks/>
        </xdr:cNvGrpSpPr>
      </xdr:nvGrpSpPr>
      <xdr:grpSpPr bwMode="auto">
        <a:xfrm>
          <a:off x="10719435" y="700659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21" name="Group 27"/>
        <xdr:cNvGrpSpPr>
          <a:grpSpLocks/>
        </xdr:cNvGrpSpPr>
      </xdr:nvGrpSpPr>
      <xdr:grpSpPr bwMode="auto">
        <a:xfrm>
          <a:off x="10719435" y="700659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23" name="Group 30"/>
        <xdr:cNvGrpSpPr>
          <a:grpSpLocks/>
        </xdr:cNvGrpSpPr>
      </xdr:nvGrpSpPr>
      <xdr:grpSpPr bwMode="auto">
        <a:xfrm>
          <a:off x="10719435" y="700659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25" name="Group 33"/>
        <xdr:cNvGrpSpPr>
          <a:grpSpLocks/>
        </xdr:cNvGrpSpPr>
      </xdr:nvGrpSpPr>
      <xdr:grpSpPr bwMode="auto">
        <a:xfrm>
          <a:off x="10719435" y="700659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27" name="Group 36"/>
        <xdr:cNvGrpSpPr>
          <a:grpSpLocks/>
        </xdr:cNvGrpSpPr>
      </xdr:nvGrpSpPr>
      <xdr:grpSpPr bwMode="auto">
        <a:xfrm>
          <a:off x="10719435" y="700659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29" name="Group 39"/>
        <xdr:cNvGrpSpPr>
          <a:grpSpLocks/>
        </xdr:cNvGrpSpPr>
      </xdr:nvGrpSpPr>
      <xdr:grpSpPr bwMode="auto">
        <a:xfrm>
          <a:off x="10719435" y="700659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31" name="Group 42"/>
        <xdr:cNvGrpSpPr>
          <a:grpSpLocks/>
        </xdr:cNvGrpSpPr>
      </xdr:nvGrpSpPr>
      <xdr:grpSpPr bwMode="auto">
        <a:xfrm>
          <a:off x="10719435" y="700659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34</xdr:row>
      <xdr:rowOff>0</xdr:rowOff>
    </xdr:from>
    <xdr:to>
      <xdr:col>4</xdr:col>
      <xdr:colOff>0</xdr:colOff>
      <xdr:row>34</xdr:row>
      <xdr:rowOff>0</xdr:rowOff>
    </xdr:to>
    <xdr:grpSp>
      <xdr:nvGrpSpPr>
        <xdr:cNvPr id="33" name="Group 45"/>
        <xdr:cNvGrpSpPr>
          <a:grpSpLocks/>
        </xdr:cNvGrpSpPr>
      </xdr:nvGrpSpPr>
      <xdr:grpSpPr bwMode="auto">
        <a:xfrm>
          <a:off x="10719435" y="7006590"/>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25" name="Button 1" hidden="1">
              <a:extLst>
                <a:ext uri="{63B3BB69-23CF-44E3-9099-C40C66FF867C}">
                  <a14:compatExt spid="_x0000_s2662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26" name="Button 2" hidden="1">
              <a:extLst>
                <a:ext uri="{63B3BB69-23CF-44E3-9099-C40C66FF867C}">
                  <a14:compatExt spid="_x0000_s2662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27" name="Button 3" hidden="1">
              <a:extLst>
                <a:ext uri="{63B3BB69-23CF-44E3-9099-C40C66FF867C}">
                  <a14:compatExt spid="_x0000_s2662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28" name="Button 4" hidden="1">
              <a:extLst>
                <a:ext uri="{63B3BB69-23CF-44E3-9099-C40C66FF867C}">
                  <a14:compatExt spid="_x0000_s2662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29" name="Button 5" hidden="1">
              <a:extLst>
                <a:ext uri="{63B3BB69-23CF-44E3-9099-C40C66FF867C}">
                  <a14:compatExt spid="_x0000_s2662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30" name="Button 6" hidden="1">
              <a:extLst>
                <a:ext uri="{63B3BB69-23CF-44E3-9099-C40C66FF867C}">
                  <a14:compatExt spid="_x0000_s2663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31" name="Button 7" hidden="1">
              <a:extLst>
                <a:ext uri="{63B3BB69-23CF-44E3-9099-C40C66FF867C}">
                  <a14:compatExt spid="_x0000_s2663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32" name="Button 8" hidden="1">
              <a:extLst>
                <a:ext uri="{63B3BB69-23CF-44E3-9099-C40C66FF867C}">
                  <a14:compatExt spid="_x0000_s2663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33" name="Button 9" hidden="1">
              <a:extLst>
                <a:ext uri="{63B3BB69-23CF-44E3-9099-C40C66FF867C}">
                  <a14:compatExt spid="_x0000_s2663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3000375</xdr:colOff>
          <xdr:row>14</xdr:row>
          <xdr:rowOff>142875</xdr:rowOff>
        </xdr:from>
        <xdr:to>
          <xdr:col>2</xdr:col>
          <xdr:colOff>3000375</xdr:colOff>
          <xdr:row>14</xdr:row>
          <xdr:rowOff>142875</xdr:rowOff>
        </xdr:to>
        <xdr:sp macro="" textlink="">
          <xdr:nvSpPr>
            <xdr:cNvPr id="26634" name="Button 10" hidden="1">
              <a:extLst>
                <a:ext uri="{63B3BB69-23CF-44E3-9099-C40C66FF867C}">
                  <a14:compatExt spid="_x0000_s2663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4</xdr:col>
      <xdr:colOff>0</xdr:colOff>
      <xdr:row>21</xdr:row>
      <xdr:rowOff>0</xdr:rowOff>
    </xdr:from>
    <xdr:to>
      <xdr:col>4</xdr:col>
      <xdr:colOff>0</xdr:colOff>
      <xdr:row>21</xdr:row>
      <xdr:rowOff>0</xdr:rowOff>
    </xdr:to>
    <xdr:grpSp>
      <xdr:nvGrpSpPr>
        <xdr:cNvPr id="2" name="Group 18"/>
        <xdr:cNvGrpSpPr>
          <a:grpSpLocks/>
        </xdr:cNvGrpSpPr>
      </xdr:nvGrpSpPr>
      <xdr:grpSpPr bwMode="auto">
        <a:xfrm>
          <a:off x="10627995" y="4650105"/>
          <a:ext cx="0" cy="0"/>
          <a:chOff x="907" y="20"/>
          <a:chExt cx="152" cy="80"/>
        </a:xfrm>
      </xdr:grpSpPr>
      <xdr:sp macro="" textlink="">
        <xdr:nvSpPr>
          <xdr:cNvPr id="3"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4" name="Group 21"/>
        <xdr:cNvGrpSpPr>
          <a:grpSpLocks/>
        </xdr:cNvGrpSpPr>
      </xdr:nvGrpSpPr>
      <xdr:grpSpPr bwMode="auto">
        <a:xfrm>
          <a:off x="10627995" y="4650105"/>
          <a:ext cx="0" cy="0"/>
          <a:chOff x="907" y="20"/>
          <a:chExt cx="152" cy="80"/>
        </a:xfrm>
      </xdr:grpSpPr>
      <xdr:sp macro="" textlink="">
        <xdr:nvSpPr>
          <xdr:cNvPr id="5"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6" name="Group 24"/>
        <xdr:cNvGrpSpPr>
          <a:grpSpLocks/>
        </xdr:cNvGrpSpPr>
      </xdr:nvGrpSpPr>
      <xdr:grpSpPr bwMode="auto">
        <a:xfrm>
          <a:off x="10627995" y="4650105"/>
          <a:ext cx="0" cy="0"/>
          <a:chOff x="907" y="20"/>
          <a:chExt cx="152" cy="80"/>
        </a:xfrm>
      </xdr:grpSpPr>
      <xdr:sp macro="" textlink="">
        <xdr:nvSpPr>
          <xdr:cNvPr id="7"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8" name="Group 27"/>
        <xdr:cNvGrpSpPr>
          <a:grpSpLocks/>
        </xdr:cNvGrpSpPr>
      </xdr:nvGrpSpPr>
      <xdr:grpSpPr bwMode="auto">
        <a:xfrm>
          <a:off x="10627995" y="4650105"/>
          <a:ext cx="0" cy="0"/>
          <a:chOff x="907" y="20"/>
          <a:chExt cx="152" cy="80"/>
        </a:xfrm>
      </xdr:grpSpPr>
      <xdr:sp macro="" textlink="">
        <xdr:nvSpPr>
          <xdr:cNvPr id="9"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10" name="Group 30"/>
        <xdr:cNvGrpSpPr>
          <a:grpSpLocks/>
        </xdr:cNvGrpSpPr>
      </xdr:nvGrpSpPr>
      <xdr:grpSpPr bwMode="auto">
        <a:xfrm>
          <a:off x="10627995" y="4650105"/>
          <a:ext cx="0" cy="0"/>
          <a:chOff x="907" y="20"/>
          <a:chExt cx="152" cy="80"/>
        </a:xfrm>
      </xdr:grpSpPr>
      <xdr:sp macro="" textlink="">
        <xdr:nvSpPr>
          <xdr:cNvPr id="11"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12" name="Group 33"/>
        <xdr:cNvGrpSpPr>
          <a:grpSpLocks/>
        </xdr:cNvGrpSpPr>
      </xdr:nvGrpSpPr>
      <xdr:grpSpPr bwMode="auto">
        <a:xfrm>
          <a:off x="10627995" y="4650105"/>
          <a:ext cx="0" cy="0"/>
          <a:chOff x="907" y="20"/>
          <a:chExt cx="152" cy="80"/>
        </a:xfrm>
      </xdr:grpSpPr>
      <xdr:sp macro="" textlink="">
        <xdr:nvSpPr>
          <xdr:cNvPr id="13"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14" name="Group 36"/>
        <xdr:cNvGrpSpPr>
          <a:grpSpLocks/>
        </xdr:cNvGrpSpPr>
      </xdr:nvGrpSpPr>
      <xdr:grpSpPr bwMode="auto">
        <a:xfrm>
          <a:off x="10627995" y="4650105"/>
          <a:ext cx="0" cy="0"/>
          <a:chOff x="907" y="20"/>
          <a:chExt cx="152" cy="80"/>
        </a:xfrm>
      </xdr:grpSpPr>
      <xdr:sp macro="" textlink="">
        <xdr:nvSpPr>
          <xdr:cNvPr id="15"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16" name="Group 39"/>
        <xdr:cNvGrpSpPr>
          <a:grpSpLocks/>
        </xdr:cNvGrpSpPr>
      </xdr:nvGrpSpPr>
      <xdr:grpSpPr bwMode="auto">
        <a:xfrm>
          <a:off x="10627995" y="4650105"/>
          <a:ext cx="0" cy="0"/>
          <a:chOff x="907" y="20"/>
          <a:chExt cx="152" cy="80"/>
        </a:xfrm>
      </xdr:grpSpPr>
      <xdr:sp macro="" textlink="">
        <xdr:nvSpPr>
          <xdr:cNvPr id="17"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18" name="Group 42"/>
        <xdr:cNvGrpSpPr>
          <a:grpSpLocks/>
        </xdr:cNvGrpSpPr>
      </xdr:nvGrpSpPr>
      <xdr:grpSpPr bwMode="auto">
        <a:xfrm>
          <a:off x="10627995" y="4650105"/>
          <a:ext cx="0" cy="0"/>
          <a:chOff x="907" y="20"/>
          <a:chExt cx="152" cy="80"/>
        </a:xfrm>
      </xdr:grpSpPr>
      <xdr:sp macro="" textlink="">
        <xdr:nvSpPr>
          <xdr:cNvPr id="19"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0</xdr:colOff>
      <xdr:row>21</xdr:row>
      <xdr:rowOff>0</xdr:rowOff>
    </xdr:from>
    <xdr:to>
      <xdr:col>4</xdr:col>
      <xdr:colOff>0</xdr:colOff>
      <xdr:row>21</xdr:row>
      <xdr:rowOff>0</xdr:rowOff>
    </xdr:to>
    <xdr:grpSp>
      <xdr:nvGrpSpPr>
        <xdr:cNvPr id="20" name="Group 45"/>
        <xdr:cNvGrpSpPr>
          <a:grpSpLocks/>
        </xdr:cNvGrpSpPr>
      </xdr:nvGrpSpPr>
      <xdr:grpSpPr bwMode="auto">
        <a:xfrm>
          <a:off x="10627995" y="4650105"/>
          <a:ext cx="0" cy="0"/>
          <a:chOff x="907" y="20"/>
          <a:chExt cx="152" cy="80"/>
        </a:xfrm>
      </xdr:grpSpPr>
      <xdr:sp macro="" textlink="">
        <xdr:nvSpPr>
          <xdr:cNvPr id="21"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2800350</xdr:colOff>
          <xdr:row>10</xdr:row>
          <xdr:rowOff>152400</xdr:rowOff>
        </xdr:from>
        <xdr:to>
          <xdr:col>2</xdr:col>
          <xdr:colOff>2800350</xdr:colOff>
          <xdr:row>10</xdr:row>
          <xdr:rowOff>152400</xdr:rowOff>
        </xdr:to>
        <xdr:sp macro="" textlink="">
          <xdr:nvSpPr>
            <xdr:cNvPr id="28673" name="Button 1" hidden="1">
              <a:extLst>
                <a:ext uri="{63B3BB69-23CF-44E3-9099-C40C66FF867C}">
                  <a14:compatExt spid="_x0000_s286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0</xdr:row>
      <xdr:rowOff>0</xdr:rowOff>
    </xdr:from>
    <xdr:to>
      <xdr:col>7</xdr:col>
      <xdr:colOff>333375</xdr:colOff>
      <xdr:row>0</xdr:row>
      <xdr:rowOff>0</xdr:rowOff>
    </xdr:to>
    <xdr:grpSp>
      <xdr:nvGrpSpPr>
        <xdr:cNvPr id="2" name="Group 1"/>
        <xdr:cNvGrpSpPr>
          <a:grpSpLocks/>
        </xdr:cNvGrpSpPr>
      </xdr:nvGrpSpPr>
      <xdr:grpSpPr bwMode="auto">
        <a:xfrm>
          <a:off x="11397615" y="0"/>
          <a:ext cx="1152525"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209550</xdr:colOff>
      <xdr:row>0</xdr:row>
      <xdr:rowOff>0</xdr:rowOff>
    </xdr:from>
    <xdr:to>
      <xdr:col>7</xdr:col>
      <xdr:colOff>133350</xdr:colOff>
      <xdr:row>0</xdr:row>
      <xdr:rowOff>0</xdr:rowOff>
    </xdr:to>
    <xdr:grpSp>
      <xdr:nvGrpSpPr>
        <xdr:cNvPr id="4" name="Group 4"/>
        <xdr:cNvGrpSpPr>
          <a:grpSpLocks/>
        </xdr:cNvGrpSpPr>
      </xdr:nvGrpSpPr>
      <xdr:grpSpPr bwMode="auto">
        <a:xfrm>
          <a:off x="11298555" y="0"/>
          <a:ext cx="1041273"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7</xdr:col>
      <xdr:colOff>323850</xdr:colOff>
      <xdr:row>0</xdr:row>
      <xdr:rowOff>0</xdr:rowOff>
    </xdr:to>
    <xdr:grpSp>
      <xdr:nvGrpSpPr>
        <xdr:cNvPr id="6" name="Group 7"/>
        <xdr:cNvGrpSpPr>
          <a:grpSpLocks/>
        </xdr:cNvGrpSpPr>
      </xdr:nvGrpSpPr>
      <xdr:grpSpPr bwMode="auto">
        <a:xfrm>
          <a:off x="11397615" y="0"/>
          <a:ext cx="1141857"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240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47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097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430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764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0</xdr:row>
      <xdr:rowOff>0</xdr:rowOff>
    </xdr:from>
    <xdr:to>
      <xdr:col>7</xdr:col>
      <xdr:colOff>257175</xdr:colOff>
      <xdr:row>0</xdr:row>
      <xdr:rowOff>0</xdr:rowOff>
    </xdr:to>
    <xdr:grpSp>
      <xdr:nvGrpSpPr>
        <xdr:cNvPr id="13" name="Group 15"/>
        <xdr:cNvGrpSpPr>
          <a:grpSpLocks/>
        </xdr:cNvGrpSpPr>
      </xdr:nvGrpSpPr>
      <xdr:grpSpPr bwMode="auto">
        <a:xfrm>
          <a:off x="11397615" y="0"/>
          <a:ext cx="1071753"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7</xdr:col>
      <xdr:colOff>257175</xdr:colOff>
      <xdr:row>0</xdr:row>
      <xdr:rowOff>0</xdr:rowOff>
    </xdr:to>
    <xdr:grpSp>
      <xdr:nvGrpSpPr>
        <xdr:cNvPr id="15" name="Group 18"/>
        <xdr:cNvGrpSpPr>
          <a:grpSpLocks/>
        </xdr:cNvGrpSpPr>
      </xdr:nvGrpSpPr>
      <xdr:grpSpPr bwMode="auto">
        <a:xfrm>
          <a:off x="11397615" y="0"/>
          <a:ext cx="1071753"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7</xdr:col>
      <xdr:colOff>257175</xdr:colOff>
      <xdr:row>0</xdr:row>
      <xdr:rowOff>0</xdr:rowOff>
    </xdr:to>
    <xdr:grpSp>
      <xdr:nvGrpSpPr>
        <xdr:cNvPr id="17" name="Group 21"/>
        <xdr:cNvGrpSpPr>
          <a:grpSpLocks/>
        </xdr:cNvGrpSpPr>
      </xdr:nvGrpSpPr>
      <xdr:grpSpPr bwMode="auto">
        <a:xfrm>
          <a:off x="11397615" y="0"/>
          <a:ext cx="1071753"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0.xml><?xml version="1.0" encoding="utf-8"?>
<xdr:wsDr xmlns:xdr="http://schemas.openxmlformats.org/drawingml/2006/spreadsheetDrawing" xmlns:a="http://schemas.openxmlformats.org/drawingml/2006/main">
  <xdr:twoCellAnchor>
    <xdr:from>
      <xdr:col>6</xdr:col>
      <xdr:colOff>0</xdr:colOff>
      <xdr:row>0</xdr:row>
      <xdr:rowOff>0</xdr:rowOff>
    </xdr:from>
    <xdr:to>
      <xdr:col>6</xdr:col>
      <xdr:colOff>333375</xdr:colOff>
      <xdr:row>0</xdr:row>
      <xdr:rowOff>0</xdr:rowOff>
    </xdr:to>
    <xdr:grpSp>
      <xdr:nvGrpSpPr>
        <xdr:cNvPr id="2" name="Group 1"/>
        <xdr:cNvGrpSpPr>
          <a:grpSpLocks/>
        </xdr:cNvGrpSpPr>
      </xdr:nvGrpSpPr>
      <xdr:grpSpPr bwMode="auto">
        <a:xfrm>
          <a:off x="11108055" y="0"/>
          <a:ext cx="35052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133350</xdr:colOff>
      <xdr:row>0</xdr:row>
      <xdr:rowOff>0</xdr:rowOff>
    </xdr:to>
    <xdr:grpSp>
      <xdr:nvGrpSpPr>
        <xdr:cNvPr id="4" name="Group 4"/>
        <xdr:cNvGrpSpPr>
          <a:grpSpLocks/>
        </xdr:cNvGrpSpPr>
      </xdr:nvGrpSpPr>
      <xdr:grpSpPr bwMode="auto">
        <a:xfrm>
          <a:off x="11108055" y="0"/>
          <a:ext cx="140208"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323850</xdr:colOff>
      <xdr:row>0</xdr:row>
      <xdr:rowOff>0</xdr:rowOff>
    </xdr:to>
    <xdr:grpSp>
      <xdr:nvGrpSpPr>
        <xdr:cNvPr id="6" name="Group 7"/>
        <xdr:cNvGrpSpPr>
          <a:grpSpLocks/>
        </xdr:cNvGrpSpPr>
      </xdr:nvGrpSpPr>
      <xdr:grpSpPr bwMode="auto">
        <a:xfrm>
          <a:off x="11108055" y="0"/>
          <a:ext cx="339852"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1171575</xdr:colOff>
      <xdr:row>0</xdr:row>
      <xdr:rowOff>0</xdr:rowOff>
    </xdr:from>
    <xdr:to>
      <xdr:col>3</xdr:col>
      <xdr:colOff>1171575</xdr:colOff>
      <xdr:row>0</xdr:row>
      <xdr:rowOff>0</xdr:rowOff>
    </xdr:to>
    <xdr:sp macro="" textlink="">
      <xdr:nvSpPr>
        <xdr:cNvPr id="8" name="Line 10"/>
        <xdr:cNvSpPr>
          <a:spLocks noChangeShapeType="1"/>
        </xdr:cNvSpPr>
      </xdr:nvSpPr>
      <xdr:spPr bwMode="auto">
        <a:xfrm>
          <a:off x="17145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3</xdr:col>
      <xdr:colOff>2095500</xdr:colOff>
      <xdr:row>0</xdr:row>
      <xdr:rowOff>0</xdr:rowOff>
    </xdr:from>
    <xdr:to>
      <xdr:col>3</xdr:col>
      <xdr:colOff>2095500</xdr:colOff>
      <xdr:row>0</xdr:row>
      <xdr:rowOff>0</xdr:rowOff>
    </xdr:to>
    <xdr:sp macro="" textlink="">
      <xdr:nvSpPr>
        <xdr:cNvPr id="9" name="Line 11"/>
        <xdr:cNvSpPr>
          <a:spLocks noChangeShapeType="1"/>
        </xdr:cNvSpPr>
      </xdr:nvSpPr>
      <xdr:spPr bwMode="auto">
        <a:xfrm>
          <a:off x="26384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3</xdr:col>
      <xdr:colOff>1457325</xdr:colOff>
      <xdr:row>0</xdr:row>
      <xdr:rowOff>0</xdr:rowOff>
    </xdr:from>
    <xdr:to>
      <xdr:col>3</xdr:col>
      <xdr:colOff>1457325</xdr:colOff>
      <xdr:row>0</xdr:row>
      <xdr:rowOff>0</xdr:rowOff>
    </xdr:to>
    <xdr:sp macro="" textlink="">
      <xdr:nvSpPr>
        <xdr:cNvPr id="10" name="Line 12"/>
        <xdr:cNvSpPr>
          <a:spLocks noChangeShapeType="1"/>
        </xdr:cNvSpPr>
      </xdr:nvSpPr>
      <xdr:spPr bwMode="auto">
        <a:xfrm>
          <a:off x="20002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3</xdr:col>
      <xdr:colOff>1190625</xdr:colOff>
      <xdr:row>0</xdr:row>
      <xdr:rowOff>0</xdr:rowOff>
    </xdr:from>
    <xdr:to>
      <xdr:col>3</xdr:col>
      <xdr:colOff>1190625</xdr:colOff>
      <xdr:row>0</xdr:row>
      <xdr:rowOff>0</xdr:rowOff>
    </xdr:to>
    <xdr:sp macro="" textlink="">
      <xdr:nvSpPr>
        <xdr:cNvPr id="11" name="Line 13"/>
        <xdr:cNvSpPr>
          <a:spLocks noChangeShapeType="1"/>
        </xdr:cNvSpPr>
      </xdr:nvSpPr>
      <xdr:spPr bwMode="auto">
        <a:xfrm>
          <a:off x="17335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3</xdr:col>
      <xdr:colOff>1323975</xdr:colOff>
      <xdr:row>0</xdr:row>
      <xdr:rowOff>0</xdr:rowOff>
    </xdr:from>
    <xdr:to>
      <xdr:col>3</xdr:col>
      <xdr:colOff>1323975</xdr:colOff>
      <xdr:row>0</xdr:row>
      <xdr:rowOff>0</xdr:rowOff>
    </xdr:to>
    <xdr:sp macro="" textlink="">
      <xdr:nvSpPr>
        <xdr:cNvPr id="12" name="Line 14"/>
        <xdr:cNvSpPr>
          <a:spLocks noChangeShapeType="1"/>
        </xdr:cNvSpPr>
      </xdr:nvSpPr>
      <xdr:spPr bwMode="auto">
        <a:xfrm>
          <a:off x="18669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6</xdr:col>
      <xdr:colOff>0</xdr:colOff>
      <xdr:row>0</xdr:row>
      <xdr:rowOff>0</xdr:rowOff>
    </xdr:from>
    <xdr:to>
      <xdr:col>6</xdr:col>
      <xdr:colOff>257175</xdr:colOff>
      <xdr:row>0</xdr:row>
      <xdr:rowOff>0</xdr:rowOff>
    </xdr:to>
    <xdr:grpSp>
      <xdr:nvGrpSpPr>
        <xdr:cNvPr id="13" name="Group 15"/>
        <xdr:cNvGrpSpPr>
          <a:grpSpLocks/>
        </xdr:cNvGrpSpPr>
      </xdr:nvGrpSpPr>
      <xdr:grpSpPr bwMode="auto">
        <a:xfrm>
          <a:off x="11108055" y="0"/>
          <a:ext cx="269748"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257175</xdr:colOff>
      <xdr:row>0</xdr:row>
      <xdr:rowOff>0</xdr:rowOff>
    </xdr:to>
    <xdr:grpSp>
      <xdr:nvGrpSpPr>
        <xdr:cNvPr id="15" name="Group 18"/>
        <xdr:cNvGrpSpPr>
          <a:grpSpLocks/>
        </xdr:cNvGrpSpPr>
      </xdr:nvGrpSpPr>
      <xdr:grpSpPr bwMode="auto">
        <a:xfrm>
          <a:off x="11108055" y="0"/>
          <a:ext cx="269748"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257175</xdr:colOff>
      <xdr:row>0</xdr:row>
      <xdr:rowOff>0</xdr:rowOff>
    </xdr:to>
    <xdr:grpSp>
      <xdr:nvGrpSpPr>
        <xdr:cNvPr id="17" name="Group 21"/>
        <xdr:cNvGrpSpPr>
          <a:grpSpLocks/>
        </xdr:cNvGrpSpPr>
      </xdr:nvGrpSpPr>
      <xdr:grpSpPr bwMode="auto">
        <a:xfrm>
          <a:off x="11108055" y="0"/>
          <a:ext cx="269748"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257175</xdr:colOff>
      <xdr:row>0</xdr:row>
      <xdr:rowOff>0</xdr:rowOff>
    </xdr:to>
    <xdr:grpSp>
      <xdr:nvGrpSpPr>
        <xdr:cNvPr id="19" name="Group 24"/>
        <xdr:cNvGrpSpPr>
          <a:grpSpLocks/>
        </xdr:cNvGrpSpPr>
      </xdr:nvGrpSpPr>
      <xdr:grpSpPr bwMode="auto">
        <a:xfrm>
          <a:off x="11108055" y="0"/>
          <a:ext cx="269748"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257175</xdr:colOff>
      <xdr:row>0</xdr:row>
      <xdr:rowOff>0</xdr:rowOff>
    </xdr:to>
    <xdr:grpSp>
      <xdr:nvGrpSpPr>
        <xdr:cNvPr id="21" name="Group 27"/>
        <xdr:cNvGrpSpPr>
          <a:grpSpLocks/>
        </xdr:cNvGrpSpPr>
      </xdr:nvGrpSpPr>
      <xdr:grpSpPr bwMode="auto">
        <a:xfrm>
          <a:off x="11108055" y="0"/>
          <a:ext cx="269748"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257175</xdr:colOff>
      <xdr:row>0</xdr:row>
      <xdr:rowOff>0</xdr:rowOff>
    </xdr:to>
    <xdr:grpSp>
      <xdr:nvGrpSpPr>
        <xdr:cNvPr id="23" name="Group 30"/>
        <xdr:cNvGrpSpPr>
          <a:grpSpLocks/>
        </xdr:cNvGrpSpPr>
      </xdr:nvGrpSpPr>
      <xdr:grpSpPr bwMode="auto">
        <a:xfrm>
          <a:off x="11108055" y="0"/>
          <a:ext cx="269748"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0</xdr:row>
      <xdr:rowOff>0</xdr:rowOff>
    </xdr:from>
    <xdr:to>
      <xdr:col>6</xdr:col>
      <xdr:colOff>257175</xdr:colOff>
      <xdr:row>0</xdr:row>
      <xdr:rowOff>0</xdr:rowOff>
    </xdr:to>
    <xdr:grpSp>
      <xdr:nvGrpSpPr>
        <xdr:cNvPr id="25" name="Group 33"/>
        <xdr:cNvGrpSpPr>
          <a:grpSpLocks/>
        </xdr:cNvGrpSpPr>
      </xdr:nvGrpSpPr>
      <xdr:grpSpPr bwMode="auto">
        <a:xfrm>
          <a:off x="11108055" y="0"/>
          <a:ext cx="269748"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25</xdr:row>
      <xdr:rowOff>0</xdr:rowOff>
    </xdr:from>
    <xdr:to>
      <xdr:col>6</xdr:col>
      <xdr:colOff>0</xdr:colOff>
      <xdr:row>25</xdr:row>
      <xdr:rowOff>0</xdr:rowOff>
    </xdr:to>
    <xdr:grpSp>
      <xdr:nvGrpSpPr>
        <xdr:cNvPr id="27" name="Group 36"/>
        <xdr:cNvGrpSpPr>
          <a:grpSpLocks/>
        </xdr:cNvGrpSpPr>
      </xdr:nvGrpSpPr>
      <xdr:grpSpPr bwMode="auto">
        <a:xfrm>
          <a:off x="11108055" y="629031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25</xdr:row>
      <xdr:rowOff>0</xdr:rowOff>
    </xdr:from>
    <xdr:to>
      <xdr:col>6</xdr:col>
      <xdr:colOff>0</xdr:colOff>
      <xdr:row>25</xdr:row>
      <xdr:rowOff>0</xdr:rowOff>
    </xdr:to>
    <xdr:grpSp>
      <xdr:nvGrpSpPr>
        <xdr:cNvPr id="29" name="Group 39"/>
        <xdr:cNvGrpSpPr>
          <a:grpSpLocks/>
        </xdr:cNvGrpSpPr>
      </xdr:nvGrpSpPr>
      <xdr:grpSpPr bwMode="auto">
        <a:xfrm>
          <a:off x="11108055" y="629031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6</xdr:col>
      <xdr:colOff>0</xdr:colOff>
      <xdr:row>25</xdr:row>
      <xdr:rowOff>0</xdr:rowOff>
    </xdr:from>
    <xdr:to>
      <xdr:col>6</xdr:col>
      <xdr:colOff>0</xdr:colOff>
      <xdr:row>25</xdr:row>
      <xdr:rowOff>0</xdr:rowOff>
    </xdr:to>
    <xdr:grpSp>
      <xdr:nvGrpSpPr>
        <xdr:cNvPr id="31" name="Group 42"/>
        <xdr:cNvGrpSpPr>
          <a:grpSpLocks/>
        </xdr:cNvGrpSpPr>
      </xdr:nvGrpSpPr>
      <xdr:grpSpPr bwMode="auto">
        <a:xfrm>
          <a:off x="11108055" y="629031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3</xdr:col>
          <xdr:colOff>2781300</xdr:colOff>
          <xdr:row>10</xdr:row>
          <xdr:rowOff>76200</xdr:rowOff>
        </xdr:from>
        <xdr:to>
          <xdr:col>3</xdr:col>
          <xdr:colOff>2781300</xdr:colOff>
          <xdr:row>10</xdr:row>
          <xdr:rowOff>76200</xdr:rowOff>
        </xdr:to>
        <xdr:sp macro="" textlink="">
          <xdr:nvSpPr>
            <xdr:cNvPr id="29697" name="Button 1" hidden="1">
              <a:extLst>
                <a:ext uri="{63B3BB69-23CF-44E3-9099-C40C66FF867C}">
                  <a14:compatExt spid="_x0000_s296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2781300</xdr:colOff>
          <xdr:row>10</xdr:row>
          <xdr:rowOff>76200</xdr:rowOff>
        </xdr:from>
        <xdr:to>
          <xdr:col>3</xdr:col>
          <xdr:colOff>2781300</xdr:colOff>
          <xdr:row>10</xdr:row>
          <xdr:rowOff>76200</xdr:rowOff>
        </xdr:to>
        <xdr:sp macro="" textlink="">
          <xdr:nvSpPr>
            <xdr:cNvPr id="29698" name="Button 2" hidden="1">
              <a:extLst>
                <a:ext uri="{63B3BB69-23CF-44E3-9099-C40C66FF867C}">
                  <a14:compatExt spid="_x0000_s2969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2781300</xdr:colOff>
          <xdr:row>10</xdr:row>
          <xdr:rowOff>76200</xdr:rowOff>
        </xdr:from>
        <xdr:to>
          <xdr:col>3</xdr:col>
          <xdr:colOff>2781300</xdr:colOff>
          <xdr:row>10</xdr:row>
          <xdr:rowOff>76200</xdr:rowOff>
        </xdr:to>
        <xdr:sp macro="" textlink="">
          <xdr:nvSpPr>
            <xdr:cNvPr id="29699" name="Button 3" hidden="1">
              <a:extLst>
                <a:ext uri="{63B3BB69-23CF-44E3-9099-C40C66FF867C}">
                  <a14:compatExt spid="_x0000_s2969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069955"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069955"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069955"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765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383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716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050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069955"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069955"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069955"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069955"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069955"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069955"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1069955"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1069955"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9" name="Group 39"/>
        <xdr:cNvGrpSpPr>
          <a:grpSpLocks/>
        </xdr:cNvGrpSpPr>
      </xdr:nvGrpSpPr>
      <xdr:grpSpPr bwMode="auto">
        <a:xfrm>
          <a:off x="11069955" y="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35</xdr:row>
      <xdr:rowOff>0</xdr:rowOff>
    </xdr:from>
    <xdr:to>
      <xdr:col>5</xdr:col>
      <xdr:colOff>0</xdr:colOff>
      <xdr:row>35</xdr:row>
      <xdr:rowOff>0</xdr:rowOff>
    </xdr:to>
    <xdr:grpSp>
      <xdr:nvGrpSpPr>
        <xdr:cNvPr id="31" name="Group 42"/>
        <xdr:cNvGrpSpPr>
          <a:grpSpLocks/>
        </xdr:cNvGrpSpPr>
      </xdr:nvGrpSpPr>
      <xdr:grpSpPr bwMode="auto">
        <a:xfrm>
          <a:off x="11069955" y="7202805"/>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35</xdr:row>
      <xdr:rowOff>0</xdr:rowOff>
    </xdr:from>
    <xdr:to>
      <xdr:col>5</xdr:col>
      <xdr:colOff>0</xdr:colOff>
      <xdr:row>35</xdr:row>
      <xdr:rowOff>0</xdr:rowOff>
    </xdr:to>
    <xdr:grpSp>
      <xdr:nvGrpSpPr>
        <xdr:cNvPr id="33" name="Group 45"/>
        <xdr:cNvGrpSpPr>
          <a:grpSpLocks/>
        </xdr:cNvGrpSpPr>
      </xdr:nvGrpSpPr>
      <xdr:grpSpPr bwMode="auto">
        <a:xfrm>
          <a:off x="11069955" y="7202805"/>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2.xml><?xml version="1.0" encoding="utf-8"?>
<xdr:wsDr xmlns:xdr="http://schemas.openxmlformats.org/drawingml/2006/spreadsheetDrawing" xmlns:a="http://schemas.openxmlformats.org/drawingml/2006/main">
  <xdr:twoCellAnchor>
    <xdr:from>
      <xdr:col>5</xdr:col>
      <xdr:colOff>409575</xdr:colOff>
      <xdr:row>0</xdr:row>
      <xdr:rowOff>0</xdr:rowOff>
    </xdr:from>
    <xdr:to>
      <xdr:col>7</xdr:col>
      <xdr:colOff>333375</xdr:colOff>
      <xdr:row>0</xdr:row>
      <xdr:rowOff>0</xdr:rowOff>
    </xdr:to>
    <xdr:grpSp>
      <xdr:nvGrpSpPr>
        <xdr:cNvPr id="2" name="Group 1"/>
        <xdr:cNvGrpSpPr>
          <a:grpSpLocks/>
        </xdr:cNvGrpSpPr>
      </xdr:nvGrpSpPr>
      <xdr:grpSpPr bwMode="auto">
        <a:xfrm>
          <a:off x="11849862" y="0"/>
          <a:ext cx="1523238"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209550</xdr:colOff>
      <xdr:row>0</xdr:row>
      <xdr:rowOff>0</xdr:rowOff>
    </xdr:from>
    <xdr:to>
      <xdr:col>7</xdr:col>
      <xdr:colOff>133350</xdr:colOff>
      <xdr:row>0</xdr:row>
      <xdr:rowOff>0</xdr:rowOff>
    </xdr:to>
    <xdr:grpSp>
      <xdr:nvGrpSpPr>
        <xdr:cNvPr id="4" name="Group 4"/>
        <xdr:cNvGrpSpPr>
          <a:grpSpLocks/>
        </xdr:cNvGrpSpPr>
      </xdr:nvGrpSpPr>
      <xdr:grpSpPr bwMode="auto">
        <a:xfrm>
          <a:off x="11639550" y="0"/>
          <a:ext cx="1523238"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400050</xdr:colOff>
      <xdr:row>0</xdr:row>
      <xdr:rowOff>0</xdr:rowOff>
    </xdr:from>
    <xdr:to>
      <xdr:col>7</xdr:col>
      <xdr:colOff>323850</xdr:colOff>
      <xdr:row>0</xdr:row>
      <xdr:rowOff>0</xdr:rowOff>
    </xdr:to>
    <xdr:grpSp>
      <xdr:nvGrpSpPr>
        <xdr:cNvPr id="6" name="Group 7"/>
        <xdr:cNvGrpSpPr>
          <a:grpSpLocks/>
        </xdr:cNvGrpSpPr>
      </xdr:nvGrpSpPr>
      <xdr:grpSpPr bwMode="auto">
        <a:xfrm>
          <a:off x="11839194" y="0"/>
          <a:ext cx="1523238"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430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670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288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621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95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333375</xdr:colOff>
      <xdr:row>0</xdr:row>
      <xdr:rowOff>0</xdr:rowOff>
    </xdr:from>
    <xdr:to>
      <xdr:col>7</xdr:col>
      <xdr:colOff>257175</xdr:colOff>
      <xdr:row>0</xdr:row>
      <xdr:rowOff>0</xdr:rowOff>
    </xdr:to>
    <xdr:grpSp>
      <xdr:nvGrpSpPr>
        <xdr:cNvPr id="13" name="Group 15"/>
        <xdr:cNvGrpSpPr>
          <a:grpSpLocks/>
        </xdr:cNvGrpSpPr>
      </xdr:nvGrpSpPr>
      <xdr:grpSpPr bwMode="auto">
        <a:xfrm>
          <a:off x="11769090" y="0"/>
          <a:ext cx="1523238"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15" name="Group 18"/>
        <xdr:cNvGrpSpPr>
          <a:grpSpLocks/>
        </xdr:cNvGrpSpPr>
      </xdr:nvGrpSpPr>
      <xdr:grpSpPr bwMode="auto">
        <a:xfrm>
          <a:off x="11769090" y="0"/>
          <a:ext cx="1523238"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17" name="Group 21"/>
        <xdr:cNvGrpSpPr>
          <a:grpSpLocks/>
        </xdr:cNvGrpSpPr>
      </xdr:nvGrpSpPr>
      <xdr:grpSpPr bwMode="auto">
        <a:xfrm>
          <a:off x="11769090" y="0"/>
          <a:ext cx="1523238"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19" name="Group 24"/>
        <xdr:cNvGrpSpPr>
          <a:grpSpLocks/>
        </xdr:cNvGrpSpPr>
      </xdr:nvGrpSpPr>
      <xdr:grpSpPr bwMode="auto">
        <a:xfrm>
          <a:off x="11769090" y="0"/>
          <a:ext cx="1523238"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21" name="Group 27"/>
        <xdr:cNvGrpSpPr>
          <a:grpSpLocks/>
        </xdr:cNvGrpSpPr>
      </xdr:nvGrpSpPr>
      <xdr:grpSpPr bwMode="auto">
        <a:xfrm>
          <a:off x="11769090" y="0"/>
          <a:ext cx="1523238"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23" name="Group 30"/>
        <xdr:cNvGrpSpPr>
          <a:grpSpLocks/>
        </xdr:cNvGrpSpPr>
      </xdr:nvGrpSpPr>
      <xdr:grpSpPr bwMode="auto">
        <a:xfrm>
          <a:off x="11769090" y="0"/>
          <a:ext cx="1523238"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25" name="Group 33"/>
        <xdr:cNvGrpSpPr>
          <a:grpSpLocks/>
        </xdr:cNvGrpSpPr>
      </xdr:nvGrpSpPr>
      <xdr:grpSpPr bwMode="auto">
        <a:xfrm>
          <a:off x="11769090" y="0"/>
          <a:ext cx="1523238"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27" name="Group 36"/>
        <xdr:cNvGrpSpPr>
          <a:grpSpLocks/>
        </xdr:cNvGrpSpPr>
      </xdr:nvGrpSpPr>
      <xdr:grpSpPr bwMode="auto">
        <a:xfrm>
          <a:off x="11769090" y="0"/>
          <a:ext cx="1523238"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29" name="Group 39"/>
        <xdr:cNvGrpSpPr>
          <a:grpSpLocks/>
        </xdr:cNvGrpSpPr>
      </xdr:nvGrpSpPr>
      <xdr:grpSpPr bwMode="auto">
        <a:xfrm>
          <a:off x="11769090" y="0"/>
          <a:ext cx="1523238"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333375</xdr:colOff>
      <xdr:row>0</xdr:row>
      <xdr:rowOff>0</xdr:rowOff>
    </xdr:from>
    <xdr:to>
      <xdr:col>7</xdr:col>
      <xdr:colOff>257175</xdr:colOff>
      <xdr:row>0</xdr:row>
      <xdr:rowOff>0</xdr:rowOff>
    </xdr:to>
    <xdr:grpSp>
      <xdr:nvGrpSpPr>
        <xdr:cNvPr id="31" name="Group 42"/>
        <xdr:cNvGrpSpPr>
          <a:grpSpLocks/>
        </xdr:cNvGrpSpPr>
      </xdr:nvGrpSpPr>
      <xdr:grpSpPr bwMode="auto">
        <a:xfrm>
          <a:off x="11769090" y="0"/>
          <a:ext cx="1523238"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33.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517630"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517630"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517630"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335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574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193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526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8859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517630"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517630"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517630"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517630"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517630"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517630"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1517630"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1517630"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3038475</xdr:colOff>
          <xdr:row>11</xdr:row>
          <xdr:rowOff>238125</xdr:rowOff>
        </xdr:from>
        <xdr:to>
          <xdr:col>2</xdr:col>
          <xdr:colOff>3038475</xdr:colOff>
          <xdr:row>11</xdr:row>
          <xdr:rowOff>238125</xdr:rowOff>
        </xdr:to>
        <xdr:sp macro="" textlink="">
          <xdr:nvSpPr>
            <xdr:cNvPr id="32769" name="Button 1" hidden="1">
              <a:extLst>
                <a:ext uri="{63B3BB69-23CF-44E3-9099-C40C66FF867C}">
                  <a14:compatExt spid="_x0000_s327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3038475</xdr:colOff>
          <xdr:row>11</xdr:row>
          <xdr:rowOff>238125</xdr:rowOff>
        </xdr:from>
        <xdr:to>
          <xdr:col>2</xdr:col>
          <xdr:colOff>3038475</xdr:colOff>
          <xdr:row>11</xdr:row>
          <xdr:rowOff>238125</xdr:rowOff>
        </xdr:to>
        <xdr:sp macro="" textlink="">
          <xdr:nvSpPr>
            <xdr:cNvPr id="32770" name="Button 2" hidden="1">
              <a:extLst>
                <a:ext uri="{63B3BB69-23CF-44E3-9099-C40C66FF867C}">
                  <a14:compatExt spid="_x0000_s3277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3038475</xdr:colOff>
          <xdr:row>11</xdr:row>
          <xdr:rowOff>238125</xdr:rowOff>
        </xdr:from>
        <xdr:to>
          <xdr:col>2</xdr:col>
          <xdr:colOff>3038475</xdr:colOff>
          <xdr:row>11</xdr:row>
          <xdr:rowOff>238125</xdr:rowOff>
        </xdr:to>
        <xdr:sp macro="" textlink="">
          <xdr:nvSpPr>
            <xdr:cNvPr id="32771" name="Button 3" hidden="1">
              <a:extLst>
                <a:ext uri="{63B3BB69-23CF-44E3-9099-C40C66FF867C}">
                  <a14:compatExt spid="_x0000_s3277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3257550</xdr:colOff>
          <xdr:row>5</xdr:row>
          <xdr:rowOff>152400</xdr:rowOff>
        </xdr:from>
        <xdr:to>
          <xdr:col>2</xdr:col>
          <xdr:colOff>3257550</xdr:colOff>
          <xdr:row>5</xdr:row>
          <xdr:rowOff>152400</xdr:rowOff>
        </xdr:to>
        <xdr:sp macro="" textlink="">
          <xdr:nvSpPr>
            <xdr:cNvPr id="3073" name="Button 1" hidden="1">
              <a:extLst>
                <a:ext uri="{63B3BB69-23CF-44E3-9099-C40C66FF867C}">
                  <a14:compatExt spid="_x0000_s307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5</xdr:row>
          <xdr:rowOff>152400</xdr:rowOff>
        </xdr:from>
        <xdr:to>
          <xdr:col>2</xdr:col>
          <xdr:colOff>3257550</xdr:colOff>
          <xdr:row>5</xdr:row>
          <xdr:rowOff>152400</xdr:rowOff>
        </xdr:to>
        <xdr:sp macro="" textlink="">
          <xdr:nvSpPr>
            <xdr:cNvPr id="3074" name="Button 2" hidden="1">
              <a:extLst>
                <a:ext uri="{63B3BB69-23CF-44E3-9099-C40C66FF867C}">
                  <a14:compatExt spid="_x0000_s3074"/>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5</xdr:row>
          <xdr:rowOff>152400</xdr:rowOff>
        </xdr:from>
        <xdr:to>
          <xdr:col>2</xdr:col>
          <xdr:colOff>3257550</xdr:colOff>
          <xdr:row>5</xdr:row>
          <xdr:rowOff>152400</xdr:rowOff>
        </xdr:to>
        <xdr:sp macro="" textlink="">
          <xdr:nvSpPr>
            <xdr:cNvPr id="3075" name="Button 3" hidden="1">
              <a:extLst>
                <a:ext uri="{63B3BB69-23CF-44E3-9099-C40C66FF867C}">
                  <a14:compatExt spid="_x0000_s3075"/>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5</xdr:row>
          <xdr:rowOff>152400</xdr:rowOff>
        </xdr:from>
        <xdr:to>
          <xdr:col>2</xdr:col>
          <xdr:colOff>3257550</xdr:colOff>
          <xdr:row>5</xdr:row>
          <xdr:rowOff>152400</xdr:rowOff>
        </xdr:to>
        <xdr:sp macro="" textlink="">
          <xdr:nvSpPr>
            <xdr:cNvPr id="3076" name="Button 4" hidden="1">
              <a:extLst>
                <a:ext uri="{63B3BB69-23CF-44E3-9099-C40C66FF867C}">
                  <a14:compatExt spid="_x0000_s3076"/>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5</xdr:row>
          <xdr:rowOff>152400</xdr:rowOff>
        </xdr:from>
        <xdr:to>
          <xdr:col>2</xdr:col>
          <xdr:colOff>3257550</xdr:colOff>
          <xdr:row>5</xdr:row>
          <xdr:rowOff>152400</xdr:rowOff>
        </xdr:to>
        <xdr:sp macro="" textlink="">
          <xdr:nvSpPr>
            <xdr:cNvPr id="3077" name="Button 5" hidden="1">
              <a:extLst>
                <a:ext uri="{63B3BB69-23CF-44E3-9099-C40C66FF867C}">
                  <a14:compatExt spid="_x0000_s307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5</xdr:row>
          <xdr:rowOff>152400</xdr:rowOff>
        </xdr:from>
        <xdr:to>
          <xdr:col>2</xdr:col>
          <xdr:colOff>3257550</xdr:colOff>
          <xdr:row>5</xdr:row>
          <xdr:rowOff>152400</xdr:rowOff>
        </xdr:to>
        <xdr:sp macro="" textlink="">
          <xdr:nvSpPr>
            <xdr:cNvPr id="3078" name="Button 6" hidden="1">
              <a:extLst>
                <a:ext uri="{63B3BB69-23CF-44E3-9099-C40C66FF867C}">
                  <a14:compatExt spid="_x0000_s307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0</xdr:colOff>
      <xdr:row>17</xdr:row>
      <xdr:rowOff>0</xdr:rowOff>
    </xdr:from>
    <xdr:to>
      <xdr:col>5</xdr:col>
      <xdr:colOff>0</xdr:colOff>
      <xdr:row>17</xdr:row>
      <xdr:rowOff>0</xdr:rowOff>
    </xdr:to>
    <xdr:grpSp>
      <xdr:nvGrpSpPr>
        <xdr:cNvPr id="2" name="Group 30"/>
        <xdr:cNvGrpSpPr>
          <a:grpSpLocks/>
        </xdr:cNvGrpSpPr>
      </xdr:nvGrpSpPr>
      <xdr:grpSpPr bwMode="auto">
        <a:xfrm>
          <a:off x="11519535" y="4238625"/>
          <a:ext cx="0" cy="0"/>
          <a:chOff x="907" y="20"/>
          <a:chExt cx="152" cy="80"/>
        </a:xfrm>
      </xdr:grpSpPr>
      <xdr:sp macro="" textlink="">
        <xdr:nvSpPr>
          <xdr:cNvPr id="3"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17</xdr:row>
      <xdr:rowOff>0</xdr:rowOff>
    </xdr:from>
    <xdr:to>
      <xdr:col>5</xdr:col>
      <xdr:colOff>0</xdr:colOff>
      <xdr:row>17</xdr:row>
      <xdr:rowOff>0</xdr:rowOff>
    </xdr:to>
    <xdr:grpSp>
      <xdr:nvGrpSpPr>
        <xdr:cNvPr id="4" name="Group 33"/>
        <xdr:cNvGrpSpPr>
          <a:grpSpLocks/>
        </xdr:cNvGrpSpPr>
      </xdr:nvGrpSpPr>
      <xdr:grpSpPr bwMode="auto">
        <a:xfrm>
          <a:off x="11519535" y="4238625"/>
          <a:ext cx="0" cy="0"/>
          <a:chOff x="907" y="20"/>
          <a:chExt cx="152" cy="80"/>
        </a:xfrm>
      </xdr:grpSpPr>
      <xdr:sp macro="" textlink="">
        <xdr:nvSpPr>
          <xdr:cNvPr id="5"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17</xdr:row>
      <xdr:rowOff>0</xdr:rowOff>
    </xdr:from>
    <xdr:to>
      <xdr:col>5</xdr:col>
      <xdr:colOff>0</xdr:colOff>
      <xdr:row>17</xdr:row>
      <xdr:rowOff>0</xdr:rowOff>
    </xdr:to>
    <xdr:grpSp>
      <xdr:nvGrpSpPr>
        <xdr:cNvPr id="6" name="Group 36"/>
        <xdr:cNvGrpSpPr>
          <a:grpSpLocks/>
        </xdr:cNvGrpSpPr>
      </xdr:nvGrpSpPr>
      <xdr:grpSpPr bwMode="auto">
        <a:xfrm>
          <a:off x="11519535" y="4238625"/>
          <a:ext cx="0" cy="0"/>
          <a:chOff x="907" y="20"/>
          <a:chExt cx="152" cy="80"/>
        </a:xfrm>
      </xdr:grpSpPr>
      <xdr:sp macro="" textlink="">
        <xdr:nvSpPr>
          <xdr:cNvPr id="7"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17</xdr:row>
      <xdr:rowOff>0</xdr:rowOff>
    </xdr:from>
    <xdr:to>
      <xdr:col>5</xdr:col>
      <xdr:colOff>0</xdr:colOff>
      <xdr:row>17</xdr:row>
      <xdr:rowOff>0</xdr:rowOff>
    </xdr:to>
    <xdr:grpSp>
      <xdr:nvGrpSpPr>
        <xdr:cNvPr id="8" name="Group 39"/>
        <xdr:cNvGrpSpPr>
          <a:grpSpLocks/>
        </xdr:cNvGrpSpPr>
      </xdr:nvGrpSpPr>
      <xdr:grpSpPr bwMode="auto">
        <a:xfrm>
          <a:off x="11519535" y="4238625"/>
          <a:ext cx="0" cy="0"/>
          <a:chOff x="907" y="20"/>
          <a:chExt cx="152" cy="80"/>
        </a:xfrm>
      </xdr:grpSpPr>
      <xdr:sp macro="" textlink="">
        <xdr:nvSpPr>
          <xdr:cNvPr id="9"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17</xdr:row>
      <xdr:rowOff>0</xdr:rowOff>
    </xdr:from>
    <xdr:to>
      <xdr:col>5</xdr:col>
      <xdr:colOff>0</xdr:colOff>
      <xdr:row>17</xdr:row>
      <xdr:rowOff>0</xdr:rowOff>
    </xdr:to>
    <xdr:grpSp>
      <xdr:nvGrpSpPr>
        <xdr:cNvPr id="10" name="Group 42"/>
        <xdr:cNvGrpSpPr>
          <a:grpSpLocks/>
        </xdr:cNvGrpSpPr>
      </xdr:nvGrpSpPr>
      <xdr:grpSpPr bwMode="auto">
        <a:xfrm>
          <a:off x="11519535" y="4238625"/>
          <a:ext cx="0" cy="0"/>
          <a:chOff x="907" y="20"/>
          <a:chExt cx="152" cy="80"/>
        </a:xfrm>
      </xdr:grpSpPr>
      <xdr:sp macro="" textlink="">
        <xdr:nvSpPr>
          <xdr:cNvPr id="11"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17</xdr:row>
      <xdr:rowOff>0</xdr:rowOff>
    </xdr:from>
    <xdr:to>
      <xdr:col>5</xdr:col>
      <xdr:colOff>0</xdr:colOff>
      <xdr:row>17</xdr:row>
      <xdr:rowOff>0</xdr:rowOff>
    </xdr:to>
    <xdr:grpSp>
      <xdr:nvGrpSpPr>
        <xdr:cNvPr id="12" name="Group 45"/>
        <xdr:cNvGrpSpPr>
          <a:grpSpLocks/>
        </xdr:cNvGrpSpPr>
      </xdr:nvGrpSpPr>
      <xdr:grpSpPr bwMode="auto">
        <a:xfrm>
          <a:off x="11519535" y="4238625"/>
          <a:ext cx="0" cy="0"/>
          <a:chOff x="907" y="20"/>
          <a:chExt cx="152" cy="80"/>
        </a:xfrm>
      </xdr:grpSpPr>
      <xdr:sp macro="" textlink="">
        <xdr:nvSpPr>
          <xdr:cNvPr id="13"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mc:AlternateContent xmlns:mc="http://schemas.openxmlformats.org/markup-compatibility/2006">
    <mc:Choice xmlns:a14="http://schemas.microsoft.com/office/drawing/2010/main" Requires="a14">
      <xdr:twoCellAnchor>
        <xdr:from>
          <xdr:col>2</xdr:col>
          <xdr:colOff>3257550</xdr:colOff>
          <xdr:row>9</xdr:row>
          <xdr:rowOff>438150</xdr:rowOff>
        </xdr:from>
        <xdr:to>
          <xdr:col>2</xdr:col>
          <xdr:colOff>3257550</xdr:colOff>
          <xdr:row>9</xdr:row>
          <xdr:rowOff>438150</xdr:rowOff>
        </xdr:to>
        <xdr:sp macro="" textlink="">
          <xdr:nvSpPr>
            <xdr:cNvPr id="4097" name="Button 1" hidden="1">
              <a:extLst>
                <a:ext uri="{63B3BB69-23CF-44E3-9099-C40C66FF867C}">
                  <a14:compatExt spid="_x0000_s4097"/>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9</xdr:row>
          <xdr:rowOff>438150</xdr:rowOff>
        </xdr:from>
        <xdr:to>
          <xdr:col>2</xdr:col>
          <xdr:colOff>3257550</xdr:colOff>
          <xdr:row>9</xdr:row>
          <xdr:rowOff>438150</xdr:rowOff>
        </xdr:to>
        <xdr:sp macro="" textlink="">
          <xdr:nvSpPr>
            <xdr:cNvPr id="4098" name="Button 2" hidden="1">
              <a:extLst>
                <a:ext uri="{63B3BB69-23CF-44E3-9099-C40C66FF867C}">
                  <a14:compatExt spid="_x0000_s4098"/>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9</xdr:row>
          <xdr:rowOff>438150</xdr:rowOff>
        </xdr:from>
        <xdr:to>
          <xdr:col>2</xdr:col>
          <xdr:colOff>3257550</xdr:colOff>
          <xdr:row>9</xdr:row>
          <xdr:rowOff>438150</xdr:rowOff>
        </xdr:to>
        <xdr:sp macro="" textlink="">
          <xdr:nvSpPr>
            <xdr:cNvPr id="4099" name="Button 3" hidden="1">
              <a:extLst>
                <a:ext uri="{63B3BB69-23CF-44E3-9099-C40C66FF867C}">
                  <a14:compatExt spid="_x0000_s409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9</xdr:row>
          <xdr:rowOff>438150</xdr:rowOff>
        </xdr:from>
        <xdr:to>
          <xdr:col>2</xdr:col>
          <xdr:colOff>3257550</xdr:colOff>
          <xdr:row>9</xdr:row>
          <xdr:rowOff>438150</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9</xdr:row>
          <xdr:rowOff>438150</xdr:rowOff>
        </xdr:from>
        <xdr:to>
          <xdr:col>2</xdr:col>
          <xdr:colOff>3257550</xdr:colOff>
          <xdr:row>9</xdr:row>
          <xdr:rowOff>438150</xdr:rowOff>
        </xdr:to>
        <xdr:sp macro="" textlink="">
          <xdr:nvSpPr>
            <xdr:cNvPr id="4101" name="Button 5" hidden="1">
              <a:extLst>
                <a:ext uri="{63B3BB69-23CF-44E3-9099-C40C66FF867C}">
                  <a14:compatExt spid="_x0000_s4101"/>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3257550</xdr:colOff>
          <xdr:row>9</xdr:row>
          <xdr:rowOff>438150</xdr:rowOff>
        </xdr:from>
        <xdr:to>
          <xdr:col>2</xdr:col>
          <xdr:colOff>3257550</xdr:colOff>
          <xdr:row>9</xdr:row>
          <xdr:rowOff>438150</xdr:rowOff>
        </xdr:to>
        <xdr:sp macro="" textlink="">
          <xdr:nvSpPr>
            <xdr:cNvPr id="4102" name="Button 6" hidden="1">
              <a:extLst>
                <a:ext uri="{63B3BB69-23CF-44E3-9099-C40C66FF867C}">
                  <a14:compatExt spid="_x0000_s4102"/>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529060"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529060"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529060"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8002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7241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859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8192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5262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529060"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529060"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529060"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529060"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529060"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529060"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1529060"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1529060"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35</xdr:row>
      <xdr:rowOff>0</xdr:rowOff>
    </xdr:from>
    <xdr:to>
      <xdr:col>5</xdr:col>
      <xdr:colOff>0</xdr:colOff>
      <xdr:row>35</xdr:row>
      <xdr:rowOff>0</xdr:rowOff>
    </xdr:to>
    <xdr:grpSp>
      <xdr:nvGrpSpPr>
        <xdr:cNvPr id="29" name="Group 39"/>
        <xdr:cNvGrpSpPr>
          <a:grpSpLocks/>
        </xdr:cNvGrpSpPr>
      </xdr:nvGrpSpPr>
      <xdr:grpSpPr bwMode="auto">
        <a:xfrm>
          <a:off x="11529060" y="7922895"/>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35</xdr:row>
      <xdr:rowOff>0</xdr:rowOff>
    </xdr:from>
    <xdr:to>
      <xdr:col>5</xdr:col>
      <xdr:colOff>0</xdr:colOff>
      <xdr:row>35</xdr:row>
      <xdr:rowOff>0</xdr:rowOff>
    </xdr:to>
    <xdr:grpSp>
      <xdr:nvGrpSpPr>
        <xdr:cNvPr id="31" name="Group 42"/>
        <xdr:cNvGrpSpPr>
          <a:grpSpLocks/>
        </xdr:cNvGrpSpPr>
      </xdr:nvGrpSpPr>
      <xdr:grpSpPr bwMode="auto">
        <a:xfrm>
          <a:off x="11529060" y="7922895"/>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35</xdr:row>
      <xdr:rowOff>0</xdr:rowOff>
    </xdr:from>
    <xdr:to>
      <xdr:col>5</xdr:col>
      <xdr:colOff>0</xdr:colOff>
      <xdr:row>35</xdr:row>
      <xdr:rowOff>0</xdr:rowOff>
    </xdr:to>
    <xdr:grpSp>
      <xdr:nvGrpSpPr>
        <xdr:cNvPr id="33" name="Group 45"/>
        <xdr:cNvGrpSpPr>
          <a:grpSpLocks/>
        </xdr:cNvGrpSpPr>
      </xdr:nvGrpSpPr>
      <xdr:grpSpPr bwMode="auto">
        <a:xfrm>
          <a:off x="11529060" y="7922895"/>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xdr:from>
      <xdr:col>5</xdr:col>
      <xdr:colOff>0</xdr:colOff>
      <xdr:row>0</xdr:row>
      <xdr:rowOff>0</xdr:rowOff>
    </xdr:from>
    <xdr:to>
      <xdr:col>5</xdr:col>
      <xdr:colOff>0</xdr:colOff>
      <xdr:row>0</xdr:row>
      <xdr:rowOff>0</xdr:rowOff>
    </xdr:to>
    <xdr:grpSp>
      <xdr:nvGrpSpPr>
        <xdr:cNvPr id="2" name="Group 1"/>
        <xdr:cNvGrpSpPr>
          <a:grpSpLocks/>
        </xdr:cNvGrpSpPr>
      </xdr:nvGrpSpPr>
      <xdr:grpSpPr bwMode="auto">
        <a:xfrm>
          <a:off x="11559540" y="0"/>
          <a:ext cx="0" cy="0"/>
          <a:chOff x="907" y="20"/>
          <a:chExt cx="152" cy="80"/>
        </a:xfrm>
      </xdr:grpSpPr>
      <xdr:sp macro="" textlink="">
        <xdr:nvSpPr>
          <xdr:cNvPr id="3" name="Rectangle 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4" name="Group 4"/>
        <xdr:cNvGrpSpPr>
          <a:grpSpLocks/>
        </xdr:cNvGrpSpPr>
      </xdr:nvGrpSpPr>
      <xdr:grpSpPr bwMode="auto">
        <a:xfrm>
          <a:off x="11559540" y="0"/>
          <a:ext cx="0" cy="0"/>
          <a:chOff x="907" y="20"/>
          <a:chExt cx="152" cy="80"/>
        </a:xfrm>
      </xdr:grpSpPr>
      <xdr:sp macro="" textlink="">
        <xdr:nvSpPr>
          <xdr:cNvPr id="5" name="Rectangle 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6" name="Group 7"/>
        <xdr:cNvGrpSpPr>
          <a:grpSpLocks/>
        </xdr:cNvGrpSpPr>
      </xdr:nvGrpSpPr>
      <xdr:grpSpPr bwMode="auto">
        <a:xfrm>
          <a:off x="11559540" y="0"/>
          <a:ext cx="0" cy="0"/>
          <a:chOff x="907" y="20"/>
          <a:chExt cx="152" cy="80"/>
        </a:xfrm>
      </xdr:grpSpPr>
      <xdr:sp macro="" textlink="">
        <xdr:nvSpPr>
          <xdr:cNvPr id="7" name="Rectangle 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1171575</xdr:colOff>
      <xdr:row>0</xdr:row>
      <xdr:rowOff>0</xdr:rowOff>
    </xdr:from>
    <xdr:to>
      <xdr:col>2</xdr:col>
      <xdr:colOff>1171575</xdr:colOff>
      <xdr:row>0</xdr:row>
      <xdr:rowOff>0</xdr:rowOff>
    </xdr:to>
    <xdr:sp macro="" textlink="">
      <xdr:nvSpPr>
        <xdr:cNvPr id="8" name="Line 10"/>
        <xdr:cNvSpPr>
          <a:spLocks noChangeShapeType="1"/>
        </xdr:cNvSpPr>
      </xdr:nvSpPr>
      <xdr:spPr bwMode="auto">
        <a:xfrm>
          <a:off x="17716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2095500</xdr:colOff>
      <xdr:row>0</xdr:row>
      <xdr:rowOff>0</xdr:rowOff>
    </xdr:from>
    <xdr:to>
      <xdr:col>2</xdr:col>
      <xdr:colOff>2095500</xdr:colOff>
      <xdr:row>0</xdr:row>
      <xdr:rowOff>0</xdr:rowOff>
    </xdr:to>
    <xdr:sp macro="" textlink="">
      <xdr:nvSpPr>
        <xdr:cNvPr id="9" name="Line 11"/>
        <xdr:cNvSpPr>
          <a:spLocks noChangeShapeType="1"/>
        </xdr:cNvSpPr>
      </xdr:nvSpPr>
      <xdr:spPr bwMode="auto">
        <a:xfrm>
          <a:off x="2695575"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1457325</xdr:colOff>
      <xdr:row>0</xdr:row>
      <xdr:rowOff>0</xdr:rowOff>
    </xdr:from>
    <xdr:to>
      <xdr:col>2</xdr:col>
      <xdr:colOff>1457325</xdr:colOff>
      <xdr:row>0</xdr:row>
      <xdr:rowOff>0</xdr:rowOff>
    </xdr:to>
    <xdr:sp macro="" textlink="">
      <xdr:nvSpPr>
        <xdr:cNvPr id="10" name="Line 12"/>
        <xdr:cNvSpPr>
          <a:spLocks noChangeShapeType="1"/>
        </xdr:cNvSpPr>
      </xdr:nvSpPr>
      <xdr:spPr bwMode="auto">
        <a:xfrm>
          <a:off x="20574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type="triangle" w="med" len="med"/>
            </a14:hiddenLine>
          </a:ext>
        </a:extLst>
      </xdr:spPr>
    </xdr:sp>
    <xdr:clientData/>
  </xdr:twoCellAnchor>
  <xdr:twoCellAnchor>
    <xdr:from>
      <xdr:col>2</xdr:col>
      <xdr:colOff>1190625</xdr:colOff>
      <xdr:row>0</xdr:row>
      <xdr:rowOff>0</xdr:rowOff>
    </xdr:from>
    <xdr:to>
      <xdr:col>2</xdr:col>
      <xdr:colOff>1190625</xdr:colOff>
      <xdr:row>0</xdr:row>
      <xdr:rowOff>0</xdr:rowOff>
    </xdr:to>
    <xdr:sp macro="" textlink="">
      <xdr:nvSpPr>
        <xdr:cNvPr id="11" name="Line 13"/>
        <xdr:cNvSpPr>
          <a:spLocks noChangeShapeType="1"/>
        </xdr:cNvSpPr>
      </xdr:nvSpPr>
      <xdr:spPr bwMode="auto">
        <a:xfrm>
          <a:off x="179070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2</xdr:col>
      <xdr:colOff>1323975</xdr:colOff>
      <xdr:row>0</xdr:row>
      <xdr:rowOff>0</xdr:rowOff>
    </xdr:from>
    <xdr:to>
      <xdr:col>2</xdr:col>
      <xdr:colOff>1323975</xdr:colOff>
      <xdr:row>0</xdr:row>
      <xdr:rowOff>0</xdr:rowOff>
    </xdr:to>
    <xdr:sp macro="" textlink="">
      <xdr:nvSpPr>
        <xdr:cNvPr id="12" name="Line 14"/>
        <xdr:cNvSpPr>
          <a:spLocks noChangeShapeType="1"/>
        </xdr:cNvSpPr>
      </xdr:nvSpPr>
      <xdr:spPr bwMode="auto">
        <a:xfrm>
          <a:off x="1924050" y="0"/>
          <a:ext cx="0" cy="0"/>
        </a:xfrm>
        <a:prstGeom prst="line">
          <a:avLst/>
        </a:prstGeom>
        <a:noFill/>
        <a:ln>
          <a:noFill/>
        </a:ln>
        <a:extLst>
          <a:ext uri="{909E8E84-426E-40DD-AFC4-6F175D3DCCD1}">
            <a14:hiddenFill xmlns:a14="http://schemas.microsoft.com/office/drawing/2010/main">
              <a:noFill/>
            </a14:hiddenFill>
          </a:ext>
          <a:ext uri="{91240B29-F687-4F45-9708-019B960494DF}">
            <a14:hiddenLine xmlns:a14="http://schemas.microsoft.com/office/drawing/2010/main" w="9525">
              <a:solidFill>
                <a:srgbClr val="000000"/>
              </a:solidFill>
              <a:round/>
              <a:headEnd/>
              <a:tailEnd/>
            </a14:hiddenLine>
          </a:ext>
        </a:extLst>
      </xdr:spPr>
    </xdr:sp>
    <xdr:clientData/>
  </xdr:twoCellAnchor>
  <xdr:twoCellAnchor>
    <xdr:from>
      <xdr:col>5</xdr:col>
      <xdr:colOff>0</xdr:colOff>
      <xdr:row>0</xdr:row>
      <xdr:rowOff>0</xdr:rowOff>
    </xdr:from>
    <xdr:to>
      <xdr:col>5</xdr:col>
      <xdr:colOff>0</xdr:colOff>
      <xdr:row>0</xdr:row>
      <xdr:rowOff>0</xdr:rowOff>
    </xdr:to>
    <xdr:grpSp>
      <xdr:nvGrpSpPr>
        <xdr:cNvPr id="13" name="Group 15"/>
        <xdr:cNvGrpSpPr>
          <a:grpSpLocks/>
        </xdr:cNvGrpSpPr>
      </xdr:nvGrpSpPr>
      <xdr:grpSpPr bwMode="auto">
        <a:xfrm>
          <a:off x="11559540" y="0"/>
          <a:ext cx="0" cy="0"/>
          <a:chOff x="907" y="20"/>
          <a:chExt cx="152" cy="80"/>
        </a:xfrm>
      </xdr:grpSpPr>
      <xdr:sp macro="" textlink="">
        <xdr:nvSpPr>
          <xdr:cNvPr id="14" name="Rectangle 1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5" name="Group 18"/>
        <xdr:cNvGrpSpPr>
          <a:grpSpLocks/>
        </xdr:cNvGrpSpPr>
      </xdr:nvGrpSpPr>
      <xdr:grpSpPr bwMode="auto">
        <a:xfrm>
          <a:off x="11559540" y="0"/>
          <a:ext cx="0" cy="0"/>
          <a:chOff x="907" y="20"/>
          <a:chExt cx="152" cy="80"/>
        </a:xfrm>
      </xdr:grpSpPr>
      <xdr:sp macro="" textlink="">
        <xdr:nvSpPr>
          <xdr:cNvPr id="16" name="Rectangle 19"/>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7" name="Group 21"/>
        <xdr:cNvGrpSpPr>
          <a:grpSpLocks/>
        </xdr:cNvGrpSpPr>
      </xdr:nvGrpSpPr>
      <xdr:grpSpPr bwMode="auto">
        <a:xfrm>
          <a:off x="11559540" y="0"/>
          <a:ext cx="0" cy="0"/>
          <a:chOff x="907" y="20"/>
          <a:chExt cx="152" cy="80"/>
        </a:xfrm>
      </xdr:grpSpPr>
      <xdr:sp macro="" textlink="">
        <xdr:nvSpPr>
          <xdr:cNvPr id="18" name="Rectangle 22"/>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19" name="Group 24"/>
        <xdr:cNvGrpSpPr>
          <a:grpSpLocks/>
        </xdr:cNvGrpSpPr>
      </xdr:nvGrpSpPr>
      <xdr:grpSpPr bwMode="auto">
        <a:xfrm>
          <a:off x="11559540" y="0"/>
          <a:ext cx="0" cy="0"/>
          <a:chOff x="907" y="20"/>
          <a:chExt cx="152" cy="80"/>
        </a:xfrm>
      </xdr:grpSpPr>
      <xdr:sp macro="" textlink="">
        <xdr:nvSpPr>
          <xdr:cNvPr id="20" name="Rectangle 25"/>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1" name="Group 27"/>
        <xdr:cNvGrpSpPr>
          <a:grpSpLocks/>
        </xdr:cNvGrpSpPr>
      </xdr:nvGrpSpPr>
      <xdr:grpSpPr bwMode="auto">
        <a:xfrm>
          <a:off x="11559540" y="0"/>
          <a:ext cx="0" cy="0"/>
          <a:chOff x="907" y="20"/>
          <a:chExt cx="152" cy="80"/>
        </a:xfrm>
      </xdr:grpSpPr>
      <xdr:sp macro="" textlink="">
        <xdr:nvSpPr>
          <xdr:cNvPr id="22" name="Rectangle 28"/>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3" name="Group 30"/>
        <xdr:cNvGrpSpPr>
          <a:grpSpLocks/>
        </xdr:cNvGrpSpPr>
      </xdr:nvGrpSpPr>
      <xdr:grpSpPr bwMode="auto">
        <a:xfrm>
          <a:off x="11559540" y="0"/>
          <a:ext cx="0" cy="0"/>
          <a:chOff x="907" y="20"/>
          <a:chExt cx="152" cy="80"/>
        </a:xfrm>
      </xdr:grpSpPr>
      <xdr:sp macro="" textlink="">
        <xdr:nvSpPr>
          <xdr:cNvPr id="24" name="Rectangle 31"/>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5" name="Group 33"/>
        <xdr:cNvGrpSpPr>
          <a:grpSpLocks/>
        </xdr:cNvGrpSpPr>
      </xdr:nvGrpSpPr>
      <xdr:grpSpPr bwMode="auto">
        <a:xfrm>
          <a:off x="11559540" y="0"/>
          <a:ext cx="0" cy="0"/>
          <a:chOff x="907" y="20"/>
          <a:chExt cx="152" cy="80"/>
        </a:xfrm>
      </xdr:grpSpPr>
      <xdr:sp macro="" textlink="">
        <xdr:nvSpPr>
          <xdr:cNvPr id="26" name="Rectangle 34"/>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0</xdr:row>
      <xdr:rowOff>0</xdr:rowOff>
    </xdr:from>
    <xdr:to>
      <xdr:col>5</xdr:col>
      <xdr:colOff>0</xdr:colOff>
      <xdr:row>0</xdr:row>
      <xdr:rowOff>0</xdr:rowOff>
    </xdr:to>
    <xdr:grpSp>
      <xdr:nvGrpSpPr>
        <xdr:cNvPr id="27" name="Group 36"/>
        <xdr:cNvGrpSpPr>
          <a:grpSpLocks/>
        </xdr:cNvGrpSpPr>
      </xdr:nvGrpSpPr>
      <xdr:grpSpPr bwMode="auto">
        <a:xfrm>
          <a:off x="11559540" y="0"/>
          <a:ext cx="0" cy="0"/>
          <a:chOff x="907" y="20"/>
          <a:chExt cx="152" cy="80"/>
        </a:xfrm>
      </xdr:grpSpPr>
      <xdr:sp macro="" textlink="">
        <xdr:nvSpPr>
          <xdr:cNvPr id="28" name="Rectangle 37"/>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19</xdr:row>
      <xdr:rowOff>0</xdr:rowOff>
    </xdr:from>
    <xdr:to>
      <xdr:col>5</xdr:col>
      <xdr:colOff>0</xdr:colOff>
      <xdr:row>19</xdr:row>
      <xdr:rowOff>0</xdr:rowOff>
    </xdr:to>
    <xdr:grpSp>
      <xdr:nvGrpSpPr>
        <xdr:cNvPr id="29" name="Group 39"/>
        <xdr:cNvGrpSpPr>
          <a:grpSpLocks/>
        </xdr:cNvGrpSpPr>
      </xdr:nvGrpSpPr>
      <xdr:grpSpPr bwMode="auto">
        <a:xfrm>
          <a:off x="11559540" y="4328160"/>
          <a:ext cx="0" cy="0"/>
          <a:chOff x="907" y="20"/>
          <a:chExt cx="152" cy="80"/>
        </a:xfrm>
      </xdr:grpSpPr>
      <xdr:sp macro="" textlink="">
        <xdr:nvSpPr>
          <xdr:cNvPr id="30" name="Rectangle 40"/>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19</xdr:row>
      <xdr:rowOff>0</xdr:rowOff>
    </xdr:from>
    <xdr:to>
      <xdr:col>5</xdr:col>
      <xdr:colOff>0</xdr:colOff>
      <xdr:row>19</xdr:row>
      <xdr:rowOff>0</xdr:rowOff>
    </xdr:to>
    <xdr:grpSp>
      <xdr:nvGrpSpPr>
        <xdr:cNvPr id="31" name="Group 42"/>
        <xdr:cNvGrpSpPr>
          <a:grpSpLocks/>
        </xdr:cNvGrpSpPr>
      </xdr:nvGrpSpPr>
      <xdr:grpSpPr bwMode="auto">
        <a:xfrm>
          <a:off x="11559540" y="4328160"/>
          <a:ext cx="0" cy="0"/>
          <a:chOff x="907" y="20"/>
          <a:chExt cx="152" cy="80"/>
        </a:xfrm>
      </xdr:grpSpPr>
      <xdr:sp macro="" textlink="">
        <xdr:nvSpPr>
          <xdr:cNvPr id="32" name="Rectangle 43"/>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5</xdr:col>
      <xdr:colOff>0</xdr:colOff>
      <xdr:row>19</xdr:row>
      <xdr:rowOff>0</xdr:rowOff>
    </xdr:from>
    <xdr:to>
      <xdr:col>5</xdr:col>
      <xdr:colOff>0</xdr:colOff>
      <xdr:row>19</xdr:row>
      <xdr:rowOff>0</xdr:rowOff>
    </xdr:to>
    <xdr:grpSp>
      <xdr:nvGrpSpPr>
        <xdr:cNvPr id="33" name="Group 45"/>
        <xdr:cNvGrpSpPr>
          <a:grpSpLocks/>
        </xdr:cNvGrpSpPr>
      </xdr:nvGrpSpPr>
      <xdr:grpSpPr bwMode="auto">
        <a:xfrm>
          <a:off x="11559540" y="4328160"/>
          <a:ext cx="0" cy="0"/>
          <a:chOff x="907" y="20"/>
          <a:chExt cx="152" cy="80"/>
        </a:xfrm>
      </xdr:grpSpPr>
      <xdr:sp macro="" textlink="">
        <xdr:nvSpPr>
          <xdr:cNvPr id="34" name="Rectangle 46"/>
          <xdr:cNvSpPr>
            <a:spLocks noChangeArrowheads="1"/>
          </xdr:cNvSpPr>
        </xdr:nvSpPr>
        <xdr:spPr bwMode="auto">
          <a:xfrm>
            <a:off x="907" y="20"/>
            <a:ext cx="152" cy="80"/>
          </a:xfrm>
          <a:prstGeom prst="rect">
            <a:avLst/>
          </a:prstGeom>
          <a:solidFill>
            <a:srgbClr val="33CCCC"/>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3171825</xdr:colOff>
          <xdr:row>7</xdr:row>
          <xdr:rowOff>38100</xdr:rowOff>
        </xdr:from>
        <xdr:to>
          <xdr:col>2</xdr:col>
          <xdr:colOff>3171825</xdr:colOff>
          <xdr:row>7</xdr:row>
          <xdr:rowOff>38100</xdr:rowOff>
        </xdr:to>
        <xdr:sp macro="" textlink="">
          <xdr:nvSpPr>
            <xdr:cNvPr id="7169" name="Button 1" hidden="1">
              <a:extLst>
                <a:ext uri="{63B3BB69-23CF-44E3-9099-C40C66FF867C}">
                  <a14:compatExt spid="_x0000_s7169"/>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3171825</xdr:colOff>
          <xdr:row>2</xdr:row>
          <xdr:rowOff>95250</xdr:rowOff>
        </xdr:from>
        <xdr:to>
          <xdr:col>2</xdr:col>
          <xdr:colOff>3171825</xdr:colOff>
          <xdr:row>2</xdr:row>
          <xdr:rowOff>95250</xdr:rowOff>
        </xdr:to>
        <xdr:sp macro="" textlink="">
          <xdr:nvSpPr>
            <xdr:cNvPr id="8193" name="Button 1" hidden="1">
              <a:extLst>
                <a:ext uri="{63B3BB69-23CF-44E3-9099-C40C66FF867C}">
                  <a14:compatExt spid="_x0000_s8193"/>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es-MX" sz="1200" b="1" i="0" u="none" strike="noStrike" baseline="0">
                  <a:solidFill>
                    <a:srgbClr val="000000"/>
                  </a:solidFill>
                  <a:latin typeface="Arial"/>
                  <a:cs typeface="Arial"/>
                </a:rPr>
                <a:t>Regresar a</a:t>
              </a:r>
            </a:p>
            <a:p>
              <a:pPr algn="ctr" rtl="0">
                <a:defRPr sz="1000"/>
              </a:pPr>
              <a:r>
                <a:rPr lang="es-MX" sz="1200" b="1" i="0" u="none" strike="noStrike" baseline="0">
                  <a:solidFill>
                    <a:srgbClr val="000000"/>
                  </a:solidFill>
                  <a:latin typeface="Arial"/>
                  <a:cs typeface="Arial"/>
                </a:rPr>
                <a:t>Capítulo VI</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inanzas/Desktop/Users/USER/Documents/Documentos%202013/Agenda%20Estad&#237;stica%202011-2012/CAP&#205;TULO%20V/Finanzas%20FI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2abhm\Doctos\Documents%20and%20Settings\msmr\Mis%20documentos\Agenda%20Estad&#237;stica%202002-2003\Agenda%20Estad&#237;stica%202002-2003%20FINAL\Agda%20Cap%20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Finanzas"/>
      <sheetName val="Ingresos Ord"/>
      <sheetName val="Egresos Ord"/>
      <sheetName val="Egresos Ord (1)"/>
      <sheetName val="Gast Mun-Luma"/>
      <sheetName val="Proyecto Global x unid. de gast"/>
      <sheetName val="Proyecto URG (1-SG)"/>
      <sheetName val="Proyecto URG (1-SG) (2)"/>
      <sheetName val="Proyecto URG (2-SH)"/>
      <sheetName val="Proyecto URG(3-PGJ) "/>
      <sheetName val="Proyecto URG(3-PGJ)  (2)"/>
      <sheetName val="Proyecto URG(4-SC)"/>
      <sheetName val="Proyecto URG(5 Cultura)"/>
      <sheetName val="Proyecto URG (6-SDA)"/>
      <sheetName val="Proyecto URG (6-SDA) 2"/>
      <sheetName val="Proyecto URG(7-SDSoc "/>
      <sheetName val="Proyecto URG(7-SDSoc) 2"/>
      <sheetName val="Proyecto URG(8-SDSust "/>
      <sheetName val="Proyecto URG (9-SDE)"/>
      <sheetName val="Proyecto URG (9-SDE) (2)"/>
      <sheetName val="Proyecto URG (10-SE)"/>
      <sheetName val="Proyecto URG (10-SE 2)"/>
      <sheetName val="Proyecto URG (11-SIyC)"/>
      <sheetName val="Proyecto URG (12-SICyT)"/>
      <sheetName val="Proyecto URG (13-SMT"/>
      <sheetName val="Proyecto URG (14-SOP)"/>
      <sheetName val="Proyecto URG (14-SOP) (2)"/>
      <sheetName val="Proyecto URG (15-SS)"/>
      <sheetName val="Proyecto URG (15-SS) (2)"/>
      <sheetName val="Proyecto URG (15-SS) (3)"/>
      <sheetName val="Proyecto URG (16-SSP)"/>
      <sheetName val="Proyecto URG(17-STra)"/>
      <sheetName val="Proyecto URG(18-STur)"/>
      <sheetName val="Proyecto por URG(19-SA)"/>
      <sheetName val="Proyecto URG(20-CJ)"/>
      <sheetName val="Proyecto URG(21- SESESP)"/>
      <sheetName val="Proyecto URG(22-GUB)"/>
      <sheetName val="Proyecto URG(23-RPE)"/>
      <sheetName val="Proyecto  URG (24-CEA)"/>
      <sheetName val="Institu de crédito"/>
      <sheetName val="Finanzas FIN"/>
    </sheetNames>
    <definedNames>
      <definedName name="Macro21"/>
    </defined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 VII"/>
      <sheetName val="Ingresos Ord"/>
      <sheetName val="Egresos Ord"/>
      <sheetName val="Gast Mun-Luma"/>
      <sheetName val="Proyecto Global x unid. de gast"/>
      <sheetName val="Proyecto por unidades de gasto "/>
      <sheetName val="Proyecto por unidades de ga (2)"/>
      <sheetName val="Proyecto por unidades de ga (3)"/>
      <sheetName val="Proyecto por unidades de ga (4)"/>
      <sheetName val="Proyecto por unidades de ga (5)"/>
      <sheetName val="Proyecto por unidades de ga (6)"/>
      <sheetName val="Proyecto por unidades de ga (7)"/>
      <sheetName val="Proyecto por unidades de ga (9)"/>
      <sheetName val="Proyecto por unidades de g (10)"/>
      <sheetName val="Proyecto por unidades de g (11)"/>
      <sheetName val="Proyecto por unidades de g (11"/>
      <sheetName val="Proyecto por unidades de g (12)"/>
      <sheetName val="Proyecto por unidades de g (13)"/>
      <sheetName val="Proyecto por unidades de G (14)"/>
      <sheetName val="Proyecto por unidades de G (15)"/>
      <sheetName val="Proyecto por unidades de G (18)"/>
      <sheetName val="Proyecto por unidades de G (16)"/>
      <sheetName val="Proyecto por unidades de G (17)"/>
      <sheetName val="Agda Cap 07"/>
    </sheetNames>
    <definedNames>
      <definedName name="Macro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Set>
  </externalBook>
</externalLink>
</file>

<file path=xl/theme/theme1.xml><?xml version="1.0" encoding="utf-8"?>
<a:theme xmlns:a="http://schemas.openxmlformats.org/drawingml/2006/main" name="Tema de Office">
  <a:themeElements>
    <a:clrScheme name="Personalizado 8">
      <a:dk1>
        <a:srgbClr val="D8D8D8"/>
      </a:dk1>
      <a:lt1>
        <a:srgbClr val="B4B4B4"/>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5.xml"/><Relationship Id="rId1" Type="http://schemas.openxmlformats.org/officeDocument/2006/relationships/printerSettings" Target="../printerSettings/printerSettings22.bin"/><Relationship Id="rId6" Type="http://schemas.openxmlformats.org/officeDocument/2006/relationships/ctrlProp" Target="../ctrlProps/ctrlProp9.xml"/><Relationship Id="rId5" Type="http://schemas.openxmlformats.org/officeDocument/2006/relationships/ctrlProp" Target="../ctrlProps/ctrlProp8.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28.bin"/><Relationship Id="rId4" Type="http://schemas.openxmlformats.org/officeDocument/2006/relationships/ctrlProp" Target="../ctrlProps/ctrlProp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xml"/><Relationship Id="rId1" Type="http://schemas.openxmlformats.org/officeDocument/2006/relationships/printerSettings" Target="../printerSettings/printerSettings29.bin"/><Relationship Id="rId4" Type="http://schemas.openxmlformats.org/officeDocument/2006/relationships/ctrlProp" Target="../ctrlProps/ctrlProp14.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5.vml"/><Relationship Id="rId7" Type="http://schemas.openxmlformats.org/officeDocument/2006/relationships/ctrlProp" Target="../ctrlProps/ctrlProp18.xml"/><Relationship Id="rId2" Type="http://schemas.openxmlformats.org/officeDocument/2006/relationships/drawing" Target="../drawings/drawing10.xml"/><Relationship Id="rId1" Type="http://schemas.openxmlformats.org/officeDocument/2006/relationships/printerSettings" Target="../printerSettings/printerSettings30.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3" Type="http://schemas.openxmlformats.org/officeDocument/2006/relationships/vmlDrawing" Target="../drawings/vmlDrawing6.vml"/><Relationship Id="rId7" Type="http://schemas.openxmlformats.org/officeDocument/2006/relationships/ctrlProp" Target="../ctrlProps/ctrlProp23.xml"/><Relationship Id="rId12" Type="http://schemas.openxmlformats.org/officeDocument/2006/relationships/ctrlProp" Target="../ctrlProps/ctrlProp28.xml"/><Relationship Id="rId2" Type="http://schemas.openxmlformats.org/officeDocument/2006/relationships/drawing" Target="../drawings/drawing12.xml"/><Relationship Id="rId1" Type="http://schemas.openxmlformats.org/officeDocument/2006/relationships/printerSettings" Target="../printerSettings/printerSettings32.bin"/><Relationship Id="rId6" Type="http://schemas.openxmlformats.org/officeDocument/2006/relationships/ctrlProp" Target="../ctrlProps/ctrlProp22.xml"/><Relationship Id="rId11" Type="http://schemas.openxmlformats.org/officeDocument/2006/relationships/ctrlProp" Target="../ctrlProps/ctrlProp27.xml"/><Relationship Id="rId5" Type="http://schemas.openxmlformats.org/officeDocument/2006/relationships/ctrlProp" Target="../ctrlProps/ctrlProp21.xml"/><Relationship Id="rId15" Type="http://schemas.openxmlformats.org/officeDocument/2006/relationships/ctrlProp" Target="../ctrlProps/ctrlProp31.xml"/><Relationship Id="rId10" Type="http://schemas.openxmlformats.org/officeDocument/2006/relationships/ctrlProp" Target="../ctrlProps/ctrlProp26.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8" Type="http://schemas.openxmlformats.org/officeDocument/2006/relationships/ctrlProp" Target="../ctrlProps/ctrlProp36.xml"/><Relationship Id="rId3" Type="http://schemas.openxmlformats.org/officeDocument/2006/relationships/vmlDrawing" Target="../drawings/vmlDrawing7.vml"/><Relationship Id="rId7" Type="http://schemas.openxmlformats.org/officeDocument/2006/relationships/ctrlProp" Target="../ctrlProps/ctrlProp35.xml"/><Relationship Id="rId12" Type="http://schemas.openxmlformats.org/officeDocument/2006/relationships/ctrlProp" Target="../ctrlProps/ctrlProp40.xml"/><Relationship Id="rId2" Type="http://schemas.openxmlformats.org/officeDocument/2006/relationships/drawing" Target="../drawings/drawing14.xml"/><Relationship Id="rId1" Type="http://schemas.openxmlformats.org/officeDocument/2006/relationships/printerSettings" Target="../printerSettings/printerSettings34.bin"/><Relationship Id="rId6" Type="http://schemas.openxmlformats.org/officeDocument/2006/relationships/ctrlProp" Target="../ctrlProps/ctrlProp34.xml"/><Relationship Id="rId11" Type="http://schemas.openxmlformats.org/officeDocument/2006/relationships/ctrlProp" Target="../ctrlProps/ctrlProp39.xml"/><Relationship Id="rId5" Type="http://schemas.openxmlformats.org/officeDocument/2006/relationships/ctrlProp" Target="../ctrlProps/ctrlProp33.xml"/><Relationship Id="rId10" Type="http://schemas.openxmlformats.org/officeDocument/2006/relationships/ctrlProp" Target="../ctrlProps/ctrlProp38.xml"/><Relationship Id="rId4" Type="http://schemas.openxmlformats.org/officeDocument/2006/relationships/ctrlProp" Target="../ctrlProps/ctrlProp32.xml"/><Relationship Id="rId9" Type="http://schemas.openxmlformats.org/officeDocument/2006/relationships/ctrlProp" Target="../ctrlProps/ctrlProp3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6.xml"/><Relationship Id="rId1" Type="http://schemas.openxmlformats.org/officeDocument/2006/relationships/printerSettings" Target="../printerSettings/printerSettings36.bin"/><Relationship Id="rId4" Type="http://schemas.openxmlformats.org/officeDocument/2006/relationships/ctrlProp" Target="../ctrlProps/ctrlProp41.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37.bin"/><Relationship Id="rId4" Type="http://schemas.openxmlformats.org/officeDocument/2006/relationships/ctrlProp" Target="../ctrlProps/ctrlProp42.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8.xml"/><Relationship Id="rId1" Type="http://schemas.openxmlformats.org/officeDocument/2006/relationships/printerSettings" Target="../printerSettings/printerSettings38.bin"/><Relationship Id="rId4" Type="http://schemas.openxmlformats.org/officeDocument/2006/relationships/ctrlProp" Target="../ctrlProps/ctrlProp43.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9.xml"/><Relationship Id="rId1" Type="http://schemas.openxmlformats.org/officeDocument/2006/relationships/printerSettings" Target="../printerSettings/printerSettings39.bin"/><Relationship Id="rId4" Type="http://schemas.openxmlformats.org/officeDocument/2006/relationships/ctrlProp" Target="../ctrlProps/ctrlProp4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0.xml"/><Relationship Id="rId1" Type="http://schemas.openxmlformats.org/officeDocument/2006/relationships/printerSettings" Target="../printerSettings/printerSettings40.bin"/><Relationship Id="rId4" Type="http://schemas.openxmlformats.org/officeDocument/2006/relationships/ctrlProp" Target="../ctrlProps/ctrlProp45.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1.xml"/><Relationship Id="rId1" Type="http://schemas.openxmlformats.org/officeDocument/2006/relationships/printerSettings" Target="../printerSettings/printerSettings41.bin"/><Relationship Id="rId4" Type="http://schemas.openxmlformats.org/officeDocument/2006/relationships/ctrlProp" Target="../ctrlProps/ctrlProp46.xml"/></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1.xml"/><Relationship Id="rId3" Type="http://schemas.openxmlformats.org/officeDocument/2006/relationships/vmlDrawing" Target="../drawings/vmlDrawing14.vml"/><Relationship Id="rId7" Type="http://schemas.openxmlformats.org/officeDocument/2006/relationships/ctrlProp" Target="../ctrlProps/ctrlProp50.xml"/><Relationship Id="rId12" Type="http://schemas.openxmlformats.org/officeDocument/2006/relationships/ctrlProp" Target="../ctrlProps/ctrlProp55.xml"/><Relationship Id="rId2" Type="http://schemas.openxmlformats.org/officeDocument/2006/relationships/drawing" Target="../drawings/drawing22.xml"/><Relationship Id="rId1" Type="http://schemas.openxmlformats.org/officeDocument/2006/relationships/printerSettings" Target="../printerSettings/printerSettings42.bin"/><Relationship Id="rId6" Type="http://schemas.openxmlformats.org/officeDocument/2006/relationships/ctrlProp" Target="../ctrlProps/ctrlProp49.xml"/><Relationship Id="rId11" Type="http://schemas.openxmlformats.org/officeDocument/2006/relationships/ctrlProp" Target="../ctrlProps/ctrlProp54.xml"/><Relationship Id="rId5" Type="http://schemas.openxmlformats.org/officeDocument/2006/relationships/ctrlProp" Target="../ctrlProps/ctrlProp48.xml"/><Relationship Id="rId10" Type="http://schemas.openxmlformats.org/officeDocument/2006/relationships/ctrlProp" Target="../ctrlProps/ctrlProp53.xml"/><Relationship Id="rId4" Type="http://schemas.openxmlformats.org/officeDocument/2006/relationships/ctrlProp" Target="../ctrlProps/ctrlProp47.xml"/><Relationship Id="rId9" Type="http://schemas.openxmlformats.org/officeDocument/2006/relationships/ctrlProp" Target="../ctrlProps/ctrlProp52.xml"/></Relationships>
</file>

<file path=xl/worksheets/_rels/sheet43.xml.rels><?xml version="1.0" encoding="UTF-8" standalone="yes"?>
<Relationships xmlns="http://schemas.openxmlformats.org/package/2006/relationships"><Relationship Id="rId8" Type="http://schemas.openxmlformats.org/officeDocument/2006/relationships/ctrlProp" Target="../ctrlProps/ctrlProp60.xml"/><Relationship Id="rId3" Type="http://schemas.openxmlformats.org/officeDocument/2006/relationships/vmlDrawing" Target="../drawings/vmlDrawing15.vml"/><Relationship Id="rId7" Type="http://schemas.openxmlformats.org/officeDocument/2006/relationships/ctrlProp" Target="../ctrlProps/ctrlProp59.xml"/><Relationship Id="rId12" Type="http://schemas.openxmlformats.org/officeDocument/2006/relationships/ctrlProp" Target="../ctrlProps/ctrlProp64.xml"/><Relationship Id="rId2" Type="http://schemas.openxmlformats.org/officeDocument/2006/relationships/drawing" Target="../drawings/drawing23.xml"/><Relationship Id="rId1" Type="http://schemas.openxmlformats.org/officeDocument/2006/relationships/printerSettings" Target="../printerSettings/printerSettings43.bin"/><Relationship Id="rId6" Type="http://schemas.openxmlformats.org/officeDocument/2006/relationships/ctrlProp" Target="../ctrlProps/ctrlProp58.xml"/><Relationship Id="rId11" Type="http://schemas.openxmlformats.org/officeDocument/2006/relationships/ctrlProp" Target="../ctrlProps/ctrlProp63.xml"/><Relationship Id="rId5" Type="http://schemas.openxmlformats.org/officeDocument/2006/relationships/ctrlProp" Target="../ctrlProps/ctrlProp57.xml"/><Relationship Id="rId10" Type="http://schemas.openxmlformats.org/officeDocument/2006/relationships/ctrlProp" Target="../ctrlProps/ctrlProp62.xml"/><Relationship Id="rId4" Type="http://schemas.openxmlformats.org/officeDocument/2006/relationships/ctrlProp" Target="../ctrlProps/ctrlProp56.xml"/><Relationship Id="rId9" Type="http://schemas.openxmlformats.org/officeDocument/2006/relationships/ctrlProp" Target="../ctrlProps/ctrlProp61.xml"/></Relationships>
</file>

<file path=xl/worksheets/_rels/sheet44.xml.rels><?xml version="1.0" encoding="UTF-8" standalone="yes"?>
<Relationships xmlns="http://schemas.openxmlformats.org/package/2006/relationships"><Relationship Id="rId8" Type="http://schemas.openxmlformats.org/officeDocument/2006/relationships/ctrlProp" Target="../ctrlProps/ctrlProp69.xml"/><Relationship Id="rId3" Type="http://schemas.openxmlformats.org/officeDocument/2006/relationships/vmlDrawing" Target="../drawings/vmlDrawing16.vml"/><Relationship Id="rId7" Type="http://schemas.openxmlformats.org/officeDocument/2006/relationships/ctrlProp" Target="../ctrlProps/ctrlProp68.xml"/><Relationship Id="rId12" Type="http://schemas.openxmlformats.org/officeDocument/2006/relationships/ctrlProp" Target="../ctrlProps/ctrlProp73.xml"/><Relationship Id="rId2" Type="http://schemas.openxmlformats.org/officeDocument/2006/relationships/drawing" Target="../drawings/drawing24.xml"/><Relationship Id="rId1" Type="http://schemas.openxmlformats.org/officeDocument/2006/relationships/printerSettings" Target="../printerSettings/printerSettings44.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s>
</file>

<file path=xl/worksheets/_rels/sheet45.xml.rels><?xml version="1.0" encoding="UTF-8" standalone="yes"?>
<Relationships xmlns="http://schemas.openxmlformats.org/package/2006/relationships"><Relationship Id="rId8" Type="http://schemas.openxmlformats.org/officeDocument/2006/relationships/ctrlProp" Target="../ctrlProps/ctrlProp78.xml"/><Relationship Id="rId13" Type="http://schemas.openxmlformats.org/officeDocument/2006/relationships/ctrlProp" Target="../ctrlProps/ctrlProp83.xml"/><Relationship Id="rId3" Type="http://schemas.openxmlformats.org/officeDocument/2006/relationships/vmlDrawing" Target="../drawings/vmlDrawing17.vml"/><Relationship Id="rId7" Type="http://schemas.openxmlformats.org/officeDocument/2006/relationships/ctrlProp" Target="../ctrlProps/ctrlProp77.xml"/><Relationship Id="rId12" Type="http://schemas.openxmlformats.org/officeDocument/2006/relationships/ctrlProp" Target="../ctrlProps/ctrlProp82.xml"/><Relationship Id="rId2" Type="http://schemas.openxmlformats.org/officeDocument/2006/relationships/drawing" Target="../drawings/drawing25.xml"/><Relationship Id="rId1" Type="http://schemas.openxmlformats.org/officeDocument/2006/relationships/printerSettings" Target="../printerSettings/printerSettings45.bin"/><Relationship Id="rId6" Type="http://schemas.openxmlformats.org/officeDocument/2006/relationships/ctrlProp" Target="../ctrlProps/ctrlProp76.xml"/><Relationship Id="rId11" Type="http://schemas.openxmlformats.org/officeDocument/2006/relationships/ctrlProp" Target="../ctrlProps/ctrlProp81.xml"/><Relationship Id="rId5" Type="http://schemas.openxmlformats.org/officeDocument/2006/relationships/ctrlProp" Target="../ctrlProps/ctrlProp75.xml"/><Relationship Id="rId10" Type="http://schemas.openxmlformats.org/officeDocument/2006/relationships/ctrlProp" Target="../ctrlProps/ctrlProp80.xml"/><Relationship Id="rId4" Type="http://schemas.openxmlformats.org/officeDocument/2006/relationships/ctrlProp" Target="../ctrlProps/ctrlProp74.xml"/><Relationship Id="rId9" Type="http://schemas.openxmlformats.org/officeDocument/2006/relationships/ctrlProp" Target="../ctrlProps/ctrlProp79.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3" Type="http://schemas.openxmlformats.org/officeDocument/2006/relationships/vmlDrawing" Target="../drawings/vmlDrawing18.vml"/><Relationship Id="rId7" Type="http://schemas.openxmlformats.org/officeDocument/2006/relationships/ctrlProp" Target="../ctrlProps/ctrlProp87.xml"/><Relationship Id="rId12" Type="http://schemas.openxmlformats.org/officeDocument/2006/relationships/ctrlProp" Target="../ctrlProps/ctrlProp92.xml"/><Relationship Id="rId2" Type="http://schemas.openxmlformats.org/officeDocument/2006/relationships/drawing" Target="../drawings/drawing26.xml"/><Relationship Id="rId1" Type="http://schemas.openxmlformats.org/officeDocument/2006/relationships/printerSettings" Target="../printerSettings/printerSettings46.bin"/><Relationship Id="rId6" Type="http://schemas.openxmlformats.org/officeDocument/2006/relationships/ctrlProp" Target="../ctrlProps/ctrlProp86.xml"/><Relationship Id="rId11" Type="http://schemas.openxmlformats.org/officeDocument/2006/relationships/ctrlProp" Target="../ctrlProps/ctrlProp91.xml"/><Relationship Id="rId5" Type="http://schemas.openxmlformats.org/officeDocument/2006/relationships/ctrlProp" Target="../ctrlProps/ctrlProp85.xml"/><Relationship Id="rId10" Type="http://schemas.openxmlformats.org/officeDocument/2006/relationships/ctrlProp" Target="../ctrlProps/ctrlProp90.xml"/><Relationship Id="rId4" Type="http://schemas.openxmlformats.org/officeDocument/2006/relationships/ctrlProp" Target="../ctrlProps/ctrlProp84.xml"/><Relationship Id="rId9" Type="http://schemas.openxmlformats.org/officeDocument/2006/relationships/ctrlProp" Target="../ctrlProps/ctrlProp89.xml"/></Relationships>
</file>

<file path=xl/worksheets/_rels/sheet47.xml.rels><?xml version="1.0" encoding="UTF-8" standalone="yes"?>
<Relationships xmlns="http://schemas.openxmlformats.org/package/2006/relationships"><Relationship Id="rId8" Type="http://schemas.openxmlformats.org/officeDocument/2006/relationships/ctrlProp" Target="../ctrlProps/ctrlProp98.xml"/><Relationship Id="rId13" Type="http://schemas.openxmlformats.org/officeDocument/2006/relationships/ctrlProp" Target="../ctrlProps/ctrlProp103.xml"/><Relationship Id="rId3" Type="http://schemas.openxmlformats.org/officeDocument/2006/relationships/vmlDrawing" Target="../drawings/vmlDrawing19.vml"/><Relationship Id="rId7" Type="http://schemas.openxmlformats.org/officeDocument/2006/relationships/ctrlProp" Target="../ctrlProps/ctrlProp97.xml"/><Relationship Id="rId12" Type="http://schemas.openxmlformats.org/officeDocument/2006/relationships/ctrlProp" Target="../ctrlProps/ctrlProp102.xml"/><Relationship Id="rId2" Type="http://schemas.openxmlformats.org/officeDocument/2006/relationships/drawing" Target="../drawings/drawing27.xml"/><Relationship Id="rId1" Type="http://schemas.openxmlformats.org/officeDocument/2006/relationships/printerSettings" Target="../printerSettings/printerSettings47.bin"/><Relationship Id="rId6" Type="http://schemas.openxmlformats.org/officeDocument/2006/relationships/ctrlProp" Target="../ctrlProps/ctrlProp96.xml"/><Relationship Id="rId11" Type="http://schemas.openxmlformats.org/officeDocument/2006/relationships/ctrlProp" Target="../ctrlProps/ctrlProp101.xml"/><Relationship Id="rId5" Type="http://schemas.openxmlformats.org/officeDocument/2006/relationships/ctrlProp" Target="../ctrlProps/ctrlProp95.xml"/><Relationship Id="rId10" Type="http://schemas.openxmlformats.org/officeDocument/2006/relationships/ctrlProp" Target="../ctrlProps/ctrlProp100.xml"/><Relationship Id="rId4" Type="http://schemas.openxmlformats.org/officeDocument/2006/relationships/ctrlProp" Target="../ctrlProps/ctrlProp94.xml"/><Relationship Id="rId9" Type="http://schemas.openxmlformats.org/officeDocument/2006/relationships/ctrlProp" Target="../ctrlProps/ctrlProp99.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9.xml"/><Relationship Id="rId1" Type="http://schemas.openxmlformats.org/officeDocument/2006/relationships/printerSettings" Target="../printerSettings/printerSettings49.bin"/><Relationship Id="rId4" Type="http://schemas.openxmlformats.org/officeDocument/2006/relationships/ctrlProp" Target="../ctrlProps/ctrlProp10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0.xml"/><Relationship Id="rId1" Type="http://schemas.openxmlformats.org/officeDocument/2006/relationships/printerSettings" Target="../printerSettings/printerSettings51.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33.xml"/><Relationship Id="rId1" Type="http://schemas.openxmlformats.org/officeDocument/2006/relationships/printerSettings" Target="../printerSettings/printerSettings54.bin"/><Relationship Id="rId6" Type="http://schemas.openxmlformats.org/officeDocument/2006/relationships/ctrlProp" Target="../ctrlProps/ctrlProp110.xml"/><Relationship Id="rId5" Type="http://schemas.openxmlformats.org/officeDocument/2006/relationships/ctrlProp" Target="../ctrlProps/ctrlProp109.xml"/><Relationship Id="rId4" Type="http://schemas.openxmlformats.org/officeDocument/2006/relationships/ctrlProp" Target="../ctrlProps/ctrlProp108.xml"/></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3.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4.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25.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26.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27.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R191"/>
  <sheetViews>
    <sheetView showGridLines="0" view="pageBreakPreview" zoomScaleNormal="50" zoomScaleSheetLayoutView="100" workbookViewId="0"/>
  </sheetViews>
  <sheetFormatPr baseColWidth="10" defaultRowHeight="12.75" x14ac:dyDescent="0.2"/>
  <cols>
    <col min="1" max="9" width="11.42578125" style="671"/>
    <col min="10" max="10" width="7.28515625" style="671" customWidth="1"/>
    <col min="11" max="11" width="4.42578125" style="671" customWidth="1"/>
    <col min="12" max="265" width="11.42578125" style="671"/>
    <col min="266" max="266" width="7.28515625" style="671" customWidth="1"/>
    <col min="267" max="267" width="4.42578125" style="671" customWidth="1"/>
    <col min="268" max="521" width="11.42578125" style="671"/>
    <col min="522" max="522" width="7.28515625" style="671" customWidth="1"/>
    <col min="523" max="523" width="4.42578125" style="671" customWidth="1"/>
    <col min="524" max="777" width="11.42578125" style="671"/>
    <col min="778" max="778" width="7.28515625" style="671" customWidth="1"/>
    <col min="779" max="779" width="4.42578125" style="671" customWidth="1"/>
    <col min="780" max="1033" width="11.42578125" style="671"/>
    <col min="1034" max="1034" width="7.28515625" style="671" customWidth="1"/>
    <col min="1035" max="1035" width="4.42578125" style="671" customWidth="1"/>
    <col min="1036" max="1289" width="11.42578125" style="671"/>
    <col min="1290" max="1290" width="7.28515625" style="671" customWidth="1"/>
    <col min="1291" max="1291" width="4.42578125" style="671" customWidth="1"/>
    <col min="1292" max="1545" width="11.42578125" style="671"/>
    <col min="1546" max="1546" width="7.28515625" style="671" customWidth="1"/>
    <col min="1547" max="1547" width="4.42578125" style="671" customWidth="1"/>
    <col min="1548" max="1801" width="11.42578125" style="671"/>
    <col min="1802" max="1802" width="7.28515625" style="671" customWidth="1"/>
    <col min="1803" max="1803" width="4.42578125" style="671" customWidth="1"/>
    <col min="1804" max="2057" width="11.42578125" style="671"/>
    <col min="2058" max="2058" width="7.28515625" style="671" customWidth="1"/>
    <col min="2059" max="2059" width="4.42578125" style="671" customWidth="1"/>
    <col min="2060" max="2313" width="11.42578125" style="671"/>
    <col min="2314" max="2314" width="7.28515625" style="671" customWidth="1"/>
    <col min="2315" max="2315" width="4.42578125" style="671" customWidth="1"/>
    <col min="2316" max="2569" width="11.42578125" style="671"/>
    <col min="2570" max="2570" width="7.28515625" style="671" customWidth="1"/>
    <col min="2571" max="2571" width="4.42578125" style="671" customWidth="1"/>
    <col min="2572" max="2825" width="11.42578125" style="671"/>
    <col min="2826" max="2826" width="7.28515625" style="671" customWidth="1"/>
    <col min="2827" max="2827" width="4.42578125" style="671" customWidth="1"/>
    <col min="2828" max="3081" width="11.42578125" style="671"/>
    <col min="3082" max="3082" width="7.28515625" style="671" customWidth="1"/>
    <col min="3083" max="3083" width="4.42578125" style="671" customWidth="1"/>
    <col min="3084" max="3337" width="11.42578125" style="671"/>
    <col min="3338" max="3338" width="7.28515625" style="671" customWidth="1"/>
    <col min="3339" max="3339" width="4.42578125" style="671" customWidth="1"/>
    <col min="3340" max="3593" width="11.42578125" style="671"/>
    <col min="3594" max="3594" width="7.28515625" style="671" customWidth="1"/>
    <col min="3595" max="3595" width="4.42578125" style="671" customWidth="1"/>
    <col min="3596" max="3849" width="11.42578125" style="671"/>
    <col min="3850" max="3850" width="7.28515625" style="671" customWidth="1"/>
    <col min="3851" max="3851" width="4.42578125" style="671" customWidth="1"/>
    <col min="3852" max="4105" width="11.42578125" style="671"/>
    <col min="4106" max="4106" width="7.28515625" style="671" customWidth="1"/>
    <col min="4107" max="4107" width="4.42578125" style="671" customWidth="1"/>
    <col min="4108" max="4361" width="11.42578125" style="671"/>
    <col min="4362" max="4362" width="7.28515625" style="671" customWidth="1"/>
    <col min="4363" max="4363" width="4.42578125" style="671" customWidth="1"/>
    <col min="4364" max="4617" width="11.42578125" style="671"/>
    <col min="4618" max="4618" width="7.28515625" style="671" customWidth="1"/>
    <col min="4619" max="4619" width="4.42578125" style="671" customWidth="1"/>
    <col min="4620" max="4873" width="11.42578125" style="671"/>
    <col min="4874" max="4874" width="7.28515625" style="671" customWidth="1"/>
    <col min="4875" max="4875" width="4.42578125" style="671" customWidth="1"/>
    <col min="4876" max="5129" width="11.42578125" style="671"/>
    <col min="5130" max="5130" width="7.28515625" style="671" customWidth="1"/>
    <col min="5131" max="5131" width="4.42578125" style="671" customWidth="1"/>
    <col min="5132" max="5385" width="11.42578125" style="671"/>
    <col min="5386" max="5386" width="7.28515625" style="671" customWidth="1"/>
    <col min="5387" max="5387" width="4.42578125" style="671" customWidth="1"/>
    <col min="5388" max="5641" width="11.42578125" style="671"/>
    <col min="5642" max="5642" width="7.28515625" style="671" customWidth="1"/>
    <col min="5643" max="5643" width="4.42578125" style="671" customWidth="1"/>
    <col min="5644" max="5897" width="11.42578125" style="671"/>
    <col min="5898" max="5898" width="7.28515625" style="671" customWidth="1"/>
    <col min="5899" max="5899" width="4.42578125" style="671" customWidth="1"/>
    <col min="5900" max="6153" width="11.42578125" style="671"/>
    <col min="6154" max="6154" width="7.28515625" style="671" customWidth="1"/>
    <col min="6155" max="6155" width="4.42578125" style="671" customWidth="1"/>
    <col min="6156" max="6409" width="11.42578125" style="671"/>
    <col min="6410" max="6410" width="7.28515625" style="671" customWidth="1"/>
    <col min="6411" max="6411" width="4.42578125" style="671" customWidth="1"/>
    <col min="6412" max="6665" width="11.42578125" style="671"/>
    <col min="6666" max="6666" width="7.28515625" style="671" customWidth="1"/>
    <col min="6667" max="6667" width="4.42578125" style="671" customWidth="1"/>
    <col min="6668" max="6921" width="11.42578125" style="671"/>
    <col min="6922" max="6922" width="7.28515625" style="671" customWidth="1"/>
    <col min="6923" max="6923" width="4.42578125" style="671" customWidth="1"/>
    <col min="6924" max="7177" width="11.42578125" style="671"/>
    <col min="7178" max="7178" width="7.28515625" style="671" customWidth="1"/>
    <col min="7179" max="7179" width="4.42578125" style="671" customWidth="1"/>
    <col min="7180" max="7433" width="11.42578125" style="671"/>
    <col min="7434" max="7434" width="7.28515625" style="671" customWidth="1"/>
    <col min="7435" max="7435" width="4.42578125" style="671" customWidth="1"/>
    <col min="7436" max="7689" width="11.42578125" style="671"/>
    <col min="7690" max="7690" width="7.28515625" style="671" customWidth="1"/>
    <col min="7691" max="7691" width="4.42578125" style="671" customWidth="1"/>
    <col min="7692" max="7945" width="11.42578125" style="671"/>
    <col min="7946" max="7946" width="7.28515625" style="671" customWidth="1"/>
    <col min="7947" max="7947" width="4.42578125" style="671" customWidth="1"/>
    <col min="7948" max="8201" width="11.42578125" style="671"/>
    <col min="8202" max="8202" width="7.28515625" style="671" customWidth="1"/>
    <col min="8203" max="8203" width="4.42578125" style="671" customWidth="1"/>
    <col min="8204" max="8457" width="11.42578125" style="671"/>
    <col min="8458" max="8458" width="7.28515625" style="671" customWidth="1"/>
    <col min="8459" max="8459" width="4.42578125" style="671" customWidth="1"/>
    <col min="8460" max="8713" width="11.42578125" style="671"/>
    <col min="8714" max="8714" width="7.28515625" style="671" customWidth="1"/>
    <col min="8715" max="8715" width="4.42578125" style="671" customWidth="1"/>
    <col min="8716" max="8969" width="11.42578125" style="671"/>
    <col min="8970" max="8970" width="7.28515625" style="671" customWidth="1"/>
    <col min="8971" max="8971" width="4.42578125" style="671" customWidth="1"/>
    <col min="8972" max="9225" width="11.42578125" style="671"/>
    <col min="9226" max="9226" width="7.28515625" style="671" customWidth="1"/>
    <col min="9227" max="9227" width="4.42578125" style="671" customWidth="1"/>
    <col min="9228" max="9481" width="11.42578125" style="671"/>
    <col min="9482" max="9482" width="7.28515625" style="671" customWidth="1"/>
    <col min="9483" max="9483" width="4.42578125" style="671" customWidth="1"/>
    <col min="9484" max="9737" width="11.42578125" style="671"/>
    <col min="9738" max="9738" width="7.28515625" style="671" customWidth="1"/>
    <col min="9739" max="9739" width="4.42578125" style="671" customWidth="1"/>
    <col min="9740" max="9993" width="11.42578125" style="671"/>
    <col min="9994" max="9994" width="7.28515625" style="671" customWidth="1"/>
    <col min="9995" max="9995" width="4.42578125" style="671" customWidth="1"/>
    <col min="9996" max="10249" width="11.42578125" style="671"/>
    <col min="10250" max="10250" width="7.28515625" style="671" customWidth="1"/>
    <col min="10251" max="10251" width="4.42578125" style="671" customWidth="1"/>
    <col min="10252" max="10505" width="11.42578125" style="671"/>
    <col min="10506" max="10506" width="7.28515625" style="671" customWidth="1"/>
    <col min="10507" max="10507" width="4.42578125" style="671" customWidth="1"/>
    <col min="10508" max="10761" width="11.42578125" style="671"/>
    <col min="10762" max="10762" width="7.28515625" style="671" customWidth="1"/>
    <col min="10763" max="10763" width="4.42578125" style="671" customWidth="1"/>
    <col min="10764" max="11017" width="11.42578125" style="671"/>
    <col min="11018" max="11018" width="7.28515625" style="671" customWidth="1"/>
    <col min="11019" max="11019" width="4.42578125" style="671" customWidth="1"/>
    <col min="11020" max="11273" width="11.42578125" style="671"/>
    <col min="11274" max="11274" width="7.28515625" style="671" customWidth="1"/>
    <col min="11275" max="11275" width="4.42578125" style="671" customWidth="1"/>
    <col min="11276" max="11529" width="11.42578125" style="671"/>
    <col min="11530" max="11530" width="7.28515625" style="671" customWidth="1"/>
    <col min="11531" max="11531" width="4.42578125" style="671" customWidth="1"/>
    <col min="11532" max="11785" width="11.42578125" style="671"/>
    <col min="11786" max="11786" width="7.28515625" style="671" customWidth="1"/>
    <col min="11787" max="11787" width="4.42578125" style="671" customWidth="1"/>
    <col min="11788" max="12041" width="11.42578125" style="671"/>
    <col min="12042" max="12042" width="7.28515625" style="671" customWidth="1"/>
    <col min="12043" max="12043" width="4.42578125" style="671" customWidth="1"/>
    <col min="12044" max="12297" width="11.42578125" style="671"/>
    <col min="12298" max="12298" width="7.28515625" style="671" customWidth="1"/>
    <col min="12299" max="12299" width="4.42578125" style="671" customWidth="1"/>
    <col min="12300" max="12553" width="11.42578125" style="671"/>
    <col min="12554" max="12554" width="7.28515625" style="671" customWidth="1"/>
    <col min="12555" max="12555" width="4.42578125" style="671" customWidth="1"/>
    <col min="12556" max="12809" width="11.42578125" style="671"/>
    <col min="12810" max="12810" width="7.28515625" style="671" customWidth="1"/>
    <col min="12811" max="12811" width="4.42578125" style="671" customWidth="1"/>
    <col min="12812" max="13065" width="11.42578125" style="671"/>
    <col min="13066" max="13066" width="7.28515625" style="671" customWidth="1"/>
    <col min="13067" max="13067" width="4.42578125" style="671" customWidth="1"/>
    <col min="13068" max="13321" width="11.42578125" style="671"/>
    <col min="13322" max="13322" width="7.28515625" style="671" customWidth="1"/>
    <col min="13323" max="13323" width="4.42578125" style="671" customWidth="1"/>
    <col min="13324" max="13577" width="11.42578125" style="671"/>
    <col min="13578" max="13578" width="7.28515625" style="671" customWidth="1"/>
    <col min="13579" max="13579" width="4.42578125" style="671" customWidth="1"/>
    <col min="13580" max="13833" width="11.42578125" style="671"/>
    <col min="13834" max="13834" width="7.28515625" style="671" customWidth="1"/>
    <col min="13835" max="13835" width="4.42578125" style="671" customWidth="1"/>
    <col min="13836" max="14089" width="11.42578125" style="671"/>
    <col min="14090" max="14090" width="7.28515625" style="671" customWidth="1"/>
    <col min="14091" max="14091" width="4.42578125" style="671" customWidth="1"/>
    <col min="14092" max="14345" width="11.42578125" style="671"/>
    <col min="14346" max="14346" width="7.28515625" style="671" customWidth="1"/>
    <col min="14347" max="14347" width="4.42578125" style="671" customWidth="1"/>
    <col min="14348" max="14601" width="11.42578125" style="671"/>
    <col min="14602" max="14602" width="7.28515625" style="671" customWidth="1"/>
    <col min="14603" max="14603" width="4.42578125" style="671" customWidth="1"/>
    <col min="14604" max="14857" width="11.42578125" style="671"/>
    <col min="14858" max="14858" width="7.28515625" style="671" customWidth="1"/>
    <col min="14859" max="14859" width="4.42578125" style="671" customWidth="1"/>
    <col min="14860" max="15113" width="11.42578125" style="671"/>
    <col min="15114" max="15114" width="7.28515625" style="671" customWidth="1"/>
    <col min="15115" max="15115" width="4.42578125" style="671" customWidth="1"/>
    <col min="15116" max="15369" width="11.42578125" style="671"/>
    <col min="15370" max="15370" width="7.28515625" style="671" customWidth="1"/>
    <col min="15371" max="15371" width="4.42578125" style="671" customWidth="1"/>
    <col min="15372" max="15625" width="11.42578125" style="671"/>
    <col min="15626" max="15626" width="7.28515625" style="671" customWidth="1"/>
    <col min="15627" max="15627" width="4.42578125" style="671" customWidth="1"/>
    <col min="15628" max="15881" width="11.42578125" style="671"/>
    <col min="15882" max="15882" width="7.28515625" style="671" customWidth="1"/>
    <col min="15883" max="15883" width="4.42578125" style="671" customWidth="1"/>
    <col min="15884" max="16137" width="11.42578125" style="671"/>
    <col min="16138" max="16138" width="7.28515625" style="671" customWidth="1"/>
    <col min="16139" max="16139" width="4.42578125" style="671" customWidth="1"/>
    <col min="16140" max="16384" width="11.42578125" style="671"/>
  </cols>
  <sheetData>
    <row r="1" spans="1:18" x14ac:dyDescent="0.2">
      <c r="A1" s="669"/>
      <c r="B1" s="669"/>
      <c r="C1" s="669"/>
      <c r="D1" s="669"/>
      <c r="E1" s="669"/>
      <c r="F1" s="669"/>
      <c r="G1" s="669"/>
      <c r="H1" s="669"/>
      <c r="I1" s="669"/>
      <c r="J1" s="669"/>
      <c r="K1" s="669"/>
      <c r="L1" s="669"/>
      <c r="M1" s="670"/>
      <c r="N1" s="670"/>
      <c r="O1" s="670"/>
      <c r="P1" s="670"/>
      <c r="Q1" s="670"/>
      <c r="R1" s="670"/>
    </row>
    <row r="2" spans="1:18" x14ac:dyDescent="0.2">
      <c r="A2" s="669"/>
      <c r="B2" s="669"/>
      <c r="C2" s="669"/>
      <c r="D2" s="669"/>
      <c r="E2" s="669"/>
      <c r="F2" s="669"/>
      <c r="G2" s="669"/>
      <c r="H2" s="669"/>
      <c r="I2" s="669"/>
      <c r="J2" s="669"/>
      <c r="K2" s="669"/>
      <c r="L2" s="669"/>
      <c r="M2" s="670"/>
      <c r="N2" s="670"/>
      <c r="O2" s="670"/>
      <c r="P2" s="670"/>
      <c r="Q2" s="670"/>
      <c r="R2" s="670"/>
    </row>
    <row r="3" spans="1:18" x14ac:dyDescent="0.2">
      <c r="A3" s="669"/>
      <c r="B3" s="669"/>
      <c r="C3" s="669"/>
      <c r="D3" s="669"/>
      <c r="E3" s="669"/>
      <c r="F3" s="669"/>
      <c r="G3" s="669"/>
      <c r="H3" s="669"/>
      <c r="I3" s="669"/>
      <c r="J3" s="669"/>
      <c r="K3" s="669"/>
      <c r="L3" s="669"/>
      <c r="M3" s="670"/>
      <c r="N3" s="670"/>
      <c r="O3" s="670"/>
      <c r="P3" s="670"/>
      <c r="Q3" s="670"/>
      <c r="R3" s="670"/>
    </row>
    <row r="4" spans="1:18" x14ac:dyDescent="0.2">
      <c r="A4" s="669"/>
      <c r="B4" s="669"/>
      <c r="C4" s="669"/>
      <c r="D4" s="669"/>
      <c r="E4" s="669"/>
      <c r="F4" s="669"/>
      <c r="G4" s="669"/>
      <c r="H4" s="669"/>
      <c r="I4" s="669"/>
      <c r="J4" s="669"/>
      <c r="K4" s="669"/>
      <c r="L4" s="669"/>
      <c r="M4" s="670"/>
      <c r="N4" s="670"/>
      <c r="O4" s="670"/>
      <c r="P4" s="670"/>
      <c r="Q4" s="670"/>
      <c r="R4" s="670"/>
    </row>
    <row r="5" spans="1:18" x14ac:dyDescent="0.2">
      <c r="A5" s="669"/>
      <c r="B5" s="669"/>
      <c r="C5" s="669"/>
      <c r="D5" s="669"/>
      <c r="E5" s="669"/>
      <c r="F5" s="669"/>
      <c r="G5" s="669"/>
      <c r="H5" s="669"/>
      <c r="I5" s="669"/>
      <c r="J5" s="669"/>
      <c r="K5" s="669"/>
      <c r="L5" s="669"/>
      <c r="M5" s="670"/>
      <c r="N5" s="670"/>
      <c r="O5" s="670"/>
      <c r="P5" s="670"/>
      <c r="Q5" s="670"/>
      <c r="R5" s="670"/>
    </row>
    <row r="6" spans="1:18" x14ac:dyDescent="0.2">
      <c r="A6" s="669"/>
      <c r="B6" s="669"/>
      <c r="C6" s="669"/>
      <c r="D6" s="669"/>
      <c r="E6" s="669"/>
      <c r="F6" s="669"/>
      <c r="G6" s="669"/>
      <c r="H6" s="669"/>
      <c r="I6" s="669"/>
      <c r="J6" s="669"/>
      <c r="K6" s="669"/>
      <c r="L6" s="669"/>
      <c r="M6" s="670"/>
      <c r="N6" s="670"/>
      <c r="O6" s="670"/>
      <c r="P6" s="670"/>
      <c r="Q6" s="670"/>
      <c r="R6" s="670"/>
    </row>
    <row r="7" spans="1:18" x14ac:dyDescent="0.2">
      <c r="A7" s="669"/>
      <c r="B7" s="669"/>
      <c r="C7" s="669"/>
      <c r="D7" s="669"/>
      <c r="E7" s="669"/>
      <c r="F7" s="669"/>
      <c r="G7" s="669"/>
      <c r="H7" s="669"/>
      <c r="I7" s="669"/>
      <c r="J7" s="669"/>
      <c r="K7" s="669"/>
      <c r="L7" s="669"/>
      <c r="M7" s="670"/>
      <c r="N7" s="670"/>
      <c r="O7" s="670"/>
      <c r="P7" s="670"/>
      <c r="Q7" s="670"/>
      <c r="R7" s="670"/>
    </row>
    <row r="8" spans="1:18" x14ac:dyDescent="0.2">
      <c r="A8" s="669"/>
      <c r="B8" s="669"/>
      <c r="C8" s="669"/>
      <c r="D8" s="669"/>
      <c r="E8" s="669"/>
      <c r="F8" s="669"/>
      <c r="G8" s="669"/>
      <c r="H8" s="669"/>
      <c r="I8" s="669"/>
      <c r="J8" s="669"/>
      <c r="K8" s="669"/>
      <c r="L8" s="669"/>
      <c r="M8" s="670"/>
      <c r="N8" s="670"/>
      <c r="O8" s="670"/>
      <c r="P8" s="670"/>
      <c r="Q8" s="670"/>
      <c r="R8" s="670"/>
    </row>
    <row r="9" spans="1:18" x14ac:dyDescent="0.2">
      <c r="A9" s="669"/>
      <c r="B9" s="669"/>
      <c r="C9" s="669"/>
      <c r="D9" s="669"/>
      <c r="E9" s="669"/>
      <c r="F9" s="669"/>
      <c r="G9" s="669"/>
      <c r="H9" s="669"/>
      <c r="I9" s="669"/>
      <c r="J9" s="669"/>
      <c r="K9" s="669"/>
      <c r="L9" s="669"/>
      <c r="M9" s="670"/>
      <c r="N9" s="670"/>
      <c r="O9" s="670"/>
      <c r="P9" s="670"/>
      <c r="Q9" s="670"/>
      <c r="R9" s="670"/>
    </row>
    <row r="10" spans="1:18" x14ac:dyDescent="0.2">
      <c r="A10" s="669"/>
      <c r="B10" s="669"/>
      <c r="C10" s="669"/>
      <c r="D10" s="669"/>
      <c r="E10" s="669"/>
      <c r="F10" s="669"/>
      <c r="G10" s="669"/>
      <c r="H10" s="669"/>
      <c r="I10" s="669"/>
      <c r="J10" s="669"/>
      <c r="K10" s="669"/>
      <c r="L10" s="669"/>
      <c r="M10" s="670"/>
      <c r="N10" s="670"/>
      <c r="O10" s="670"/>
      <c r="P10" s="670"/>
      <c r="Q10" s="670"/>
      <c r="R10" s="670"/>
    </row>
    <row r="11" spans="1:18" x14ac:dyDescent="0.2">
      <c r="A11" s="669"/>
      <c r="B11" s="669"/>
      <c r="C11" s="669"/>
      <c r="D11" s="669"/>
      <c r="E11" s="669"/>
      <c r="F11" s="669"/>
      <c r="G11" s="669"/>
      <c r="H11" s="669"/>
      <c r="I11" s="669"/>
      <c r="J11" s="669"/>
      <c r="K11" s="669"/>
      <c r="L11" s="669"/>
      <c r="M11" s="670"/>
      <c r="N11" s="670"/>
      <c r="O11" s="670"/>
      <c r="P11" s="670"/>
      <c r="Q11" s="670"/>
      <c r="R11" s="670"/>
    </row>
    <row r="12" spans="1:18" x14ac:dyDescent="0.2">
      <c r="A12" s="669"/>
      <c r="B12" s="669"/>
      <c r="C12" s="669"/>
      <c r="D12" s="669"/>
      <c r="E12" s="669"/>
      <c r="F12" s="669"/>
      <c r="G12" s="669"/>
      <c r="H12" s="669"/>
      <c r="I12" s="669"/>
      <c r="J12" s="669"/>
      <c r="K12" s="669"/>
      <c r="L12" s="669"/>
      <c r="M12" s="670"/>
      <c r="N12" s="670"/>
      <c r="O12" s="670"/>
      <c r="P12" s="670"/>
      <c r="Q12" s="670"/>
      <c r="R12" s="670"/>
    </row>
    <row r="13" spans="1:18" x14ac:dyDescent="0.2">
      <c r="A13" s="669"/>
      <c r="B13" s="669"/>
      <c r="C13" s="669"/>
      <c r="D13" s="669"/>
      <c r="E13" s="669"/>
      <c r="F13" s="669"/>
      <c r="G13" s="669"/>
      <c r="H13" s="669"/>
      <c r="I13" s="669"/>
      <c r="J13" s="669"/>
      <c r="K13" s="669"/>
      <c r="L13" s="669"/>
      <c r="M13" s="670"/>
      <c r="N13" s="670"/>
      <c r="O13" s="670"/>
      <c r="P13" s="670"/>
      <c r="Q13" s="670"/>
      <c r="R13" s="670"/>
    </row>
    <row r="14" spans="1:18" x14ac:dyDescent="0.2">
      <c r="A14" s="669"/>
      <c r="B14" s="669"/>
      <c r="C14" s="669"/>
      <c r="D14" s="669"/>
      <c r="E14" s="669"/>
      <c r="F14" s="669"/>
      <c r="G14" s="669"/>
      <c r="H14" s="669"/>
      <c r="I14" s="669"/>
      <c r="J14" s="669"/>
      <c r="K14" s="669"/>
      <c r="L14" s="669"/>
      <c r="M14" s="670"/>
      <c r="N14" s="670"/>
      <c r="O14" s="670"/>
      <c r="P14" s="670"/>
      <c r="Q14" s="670"/>
      <c r="R14" s="670"/>
    </row>
    <row r="15" spans="1:18" x14ac:dyDescent="0.2">
      <c r="A15" s="669"/>
      <c r="B15" s="669"/>
      <c r="C15" s="669"/>
      <c r="D15" s="669"/>
      <c r="E15" s="669"/>
      <c r="F15" s="669"/>
      <c r="G15" s="669"/>
      <c r="H15" s="669"/>
      <c r="I15" s="669"/>
      <c r="J15" s="669"/>
      <c r="K15" s="669"/>
      <c r="L15" s="669"/>
      <c r="M15" s="670"/>
      <c r="N15" s="670"/>
      <c r="O15" s="670"/>
      <c r="P15" s="670"/>
      <c r="Q15" s="670"/>
      <c r="R15" s="670"/>
    </row>
    <row r="16" spans="1:18" x14ac:dyDescent="0.2">
      <c r="A16" s="669"/>
      <c r="B16" s="669"/>
      <c r="C16" s="669"/>
      <c r="D16" s="669"/>
      <c r="E16" s="669"/>
      <c r="F16" s="669"/>
      <c r="G16" s="669"/>
      <c r="H16" s="669"/>
      <c r="I16" s="669"/>
      <c r="J16" s="669" t="s">
        <v>162</v>
      </c>
      <c r="K16" s="669"/>
      <c r="L16" s="669"/>
      <c r="M16" s="670"/>
      <c r="N16" s="670"/>
      <c r="O16" s="670"/>
      <c r="P16" s="670"/>
      <c r="Q16" s="670"/>
      <c r="R16" s="670"/>
    </row>
    <row r="17" spans="1:18" x14ac:dyDescent="0.2">
      <c r="A17" s="669"/>
      <c r="B17" s="669"/>
      <c r="C17" s="669"/>
      <c r="D17" s="669"/>
      <c r="E17" s="669"/>
      <c r="F17" s="669"/>
      <c r="G17" s="669"/>
      <c r="H17" s="669"/>
      <c r="I17" s="669"/>
      <c r="J17" s="669"/>
      <c r="K17" s="669"/>
      <c r="L17" s="669"/>
      <c r="M17" s="670"/>
      <c r="N17" s="670"/>
      <c r="O17" s="670"/>
      <c r="P17" s="670"/>
      <c r="Q17" s="670"/>
      <c r="R17" s="670"/>
    </row>
    <row r="18" spans="1:18" x14ac:dyDescent="0.2">
      <c r="A18" s="669"/>
      <c r="B18" s="669"/>
      <c r="C18" s="669"/>
      <c r="D18" s="669"/>
      <c r="E18" s="669"/>
      <c r="F18" s="669"/>
      <c r="G18" s="669"/>
      <c r="H18" s="669"/>
      <c r="I18" s="669"/>
      <c r="J18" s="669"/>
      <c r="K18" s="669"/>
      <c r="L18" s="669"/>
      <c r="M18" s="670"/>
      <c r="N18" s="670"/>
      <c r="O18" s="670"/>
      <c r="P18" s="670"/>
      <c r="Q18" s="670"/>
      <c r="R18" s="670"/>
    </row>
    <row r="19" spans="1:18" x14ac:dyDescent="0.2">
      <c r="A19" s="669"/>
      <c r="B19" s="669"/>
      <c r="C19" s="669"/>
      <c r="D19" s="669"/>
      <c r="E19" s="669"/>
      <c r="F19" s="669"/>
      <c r="G19" s="669"/>
      <c r="H19" s="669"/>
      <c r="I19" s="669"/>
      <c r="J19" s="669"/>
      <c r="K19" s="669"/>
      <c r="L19" s="669"/>
      <c r="M19" s="670"/>
      <c r="N19" s="670"/>
      <c r="O19" s="670"/>
      <c r="P19" s="670"/>
      <c r="Q19" s="670"/>
      <c r="R19" s="670"/>
    </row>
    <row r="20" spans="1:18" x14ac:dyDescent="0.2">
      <c r="A20" s="669"/>
      <c r="B20" s="669"/>
      <c r="C20" s="669"/>
      <c r="D20" s="669"/>
      <c r="E20" s="669"/>
      <c r="F20" s="669"/>
      <c r="G20" s="669"/>
      <c r="H20" s="669"/>
      <c r="I20" s="669"/>
      <c r="J20" s="669"/>
      <c r="K20" s="669"/>
      <c r="L20" s="669"/>
      <c r="M20" s="670"/>
      <c r="N20" s="670"/>
      <c r="O20" s="670"/>
      <c r="P20" s="670"/>
      <c r="Q20" s="670"/>
      <c r="R20" s="670"/>
    </row>
    <row r="21" spans="1:18" s="674" customFormat="1" ht="18" x14ac:dyDescent="0.25">
      <c r="A21" s="672"/>
      <c r="B21" s="672"/>
      <c r="C21" s="672"/>
      <c r="D21" s="672"/>
      <c r="E21" s="672"/>
      <c r="F21" s="672"/>
      <c r="G21" s="672"/>
      <c r="H21" s="672"/>
      <c r="I21" s="672"/>
      <c r="J21" s="672"/>
      <c r="K21" s="672"/>
      <c r="L21" s="672"/>
      <c r="M21" s="673"/>
      <c r="N21" s="673"/>
      <c r="O21" s="673"/>
      <c r="P21" s="673"/>
      <c r="Q21" s="673"/>
      <c r="R21" s="673"/>
    </row>
    <row r="22" spans="1:18" s="674" customFormat="1" ht="18" x14ac:dyDescent="0.25">
      <c r="A22" s="672"/>
      <c r="B22" s="672"/>
      <c r="C22" s="672"/>
      <c r="D22" s="672"/>
      <c r="E22" s="672"/>
      <c r="F22" s="672"/>
      <c r="G22" s="672"/>
      <c r="H22" s="672"/>
      <c r="I22" s="672"/>
      <c r="J22" s="672"/>
      <c r="K22" s="672"/>
      <c r="L22" s="672"/>
      <c r="M22" s="673"/>
      <c r="N22" s="673"/>
      <c r="O22" s="673"/>
      <c r="P22" s="673"/>
      <c r="Q22" s="673"/>
      <c r="R22" s="673"/>
    </row>
    <row r="23" spans="1:18" x14ac:dyDescent="0.2">
      <c r="A23" s="669"/>
      <c r="B23" s="669"/>
      <c r="C23" s="669"/>
      <c r="D23" s="669"/>
      <c r="E23" s="669"/>
      <c r="F23" s="669"/>
      <c r="G23" s="669"/>
      <c r="H23" s="669"/>
      <c r="I23" s="669"/>
      <c r="J23" s="669"/>
      <c r="K23" s="669"/>
      <c r="L23" s="669"/>
      <c r="M23" s="670"/>
      <c r="N23" s="670"/>
      <c r="O23" s="670"/>
      <c r="P23" s="670"/>
      <c r="Q23" s="670"/>
      <c r="R23" s="670"/>
    </row>
    <row r="24" spans="1:18" x14ac:dyDescent="0.2">
      <c r="A24" s="669"/>
      <c r="B24" s="669"/>
      <c r="C24" s="669"/>
      <c r="D24" s="669"/>
      <c r="E24" s="669"/>
      <c r="F24" s="669"/>
      <c r="G24" s="669"/>
      <c r="H24" s="669"/>
      <c r="I24" s="669"/>
      <c r="J24" s="669"/>
      <c r="K24" s="669"/>
      <c r="L24" s="669"/>
      <c r="M24" s="670"/>
      <c r="N24" s="670"/>
      <c r="O24" s="670"/>
      <c r="P24" s="670"/>
      <c r="Q24" s="670"/>
      <c r="R24" s="670"/>
    </row>
    <row r="25" spans="1:18" x14ac:dyDescent="0.2">
      <c r="A25" s="669"/>
      <c r="B25" s="669"/>
      <c r="C25" s="669"/>
      <c r="D25" s="669"/>
      <c r="E25" s="669"/>
      <c r="F25" s="669"/>
      <c r="G25" s="669"/>
      <c r="H25" s="669"/>
      <c r="I25" s="669"/>
      <c r="J25" s="669"/>
      <c r="K25" s="669"/>
      <c r="L25" s="669"/>
      <c r="M25" s="670"/>
      <c r="N25" s="670"/>
      <c r="O25" s="670"/>
      <c r="P25" s="670"/>
      <c r="Q25" s="670"/>
      <c r="R25" s="670"/>
    </row>
    <row r="26" spans="1:18" x14ac:dyDescent="0.2">
      <c r="A26" s="669"/>
      <c r="B26" s="669"/>
      <c r="C26" s="669"/>
      <c r="D26" s="669"/>
      <c r="E26" s="669"/>
      <c r="F26" s="669"/>
      <c r="G26" s="669"/>
      <c r="H26" s="669"/>
      <c r="I26" s="669"/>
      <c r="J26" s="669"/>
      <c r="K26" s="669"/>
      <c r="L26" s="669"/>
      <c r="M26" s="670"/>
      <c r="N26" s="670"/>
      <c r="O26" s="670"/>
      <c r="P26" s="670"/>
      <c r="Q26" s="670"/>
      <c r="R26" s="670"/>
    </row>
    <row r="27" spans="1:18" x14ac:dyDescent="0.2">
      <c r="A27" s="669"/>
      <c r="B27" s="669"/>
      <c r="C27" s="669"/>
      <c r="D27" s="669"/>
      <c r="E27" s="669"/>
      <c r="F27" s="669"/>
      <c r="G27" s="669"/>
      <c r="H27" s="669"/>
      <c r="I27" s="669"/>
      <c r="J27" s="669"/>
      <c r="K27" s="669"/>
      <c r="L27" s="669"/>
      <c r="M27" s="670"/>
      <c r="N27" s="670"/>
      <c r="O27" s="670"/>
      <c r="P27" s="670"/>
      <c r="Q27" s="670"/>
      <c r="R27" s="670"/>
    </row>
    <row r="28" spans="1:18" ht="21" customHeight="1" x14ac:dyDescent="0.2">
      <c r="A28" s="669"/>
      <c r="B28" s="669"/>
      <c r="C28" s="669"/>
      <c r="D28" s="669"/>
      <c r="E28" s="669"/>
      <c r="F28" s="669"/>
      <c r="G28" s="669"/>
      <c r="H28" s="669"/>
      <c r="I28" s="669"/>
      <c r="J28" s="669"/>
      <c r="K28" s="669"/>
      <c r="L28" s="669"/>
      <c r="M28" s="670"/>
      <c r="N28" s="670"/>
      <c r="O28" s="670"/>
      <c r="P28" s="670"/>
      <c r="Q28" s="670"/>
      <c r="R28" s="670"/>
    </row>
    <row r="29" spans="1:18" ht="13.5" customHeight="1" x14ac:dyDescent="0.2">
      <c r="A29" s="669"/>
      <c r="B29" s="669"/>
      <c r="C29" s="669"/>
      <c r="D29" s="669"/>
      <c r="E29" s="669"/>
      <c r="F29" s="669"/>
      <c r="G29" s="669"/>
      <c r="H29" s="669"/>
      <c r="I29" s="669"/>
      <c r="J29" s="669"/>
      <c r="K29" s="669"/>
      <c r="L29" s="669"/>
      <c r="M29" s="670"/>
      <c r="N29" s="670"/>
      <c r="O29" s="670"/>
      <c r="P29" s="670"/>
      <c r="Q29" s="670"/>
      <c r="R29" s="670"/>
    </row>
    <row r="30" spans="1:18" x14ac:dyDescent="0.2">
      <c r="I30" s="669"/>
      <c r="J30" s="669"/>
      <c r="K30" s="669"/>
      <c r="L30" s="669"/>
      <c r="M30" s="670"/>
      <c r="N30" s="670"/>
      <c r="O30" s="670"/>
      <c r="P30" s="670"/>
      <c r="Q30" s="670"/>
      <c r="R30" s="670"/>
    </row>
    <row r="31" spans="1:18" x14ac:dyDescent="0.2">
      <c r="I31" s="669"/>
      <c r="J31" s="669"/>
      <c r="K31" s="669"/>
      <c r="L31" s="669"/>
      <c r="M31" s="670"/>
      <c r="N31" s="670"/>
      <c r="O31" s="670"/>
      <c r="P31" s="670"/>
      <c r="Q31" s="670"/>
      <c r="R31" s="670"/>
    </row>
    <row r="32" spans="1:18" x14ac:dyDescent="0.2">
      <c r="I32" s="669"/>
      <c r="J32" s="669"/>
      <c r="K32" s="669"/>
      <c r="L32" s="669"/>
      <c r="M32" s="670"/>
      <c r="N32" s="670"/>
      <c r="O32" s="670"/>
      <c r="P32" s="670"/>
      <c r="Q32" s="670"/>
      <c r="R32" s="670"/>
    </row>
    <row r="33" spans="9:18" x14ac:dyDescent="0.2">
      <c r="I33" s="669"/>
      <c r="J33" s="669"/>
      <c r="K33" s="669"/>
      <c r="L33" s="669"/>
      <c r="M33" s="670"/>
      <c r="N33" s="670"/>
      <c r="O33" s="670"/>
      <c r="P33" s="670"/>
      <c r="Q33" s="670"/>
      <c r="R33" s="670"/>
    </row>
    <row r="34" spans="9:18" x14ac:dyDescent="0.2">
      <c r="I34" s="669"/>
      <c r="J34" s="669"/>
      <c r="K34" s="669"/>
      <c r="L34" s="669"/>
      <c r="M34" s="670"/>
      <c r="N34" s="670"/>
      <c r="O34" s="670"/>
      <c r="P34" s="670"/>
      <c r="Q34" s="670"/>
      <c r="R34" s="670"/>
    </row>
    <row r="35" spans="9:18" x14ac:dyDescent="0.2">
      <c r="I35" s="669"/>
      <c r="J35" s="669"/>
      <c r="K35" s="669"/>
      <c r="L35" s="669"/>
      <c r="M35" s="670"/>
      <c r="N35" s="670"/>
      <c r="O35" s="670"/>
      <c r="P35" s="670"/>
      <c r="Q35" s="670"/>
      <c r="R35" s="670"/>
    </row>
    <row r="36" spans="9:18" x14ac:dyDescent="0.2">
      <c r="I36" s="669"/>
      <c r="J36" s="669"/>
      <c r="K36" s="669"/>
      <c r="L36" s="669"/>
      <c r="M36" s="670"/>
      <c r="N36" s="670"/>
      <c r="O36" s="670"/>
      <c r="P36" s="670"/>
      <c r="Q36" s="670"/>
      <c r="R36" s="670"/>
    </row>
    <row r="37" spans="9:18" x14ac:dyDescent="0.2">
      <c r="I37" s="669"/>
      <c r="J37" s="669"/>
      <c r="K37" s="669"/>
      <c r="L37" s="669"/>
      <c r="M37" s="670"/>
      <c r="N37" s="670"/>
      <c r="O37" s="670"/>
      <c r="P37" s="670"/>
      <c r="Q37" s="670"/>
      <c r="R37" s="670"/>
    </row>
    <row r="38" spans="9:18" x14ac:dyDescent="0.2">
      <c r="K38" s="670"/>
      <c r="L38" s="670"/>
      <c r="M38" s="670"/>
      <c r="N38" s="670"/>
      <c r="O38" s="670"/>
      <c r="P38" s="670"/>
      <c r="Q38" s="670"/>
      <c r="R38" s="670"/>
    </row>
    <row r="39" spans="9:18" x14ac:dyDescent="0.2">
      <c r="K39" s="670"/>
      <c r="L39" s="670"/>
      <c r="M39" s="670"/>
      <c r="N39" s="670"/>
      <c r="O39" s="670"/>
      <c r="P39" s="670"/>
      <c r="Q39" s="670"/>
      <c r="R39" s="670"/>
    </row>
    <row r="40" spans="9:18" x14ac:dyDescent="0.2">
      <c r="K40" s="670"/>
      <c r="L40" s="670"/>
      <c r="M40" s="670"/>
      <c r="N40" s="670"/>
      <c r="O40" s="670"/>
      <c r="P40" s="670"/>
      <c r="Q40" s="670"/>
      <c r="R40" s="670"/>
    </row>
    <row r="41" spans="9:18" x14ac:dyDescent="0.2">
      <c r="K41" s="670"/>
      <c r="L41" s="670"/>
      <c r="M41" s="670"/>
      <c r="N41" s="670"/>
      <c r="O41" s="670"/>
      <c r="P41" s="670"/>
      <c r="Q41" s="670"/>
      <c r="R41" s="670"/>
    </row>
    <row r="42" spans="9:18" x14ac:dyDescent="0.2">
      <c r="K42" s="670"/>
      <c r="L42" s="670"/>
      <c r="M42" s="670"/>
      <c r="N42" s="670"/>
      <c r="O42" s="670"/>
      <c r="P42" s="670"/>
      <c r="Q42" s="670"/>
      <c r="R42" s="670"/>
    </row>
    <row r="43" spans="9:18" x14ac:dyDescent="0.2">
      <c r="K43" s="670"/>
      <c r="L43" s="670"/>
      <c r="M43" s="670"/>
      <c r="N43" s="670"/>
      <c r="O43" s="670"/>
      <c r="P43" s="670"/>
      <c r="Q43" s="670"/>
      <c r="R43" s="670"/>
    </row>
    <row r="44" spans="9:18" x14ac:dyDescent="0.2">
      <c r="K44" s="670"/>
      <c r="L44" s="670"/>
      <c r="M44" s="670"/>
      <c r="N44" s="670"/>
      <c r="O44" s="670"/>
      <c r="P44" s="670"/>
      <c r="Q44" s="670"/>
      <c r="R44" s="670"/>
    </row>
    <row r="45" spans="9:18" x14ac:dyDescent="0.2">
      <c r="K45" s="670"/>
      <c r="L45" s="670"/>
      <c r="M45" s="670"/>
      <c r="N45" s="670"/>
      <c r="O45" s="670"/>
      <c r="P45" s="670"/>
      <c r="Q45" s="670"/>
      <c r="R45" s="670"/>
    </row>
    <row r="187" spans="1:1" x14ac:dyDescent="0.2">
      <c r="A187" s="671" t="s">
        <v>1712</v>
      </c>
    </row>
    <row r="188" spans="1:1" x14ac:dyDescent="0.2">
      <c r="A188" s="675"/>
    </row>
    <row r="189" spans="1:1" x14ac:dyDescent="0.2">
      <c r="A189" s="671" t="s">
        <v>1713</v>
      </c>
    </row>
    <row r="190" spans="1:1" x14ac:dyDescent="0.2">
      <c r="A190" s="671" t="s">
        <v>1714</v>
      </c>
    </row>
    <row r="191" spans="1:1" x14ac:dyDescent="0.2">
      <c r="A191" s="671" t="s">
        <v>1715</v>
      </c>
    </row>
  </sheetData>
  <printOptions horizontalCentered="1" verticalCentered="1"/>
  <pageMargins left="0.98425196850393704" right="0.39370078740157483" top="0.39370078740157483" bottom="0.39370078740157483" header="0" footer="0.59055118110236227"/>
  <pageSetup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25"/>
  <sheetViews>
    <sheetView showGridLines="0" view="pageBreakPreview" zoomScaleNormal="70" zoomScaleSheetLayoutView="100" workbookViewId="0"/>
  </sheetViews>
  <sheetFormatPr baseColWidth="10" defaultColWidth="11.42578125" defaultRowHeight="15" x14ac:dyDescent="0.2"/>
  <cols>
    <col min="1" max="1" width="74.42578125" style="36" customWidth="1"/>
    <col min="2" max="2" width="12.28515625" style="36" customWidth="1"/>
    <col min="3" max="3" width="6.85546875" style="36" customWidth="1"/>
    <col min="4" max="4" width="10" style="36" customWidth="1"/>
    <col min="5" max="5" width="6.42578125" style="36" customWidth="1"/>
    <col min="6" max="257" width="11.42578125" style="36"/>
    <col min="258" max="258" width="74.42578125" style="36" customWidth="1"/>
    <col min="259" max="259" width="17.5703125" style="36" customWidth="1"/>
    <col min="260" max="260" width="16.42578125" style="36" customWidth="1"/>
    <col min="261" max="261" width="7" style="36" customWidth="1"/>
    <col min="262" max="513" width="11.42578125" style="36"/>
    <col min="514" max="514" width="74.42578125" style="36" customWidth="1"/>
    <col min="515" max="515" width="17.5703125" style="36" customWidth="1"/>
    <col min="516" max="516" width="16.42578125" style="36" customWidth="1"/>
    <col min="517" max="517" width="7" style="36" customWidth="1"/>
    <col min="518" max="769" width="11.42578125" style="36"/>
    <col min="770" max="770" width="74.42578125" style="36" customWidth="1"/>
    <col min="771" max="771" width="17.5703125" style="36" customWidth="1"/>
    <col min="772" max="772" width="16.42578125" style="36" customWidth="1"/>
    <col min="773" max="773" width="7" style="36" customWidth="1"/>
    <col min="774" max="1025" width="11.42578125" style="36"/>
    <col min="1026" max="1026" width="74.42578125" style="36" customWidth="1"/>
    <col min="1027" max="1027" width="17.5703125" style="36" customWidth="1"/>
    <col min="1028" max="1028" width="16.42578125" style="36" customWidth="1"/>
    <col min="1029" max="1029" width="7" style="36" customWidth="1"/>
    <col min="1030" max="1281" width="11.42578125" style="36"/>
    <col min="1282" max="1282" width="74.42578125" style="36" customWidth="1"/>
    <col min="1283" max="1283" width="17.5703125" style="36" customWidth="1"/>
    <col min="1284" max="1284" width="16.42578125" style="36" customWidth="1"/>
    <col min="1285" max="1285" width="7" style="36" customWidth="1"/>
    <col min="1286" max="1537" width="11.42578125" style="36"/>
    <col min="1538" max="1538" width="74.42578125" style="36" customWidth="1"/>
    <col min="1539" max="1539" width="17.5703125" style="36" customWidth="1"/>
    <col min="1540" max="1540" width="16.42578125" style="36" customWidth="1"/>
    <col min="1541" max="1541" width="7" style="36" customWidth="1"/>
    <col min="1542" max="1793" width="11.42578125" style="36"/>
    <col min="1794" max="1794" width="74.42578125" style="36" customWidth="1"/>
    <col min="1795" max="1795" width="17.5703125" style="36" customWidth="1"/>
    <col min="1796" max="1796" width="16.42578125" style="36" customWidth="1"/>
    <col min="1797" max="1797" width="7" style="36" customWidth="1"/>
    <col min="1798" max="2049" width="11.42578125" style="36"/>
    <col min="2050" max="2050" width="74.42578125" style="36" customWidth="1"/>
    <col min="2051" max="2051" width="17.5703125" style="36" customWidth="1"/>
    <col min="2052" max="2052" width="16.42578125" style="36" customWidth="1"/>
    <col min="2053" max="2053" width="7" style="36" customWidth="1"/>
    <col min="2054" max="2305" width="11.42578125" style="36"/>
    <col min="2306" max="2306" width="74.42578125" style="36" customWidth="1"/>
    <col min="2307" max="2307" width="17.5703125" style="36" customWidth="1"/>
    <col min="2308" max="2308" width="16.42578125" style="36" customWidth="1"/>
    <col min="2309" max="2309" width="7" style="36" customWidth="1"/>
    <col min="2310" max="2561" width="11.42578125" style="36"/>
    <col min="2562" max="2562" width="74.42578125" style="36" customWidth="1"/>
    <col min="2563" max="2563" width="17.5703125" style="36" customWidth="1"/>
    <col min="2564" max="2564" width="16.42578125" style="36" customWidth="1"/>
    <col min="2565" max="2565" width="7" style="36" customWidth="1"/>
    <col min="2566" max="2817" width="11.42578125" style="36"/>
    <col min="2818" max="2818" width="74.42578125" style="36" customWidth="1"/>
    <col min="2819" max="2819" width="17.5703125" style="36" customWidth="1"/>
    <col min="2820" max="2820" width="16.42578125" style="36" customWidth="1"/>
    <col min="2821" max="2821" width="7" style="36" customWidth="1"/>
    <col min="2822" max="3073" width="11.42578125" style="36"/>
    <col min="3074" max="3074" width="74.42578125" style="36" customWidth="1"/>
    <col min="3075" max="3075" width="17.5703125" style="36" customWidth="1"/>
    <col min="3076" max="3076" width="16.42578125" style="36" customWidth="1"/>
    <col min="3077" max="3077" width="7" style="36" customWidth="1"/>
    <col min="3078" max="3329" width="11.42578125" style="36"/>
    <col min="3330" max="3330" width="74.42578125" style="36" customWidth="1"/>
    <col min="3331" max="3331" width="17.5703125" style="36" customWidth="1"/>
    <col min="3332" max="3332" width="16.42578125" style="36" customWidth="1"/>
    <col min="3333" max="3333" width="7" style="36" customWidth="1"/>
    <col min="3334" max="3585" width="11.42578125" style="36"/>
    <col min="3586" max="3586" width="74.42578125" style="36" customWidth="1"/>
    <col min="3587" max="3587" width="17.5703125" style="36" customWidth="1"/>
    <col min="3588" max="3588" width="16.42578125" style="36" customWidth="1"/>
    <col min="3589" max="3589" width="7" style="36" customWidth="1"/>
    <col min="3590" max="3841" width="11.42578125" style="36"/>
    <col min="3842" max="3842" width="74.42578125" style="36" customWidth="1"/>
    <col min="3843" max="3843" width="17.5703125" style="36" customWidth="1"/>
    <col min="3844" max="3844" width="16.42578125" style="36" customWidth="1"/>
    <col min="3845" max="3845" width="7" style="36" customWidth="1"/>
    <col min="3846" max="4097" width="11.42578125" style="36"/>
    <col min="4098" max="4098" width="74.42578125" style="36" customWidth="1"/>
    <col min="4099" max="4099" width="17.5703125" style="36" customWidth="1"/>
    <col min="4100" max="4100" width="16.42578125" style="36" customWidth="1"/>
    <col min="4101" max="4101" width="7" style="36" customWidth="1"/>
    <col min="4102" max="4353" width="11.42578125" style="36"/>
    <col min="4354" max="4354" width="74.42578125" style="36" customWidth="1"/>
    <col min="4355" max="4355" width="17.5703125" style="36" customWidth="1"/>
    <col min="4356" max="4356" width="16.42578125" style="36" customWidth="1"/>
    <col min="4357" max="4357" width="7" style="36" customWidth="1"/>
    <col min="4358" max="4609" width="11.42578125" style="36"/>
    <col min="4610" max="4610" width="74.42578125" style="36" customWidth="1"/>
    <col min="4611" max="4611" width="17.5703125" style="36" customWidth="1"/>
    <col min="4612" max="4612" width="16.42578125" style="36" customWidth="1"/>
    <col min="4613" max="4613" width="7" style="36" customWidth="1"/>
    <col min="4614" max="4865" width="11.42578125" style="36"/>
    <col min="4866" max="4866" width="74.42578125" style="36" customWidth="1"/>
    <col min="4867" max="4867" width="17.5703125" style="36" customWidth="1"/>
    <col min="4868" max="4868" width="16.42578125" style="36" customWidth="1"/>
    <col min="4869" max="4869" width="7" style="36" customWidth="1"/>
    <col min="4870" max="5121" width="11.42578125" style="36"/>
    <col min="5122" max="5122" width="74.42578125" style="36" customWidth="1"/>
    <col min="5123" max="5123" width="17.5703125" style="36" customWidth="1"/>
    <col min="5124" max="5124" width="16.42578125" style="36" customWidth="1"/>
    <col min="5125" max="5125" width="7" style="36" customWidth="1"/>
    <col min="5126" max="5377" width="11.42578125" style="36"/>
    <col min="5378" max="5378" width="74.42578125" style="36" customWidth="1"/>
    <col min="5379" max="5379" width="17.5703125" style="36" customWidth="1"/>
    <col min="5380" max="5380" width="16.42578125" style="36" customWidth="1"/>
    <col min="5381" max="5381" width="7" style="36" customWidth="1"/>
    <col min="5382" max="5633" width="11.42578125" style="36"/>
    <col min="5634" max="5634" width="74.42578125" style="36" customWidth="1"/>
    <col min="5635" max="5635" width="17.5703125" style="36" customWidth="1"/>
    <col min="5636" max="5636" width="16.42578125" style="36" customWidth="1"/>
    <col min="5637" max="5637" width="7" style="36" customWidth="1"/>
    <col min="5638" max="5889" width="11.42578125" style="36"/>
    <col min="5890" max="5890" width="74.42578125" style="36" customWidth="1"/>
    <col min="5891" max="5891" width="17.5703125" style="36" customWidth="1"/>
    <col min="5892" max="5892" width="16.42578125" style="36" customWidth="1"/>
    <col min="5893" max="5893" width="7" style="36" customWidth="1"/>
    <col min="5894" max="6145" width="11.42578125" style="36"/>
    <col min="6146" max="6146" width="74.42578125" style="36" customWidth="1"/>
    <col min="6147" max="6147" width="17.5703125" style="36" customWidth="1"/>
    <col min="6148" max="6148" width="16.42578125" style="36" customWidth="1"/>
    <col min="6149" max="6149" width="7" style="36" customWidth="1"/>
    <col min="6150" max="6401" width="11.42578125" style="36"/>
    <col min="6402" max="6402" width="74.42578125" style="36" customWidth="1"/>
    <col min="6403" max="6403" width="17.5703125" style="36" customWidth="1"/>
    <col min="6404" max="6404" width="16.42578125" style="36" customWidth="1"/>
    <col min="6405" max="6405" width="7" style="36" customWidth="1"/>
    <col min="6406" max="6657" width="11.42578125" style="36"/>
    <col min="6658" max="6658" width="74.42578125" style="36" customWidth="1"/>
    <col min="6659" max="6659" width="17.5703125" style="36" customWidth="1"/>
    <col min="6660" max="6660" width="16.42578125" style="36" customWidth="1"/>
    <col min="6661" max="6661" width="7" style="36" customWidth="1"/>
    <col min="6662" max="6913" width="11.42578125" style="36"/>
    <col min="6914" max="6914" width="74.42578125" style="36" customWidth="1"/>
    <col min="6915" max="6915" width="17.5703125" style="36" customWidth="1"/>
    <col min="6916" max="6916" width="16.42578125" style="36" customWidth="1"/>
    <col min="6917" max="6917" width="7" style="36" customWidth="1"/>
    <col min="6918" max="7169" width="11.42578125" style="36"/>
    <col min="7170" max="7170" width="74.42578125" style="36" customWidth="1"/>
    <col min="7171" max="7171" width="17.5703125" style="36" customWidth="1"/>
    <col min="7172" max="7172" width="16.42578125" style="36" customWidth="1"/>
    <col min="7173" max="7173" width="7" style="36" customWidth="1"/>
    <col min="7174" max="7425" width="11.42578125" style="36"/>
    <col min="7426" max="7426" width="74.42578125" style="36" customWidth="1"/>
    <col min="7427" max="7427" width="17.5703125" style="36" customWidth="1"/>
    <col min="7428" max="7428" width="16.42578125" style="36" customWidth="1"/>
    <col min="7429" max="7429" width="7" style="36" customWidth="1"/>
    <col min="7430" max="7681" width="11.42578125" style="36"/>
    <col min="7682" max="7682" width="74.42578125" style="36" customWidth="1"/>
    <col min="7683" max="7683" width="17.5703125" style="36" customWidth="1"/>
    <col min="7684" max="7684" width="16.42578125" style="36" customWidth="1"/>
    <col min="7685" max="7685" width="7" style="36" customWidth="1"/>
    <col min="7686" max="7937" width="11.42578125" style="36"/>
    <col min="7938" max="7938" width="74.42578125" style="36" customWidth="1"/>
    <col min="7939" max="7939" width="17.5703125" style="36" customWidth="1"/>
    <col min="7940" max="7940" width="16.42578125" style="36" customWidth="1"/>
    <col min="7941" max="7941" width="7" style="36" customWidth="1"/>
    <col min="7942" max="8193" width="11.42578125" style="36"/>
    <col min="8194" max="8194" width="74.42578125" style="36" customWidth="1"/>
    <col min="8195" max="8195" width="17.5703125" style="36" customWidth="1"/>
    <col min="8196" max="8196" width="16.42578125" style="36" customWidth="1"/>
    <col min="8197" max="8197" width="7" style="36" customWidth="1"/>
    <col min="8198" max="8449" width="11.42578125" style="36"/>
    <col min="8450" max="8450" width="74.42578125" style="36" customWidth="1"/>
    <col min="8451" max="8451" width="17.5703125" style="36" customWidth="1"/>
    <col min="8452" max="8452" width="16.42578125" style="36" customWidth="1"/>
    <col min="8453" max="8453" width="7" style="36" customWidth="1"/>
    <col min="8454" max="8705" width="11.42578125" style="36"/>
    <col min="8706" max="8706" width="74.42578125" style="36" customWidth="1"/>
    <col min="8707" max="8707" width="17.5703125" style="36" customWidth="1"/>
    <col min="8708" max="8708" width="16.42578125" style="36" customWidth="1"/>
    <col min="8709" max="8709" width="7" style="36" customWidth="1"/>
    <col min="8710" max="8961" width="11.42578125" style="36"/>
    <col min="8962" max="8962" width="74.42578125" style="36" customWidth="1"/>
    <col min="8963" max="8963" width="17.5703125" style="36" customWidth="1"/>
    <col min="8964" max="8964" width="16.42578125" style="36" customWidth="1"/>
    <col min="8965" max="8965" width="7" style="36" customWidth="1"/>
    <col min="8966" max="9217" width="11.42578125" style="36"/>
    <col min="9218" max="9218" width="74.42578125" style="36" customWidth="1"/>
    <col min="9219" max="9219" width="17.5703125" style="36" customWidth="1"/>
    <col min="9220" max="9220" width="16.42578125" style="36" customWidth="1"/>
    <col min="9221" max="9221" width="7" style="36" customWidth="1"/>
    <col min="9222" max="9473" width="11.42578125" style="36"/>
    <col min="9474" max="9474" width="74.42578125" style="36" customWidth="1"/>
    <col min="9475" max="9475" width="17.5703125" style="36" customWidth="1"/>
    <col min="9476" max="9476" width="16.42578125" style="36" customWidth="1"/>
    <col min="9477" max="9477" width="7" style="36" customWidth="1"/>
    <col min="9478" max="9729" width="11.42578125" style="36"/>
    <col min="9730" max="9730" width="74.42578125" style="36" customWidth="1"/>
    <col min="9731" max="9731" width="17.5703125" style="36" customWidth="1"/>
    <col min="9732" max="9732" width="16.42578125" style="36" customWidth="1"/>
    <col min="9733" max="9733" width="7" style="36" customWidth="1"/>
    <col min="9734" max="9985" width="11.42578125" style="36"/>
    <col min="9986" max="9986" width="74.42578125" style="36" customWidth="1"/>
    <col min="9987" max="9987" width="17.5703125" style="36" customWidth="1"/>
    <col min="9988" max="9988" width="16.42578125" style="36" customWidth="1"/>
    <col min="9989" max="9989" width="7" style="36" customWidth="1"/>
    <col min="9990" max="10241" width="11.42578125" style="36"/>
    <col min="10242" max="10242" width="74.42578125" style="36" customWidth="1"/>
    <col min="10243" max="10243" width="17.5703125" style="36" customWidth="1"/>
    <col min="10244" max="10244" width="16.42578125" style="36" customWidth="1"/>
    <col min="10245" max="10245" width="7" style="36" customWidth="1"/>
    <col min="10246" max="10497" width="11.42578125" style="36"/>
    <col min="10498" max="10498" width="74.42578125" style="36" customWidth="1"/>
    <col min="10499" max="10499" width="17.5703125" style="36" customWidth="1"/>
    <col min="10500" max="10500" width="16.42578125" style="36" customWidth="1"/>
    <col min="10501" max="10501" width="7" style="36" customWidth="1"/>
    <col min="10502" max="10753" width="11.42578125" style="36"/>
    <col min="10754" max="10754" width="74.42578125" style="36" customWidth="1"/>
    <col min="10755" max="10755" width="17.5703125" style="36" customWidth="1"/>
    <col min="10756" max="10756" width="16.42578125" style="36" customWidth="1"/>
    <col min="10757" max="10757" width="7" style="36" customWidth="1"/>
    <col min="10758" max="11009" width="11.42578125" style="36"/>
    <col min="11010" max="11010" width="74.42578125" style="36" customWidth="1"/>
    <col min="11011" max="11011" width="17.5703125" style="36" customWidth="1"/>
    <col min="11012" max="11012" width="16.42578125" style="36" customWidth="1"/>
    <col min="11013" max="11013" width="7" style="36" customWidth="1"/>
    <col min="11014" max="11265" width="11.42578125" style="36"/>
    <col min="11266" max="11266" width="74.42578125" style="36" customWidth="1"/>
    <col min="11267" max="11267" width="17.5703125" style="36" customWidth="1"/>
    <col min="11268" max="11268" width="16.42578125" style="36" customWidth="1"/>
    <col min="11269" max="11269" width="7" style="36" customWidth="1"/>
    <col min="11270" max="11521" width="11.42578125" style="36"/>
    <col min="11522" max="11522" width="74.42578125" style="36" customWidth="1"/>
    <col min="11523" max="11523" width="17.5703125" style="36" customWidth="1"/>
    <col min="11524" max="11524" width="16.42578125" style="36" customWidth="1"/>
    <col min="11525" max="11525" width="7" style="36" customWidth="1"/>
    <col min="11526" max="11777" width="11.42578125" style="36"/>
    <col min="11778" max="11778" width="74.42578125" style="36" customWidth="1"/>
    <col min="11779" max="11779" width="17.5703125" style="36" customWidth="1"/>
    <col min="11780" max="11780" width="16.42578125" style="36" customWidth="1"/>
    <col min="11781" max="11781" width="7" style="36" customWidth="1"/>
    <col min="11782" max="12033" width="11.42578125" style="36"/>
    <col min="12034" max="12034" width="74.42578125" style="36" customWidth="1"/>
    <col min="12035" max="12035" width="17.5703125" style="36" customWidth="1"/>
    <col min="12036" max="12036" width="16.42578125" style="36" customWidth="1"/>
    <col min="12037" max="12037" width="7" style="36" customWidth="1"/>
    <col min="12038" max="12289" width="11.42578125" style="36"/>
    <col min="12290" max="12290" width="74.42578125" style="36" customWidth="1"/>
    <col min="12291" max="12291" width="17.5703125" style="36" customWidth="1"/>
    <col min="12292" max="12292" width="16.42578125" style="36" customWidth="1"/>
    <col min="12293" max="12293" width="7" style="36" customWidth="1"/>
    <col min="12294" max="12545" width="11.42578125" style="36"/>
    <col min="12546" max="12546" width="74.42578125" style="36" customWidth="1"/>
    <col min="12547" max="12547" width="17.5703125" style="36" customWidth="1"/>
    <col min="12548" max="12548" width="16.42578125" style="36" customWidth="1"/>
    <col min="12549" max="12549" width="7" style="36" customWidth="1"/>
    <col min="12550" max="12801" width="11.42578125" style="36"/>
    <col min="12802" max="12802" width="74.42578125" style="36" customWidth="1"/>
    <col min="12803" max="12803" width="17.5703125" style="36" customWidth="1"/>
    <col min="12804" max="12804" width="16.42578125" style="36" customWidth="1"/>
    <col min="12805" max="12805" width="7" style="36" customWidth="1"/>
    <col min="12806" max="13057" width="11.42578125" style="36"/>
    <col min="13058" max="13058" width="74.42578125" style="36" customWidth="1"/>
    <col min="13059" max="13059" width="17.5703125" style="36" customWidth="1"/>
    <col min="13060" max="13060" width="16.42578125" style="36" customWidth="1"/>
    <col min="13061" max="13061" width="7" style="36" customWidth="1"/>
    <col min="13062" max="13313" width="11.42578125" style="36"/>
    <col min="13314" max="13314" width="74.42578125" style="36" customWidth="1"/>
    <col min="13315" max="13315" width="17.5703125" style="36" customWidth="1"/>
    <col min="13316" max="13316" width="16.42578125" style="36" customWidth="1"/>
    <col min="13317" max="13317" width="7" style="36" customWidth="1"/>
    <col min="13318" max="13569" width="11.42578125" style="36"/>
    <col min="13570" max="13570" width="74.42578125" style="36" customWidth="1"/>
    <col min="13571" max="13571" width="17.5703125" style="36" customWidth="1"/>
    <col min="13572" max="13572" width="16.42578125" style="36" customWidth="1"/>
    <col min="13573" max="13573" width="7" style="36" customWidth="1"/>
    <col min="13574" max="13825" width="11.42578125" style="36"/>
    <col min="13826" max="13826" width="74.42578125" style="36" customWidth="1"/>
    <col min="13827" max="13827" width="17.5703125" style="36" customWidth="1"/>
    <col min="13828" max="13828" width="16.42578125" style="36" customWidth="1"/>
    <col min="13829" max="13829" width="7" style="36" customWidth="1"/>
    <col min="13830" max="14081" width="11.42578125" style="36"/>
    <col min="14082" max="14082" width="74.42578125" style="36" customWidth="1"/>
    <col min="14083" max="14083" width="17.5703125" style="36" customWidth="1"/>
    <col min="14084" max="14084" width="16.42578125" style="36" customWidth="1"/>
    <col min="14085" max="14085" width="7" style="36" customWidth="1"/>
    <col min="14086" max="14337" width="11.42578125" style="36"/>
    <col min="14338" max="14338" width="74.42578125" style="36" customWidth="1"/>
    <col min="14339" max="14339" width="17.5703125" style="36" customWidth="1"/>
    <col min="14340" max="14340" width="16.42578125" style="36" customWidth="1"/>
    <col min="14341" max="14341" width="7" style="36" customWidth="1"/>
    <col min="14342" max="14593" width="11.42578125" style="36"/>
    <col min="14594" max="14594" width="74.42578125" style="36" customWidth="1"/>
    <col min="14595" max="14595" width="17.5703125" style="36" customWidth="1"/>
    <col min="14596" max="14596" width="16.42578125" style="36" customWidth="1"/>
    <col min="14597" max="14597" width="7" style="36" customWidth="1"/>
    <col min="14598" max="14849" width="11.42578125" style="36"/>
    <col min="14850" max="14850" width="74.42578125" style="36" customWidth="1"/>
    <col min="14851" max="14851" width="17.5703125" style="36" customWidth="1"/>
    <col min="14852" max="14852" width="16.42578125" style="36" customWidth="1"/>
    <col min="14853" max="14853" width="7" style="36" customWidth="1"/>
    <col min="14854" max="15105" width="11.42578125" style="36"/>
    <col min="15106" max="15106" width="74.42578125" style="36" customWidth="1"/>
    <col min="15107" max="15107" width="17.5703125" style="36" customWidth="1"/>
    <col min="15108" max="15108" width="16.42578125" style="36" customWidth="1"/>
    <col min="15109" max="15109" width="7" style="36" customWidth="1"/>
    <col min="15110" max="15361" width="11.42578125" style="36"/>
    <col min="15362" max="15362" width="74.42578125" style="36" customWidth="1"/>
    <col min="15363" max="15363" width="17.5703125" style="36" customWidth="1"/>
    <col min="15364" max="15364" width="16.42578125" style="36" customWidth="1"/>
    <col min="15365" max="15365" width="7" style="36" customWidth="1"/>
    <col min="15366" max="15617" width="11.42578125" style="36"/>
    <col min="15618" max="15618" width="74.42578125" style="36" customWidth="1"/>
    <col min="15619" max="15619" width="17.5703125" style="36" customWidth="1"/>
    <col min="15620" max="15620" width="16.42578125" style="36" customWidth="1"/>
    <col min="15621" max="15621" width="7" style="36" customWidth="1"/>
    <col min="15622" max="15873" width="11.42578125" style="36"/>
    <col min="15874" max="15874" width="74.42578125" style="36" customWidth="1"/>
    <col min="15875" max="15875" width="17.5703125" style="36" customWidth="1"/>
    <col min="15876" max="15876" width="16.42578125" style="36" customWidth="1"/>
    <col min="15877" max="15877" width="7" style="36" customWidth="1"/>
    <col min="15878" max="16129" width="11.42578125" style="36"/>
    <col min="16130" max="16130" width="74.42578125" style="36" customWidth="1"/>
    <col min="16131" max="16131" width="17.5703125" style="36" customWidth="1"/>
    <col min="16132" max="16132" width="16.42578125" style="36" customWidth="1"/>
    <col min="16133" max="16133" width="7" style="36" customWidth="1"/>
    <col min="16134" max="16384" width="11.42578125" style="36"/>
  </cols>
  <sheetData>
    <row r="1" spans="1:5" s="34" customFormat="1" x14ac:dyDescent="0.2">
      <c r="A1" s="32" t="s">
        <v>95</v>
      </c>
      <c r="B1" s="32"/>
      <c r="C1" s="32"/>
      <c r="D1" s="33"/>
      <c r="E1" s="33" t="s">
        <v>736</v>
      </c>
    </row>
    <row r="2" spans="1:5" s="34" customFormat="1" x14ac:dyDescent="0.2">
      <c r="A2" s="32" t="s">
        <v>34</v>
      </c>
      <c r="B2" s="35"/>
      <c r="C2" s="35"/>
      <c r="D2" s="32"/>
      <c r="E2" s="32"/>
    </row>
    <row r="3" spans="1:5" ht="18.75" customHeight="1" x14ac:dyDescent="0.2"/>
    <row r="4" spans="1:5" s="37" customFormat="1" ht="18" customHeight="1" x14ac:dyDescent="0.2">
      <c r="A4" s="1482" t="s">
        <v>52</v>
      </c>
      <c r="B4" s="1484" t="s">
        <v>58</v>
      </c>
      <c r="C4" s="1484"/>
      <c r="D4" s="1484"/>
      <c r="E4" s="1484"/>
    </row>
    <row r="5" spans="1:5" s="37" customFormat="1" ht="18" customHeight="1" x14ac:dyDescent="0.2">
      <c r="A5" s="1483"/>
      <c r="B5" s="1404">
        <v>2012</v>
      </c>
      <c r="C5" s="1404"/>
      <c r="D5" s="56">
        <v>2013</v>
      </c>
      <c r="E5" s="56"/>
    </row>
    <row r="6" spans="1:5" ht="15" customHeight="1" x14ac:dyDescent="0.2">
      <c r="A6" s="1210" t="s">
        <v>96</v>
      </c>
      <c r="B6" s="1223">
        <v>210</v>
      </c>
      <c r="C6" s="1223"/>
      <c r="D6" s="1223">
        <v>113</v>
      </c>
      <c r="E6" s="1223"/>
    </row>
    <row r="7" spans="1:5" ht="15" customHeight="1" x14ac:dyDescent="0.2">
      <c r="A7" s="38" t="s">
        <v>97</v>
      </c>
      <c r="B7" s="39">
        <v>54</v>
      </c>
      <c r="C7" s="39"/>
      <c r="D7" s="39">
        <v>1</v>
      </c>
      <c r="E7" s="39"/>
    </row>
    <row r="8" spans="1:5" ht="15" customHeight="1" x14ac:dyDescent="0.2">
      <c r="A8" s="38" t="s">
        <v>98</v>
      </c>
      <c r="B8" s="382">
        <v>9110</v>
      </c>
      <c r="C8" s="382"/>
      <c r="D8" s="382">
        <v>10309</v>
      </c>
      <c r="E8" s="382"/>
    </row>
    <row r="9" spans="1:5" ht="15" customHeight="1" x14ac:dyDescent="0.2">
      <c r="A9" s="38" t="s">
        <v>99</v>
      </c>
      <c r="B9" s="382">
        <v>1665</v>
      </c>
      <c r="C9" s="382"/>
      <c r="D9" s="382">
        <v>962</v>
      </c>
      <c r="E9" s="382"/>
    </row>
    <row r="10" spans="1:5" ht="15" customHeight="1" x14ac:dyDescent="0.2">
      <c r="A10" s="38" t="s">
        <v>100</v>
      </c>
      <c r="B10" s="382">
        <v>1386</v>
      </c>
      <c r="C10" s="382"/>
      <c r="D10" s="382">
        <v>924</v>
      </c>
      <c r="E10" s="382"/>
    </row>
    <row r="11" spans="1:5" ht="15" customHeight="1" x14ac:dyDescent="0.2">
      <c r="A11" s="38" t="s">
        <v>101</v>
      </c>
      <c r="B11" s="382">
        <v>10</v>
      </c>
      <c r="C11" s="382"/>
      <c r="D11" s="382">
        <v>52</v>
      </c>
      <c r="E11" s="382"/>
    </row>
    <row r="12" spans="1:5" ht="15" customHeight="1" x14ac:dyDescent="0.2">
      <c r="A12" s="38" t="s">
        <v>102</v>
      </c>
      <c r="B12" s="382">
        <v>0</v>
      </c>
      <c r="C12" s="382"/>
      <c r="D12" s="382">
        <v>0</v>
      </c>
      <c r="E12" s="382"/>
    </row>
    <row r="13" spans="1:5" ht="15" customHeight="1" x14ac:dyDescent="0.2">
      <c r="A13" s="38" t="s">
        <v>103</v>
      </c>
      <c r="B13" s="382">
        <v>4806</v>
      </c>
      <c r="C13" s="382"/>
      <c r="D13" s="382">
        <v>4599</v>
      </c>
      <c r="E13" s="382"/>
    </row>
    <row r="14" spans="1:5" ht="15" customHeight="1" x14ac:dyDescent="0.2">
      <c r="A14" s="38" t="s">
        <v>104</v>
      </c>
      <c r="B14" s="39">
        <v>1530</v>
      </c>
      <c r="C14" s="39"/>
      <c r="D14" s="39">
        <v>0</v>
      </c>
      <c r="E14" s="39"/>
    </row>
    <row r="15" spans="1:5" ht="15" customHeight="1" x14ac:dyDescent="0.2">
      <c r="A15" s="38" t="s">
        <v>105</v>
      </c>
      <c r="B15" s="382">
        <v>3836</v>
      </c>
      <c r="C15" s="382"/>
      <c r="D15" s="382">
        <v>0</v>
      </c>
      <c r="E15" s="382"/>
    </row>
    <row r="16" spans="1:5" ht="15" customHeight="1" x14ac:dyDescent="0.2">
      <c r="A16" s="38" t="s">
        <v>106</v>
      </c>
      <c r="B16" s="382">
        <v>3238</v>
      </c>
      <c r="C16" s="382"/>
      <c r="D16" s="382">
        <v>2980</v>
      </c>
      <c r="E16" s="382"/>
    </row>
    <row r="17" spans="1:5" ht="30.75" customHeight="1" x14ac:dyDescent="0.2">
      <c r="A17" s="38" t="s">
        <v>107</v>
      </c>
      <c r="B17" s="39">
        <v>179</v>
      </c>
      <c r="C17" s="39"/>
      <c r="D17" s="39">
        <v>0</v>
      </c>
      <c r="E17" s="39"/>
    </row>
    <row r="18" spans="1:5" ht="30.75" customHeight="1" x14ac:dyDescent="0.2">
      <c r="A18" s="38" t="s">
        <v>108</v>
      </c>
      <c r="B18" s="39">
        <v>43</v>
      </c>
      <c r="C18" s="39"/>
      <c r="D18" s="382">
        <v>1125</v>
      </c>
      <c r="E18" s="1234"/>
    </row>
    <row r="19" spans="1:5" x14ac:dyDescent="0.2">
      <c r="A19" s="38" t="s">
        <v>109</v>
      </c>
      <c r="B19" s="39">
        <v>384</v>
      </c>
      <c r="C19" s="39"/>
      <c r="D19" s="39">
        <v>648</v>
      </c>
      <c r="E19" s="39"/>
    </row>
    <row r="20" spans="1:5" x14ac:dyDescent="0.2">
      <c r="A20" s="38" t="s">
        <v>110</v>
      </c>
      <c r="B20" s="39">
        <v>328</v>
      </c>
      <c r="C20" s="39"/>
      <c r="D20" s="39">
        <v>408</v>
      </c>
      <c r="E20" s="39"/>
    </row>
    <row r="21" spans="1:5" x14ac:dyDescent="0.2">
      <c r="A21" s="38" t="s">
        <v>111</v>
      </c>
      <c r="B21" s="39">
        <v>16</v>
      </c>
      <c r="C21" s="39"/>
      <c r="D21" s="39">
        <v>23</v>
      </c>
      <c r="E21" s="39"/>
    </row>
    <row r="22" spans="1:5" x14ac:dyDescent="0.2">
      <c r="A22" s="38" t="s">
        <v>112</v>
      </c>
      <c r="B22" s="39">
        <v>124</v>
      </c>
      <c r="C22" s="39"/>
      <c r="D22" s="39">
        <v>177</v>
      </c>
      <c r="E22" s="39"/>
    </row>
    <row r="23" spans="1:5" ht="16.5" customHeight="1" x14ac:dyDescent="0.2">
      <c r="A23" s="1212" t="s">
        <v>1637</v>
      </c>
      <c r="B23" s="1224">
        <v>97</v>
      </c>
      <c r="C23" s="1224"/>
      <c r="D23" s="1224">
        <v>58</v>
      </c>
      <c r="E23" s="1224"/>
    </row>
    <row r="24" spans="1:5" x14ac:dyDescent="0.2">
      <c r="A24" s="38"/>
      <c r="B24" s="38"/>
      <c r="C24" s="38"/>
      <c r="D24" s="39"/>
      <c r="E24" s="39"/>
    </row>
    <row r="25" spans="1:5" ht="15" customHeight="1" x14ac:dyDescent="0.2">
      <c r="A25" s="40" t="s">
        <v>113</v>
      </c>
      <c r="B25" s="40"/>
      <c r="C25" s="40"/>
      <c r="D25" s="40"/>
      <c r="E25" s="40"/>
    </row>
  </sheetData>
  <mergeCells count="2">
    <mergeCell ref="A4:A5"/>
    <mergeCell ref="B4:E4"/>
  </mergeCells>
  <printOptions horizontalCentered="1" verticalCentered="1"/>
  <pageMargins left="0.98425196850393704" right="0.39370078740157483" top="0.39370078740157483" bottom="0.39370078740157483" header="0" footer="0.59055118110236227"/>
  <pageSetup scale="97" orientation="landscape" r:id="rId1"/>
  <headerFooter>
    <oddFooter>&amp;L&amp;"Tahoma,Normal"440</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K41"/>
  <sheetViews>
    <sheetView showGridLines="0" view="pageBreakPreview" zoomScaleSheetLayoutView="100" workbookViewId="0"/>
  </sheetViews>
  <sheetFormatPr baseColWidth="10" defaultColWidth="11.42578125" defaultRowHeight="15" x14ac:dyDescent="0.25"/>
  <cols>
    <col min="1" max="1" width="18.7109375" style="319" customWidth="1"/>
    <col min="2" max="2" width="8.28515625" style="319" customWidth="1"/>
    <col min="3" max="3" width="5.7109375" style="319" customWidth="1"/>
    <col min="4" max="4" width="6.5703125" style="319" customWidth="1"/>
    <col min="5" max="5" width="5.140625" style="319" customWidth="1"/>
    <col min="6" max="6" width="6.42578125" style="319" customWidth="1"/>
    <col min="7" max="7" width="3.28515625" style="319" customWidth="1"/>
    <col min="8" max="8" width="11.28515625" style="319" customWidth="1"/>
    <col min="9" max="9" width="5.28515625" style="319" customWidth="1"/>
    <col min="10" max="10" width="12.28515625" style="319" customWidth="1"/>
    <col min="11" max="11" width="6.5703125" style="319" customWidth="1"/>
    <col min="12" max="252" width="11.42578125" style="319"/>
    <col min="253" max="253" width="16.5703125" style="319" customWidth="1"/>
    <col min="254" max="254" width="8.28515625" style="319" customWidth="1"/>
    <col min="255" max="255" width="3.85546875" style="319" customWidth="1"/>
    <col min="256" max="256" width="5.7109375" style="319" customWidth="1"/>
    <col min="257" max="257" width="6.5703125" style="319" customWidth="1"/>
    <col min="258" max="258" width="4.7109375" style="319" customWidth="1"/>
    <col min="259" max="259" width="5.140625" style="319" customWidth="1"/>
    <col min="260" max="260" width="6.42578125" style="319" customWidth="1"/>
    <col min="261" max="261" width="3.5703125" style="319" customWidth="1"/>
    <col min="262" max="262" width="3.28515625" style="319" customWidth="1"/>
    <col min="263" max="263" width="11.28515625" style="319" customWidth="1"/>
    <col min="264" max="264" width="4" style="319" customWidth="1"/>
    <col min="265" max="265" width="5.28515625" style="319" customWidth="1"/>
    <col min="266" max="266" width="12.28515625" style="319" customWidth="1"/>
    <col min="267" max="267" width="6.5703125" style="319" customWidth="1"/>
    <col min="268" max="508" width="11.42578125" style="319"/>
    <col min="509" max="509" width="16.5703125" style="319" customWidth="1"/>
    <col min="510" max="510" width="8.28515625" style="319" customWidth="1"/>
    <col min="511" max="511" width="3.85546875" style="319" customWidth="1"/>
    <col min="512" max="512" width="5.7109375" style="319" customWidth="1"/>
    <col min="513" max="513" width="6.5703125" style="319" customWidth="1"/>
    <col min="514" max="514" width="4.7109375" style="319" customWidth="1"/>
    <col min="515" max="515" width="5.140625" style="319" customWidth="1"/>
    <col min="516" max="516" width="6.42578125" style="319" customWidth="1"/>
    <col min="517" max="517" width="3.5703125" style="319" customWidth="1"/>
    <col min="518" max="518" width="3.28515625" style="319" customWidth="1"/>
    <col min="519" max="519" width="11.28515625" style="319" customWidth="1"/>
    <col min="520" max="520" width="4" style="319" customWidth="1"/>
    <col min="521" max="521" width="5.28515625" style="319" customWidth="1"/>
    <col min="522" max="522" width="12.28515625" style="319" customWidth="1"/>
    <col min="523" max="523" width="6.5703125" style="319" customWidth="1"/>
    <col min="524" max="764" width="11.42578125" style="319"/>
    <col min="765" max="765" width="16.5703125" style="319" customWidth="1"/>
    <col min="766" max="766" width="8.28515625" style="319" customWidth="1"/>
    <col min="767" max="767" width="3.85546875" style="319" customWidth="1"/>
    <col min="768" max="768" width="5.7109375" style="319" customWidth="1"/>
    <col min="769" max="769" width="6.5703125" style="319" customWidth="1"/>
    <col min="770" max="770" width="4.7109375" style="319" customWidth="1"/>
    <col min="771" max="771" width="5.140625" style="319" customWidth="1"/>
    <col min="772" max="772" width="6.42578125" style="319" customWidth="1"/>
    <col min="773" max="773" width="3.5703125" style="319" customWidth="1"/>
    <col min="774" max="774" width="3.28515625" style="319" customWidth="1"/>
    <col min="775" max="775" width="11.28515625" style="319" customWidth="1"/>
    <col min="776" max="776" width="4" style="319" customWidth="1"/>
    <col min="777" max="777" width="5.28515625" style="319" customWidth="1"/>
    <col min="778" max="778" width="12.28515625" style="319" customWidth="1"/>
    <col min="779" max="779" width="6.5703125" style="319" customWidth="1"/>
    <col min="780" max="1020" width="11.42578125" style="319"/>
    <col min="1021" max="1021" width="16.5703125" style="319" customWidth="1"/>
    <col min="1022" max="1022" width="8.28515625" style="319" customWidth="1"/>
    <col min="1023" max="1023" width="3.85546875" style="319" customWidth="1"/>
    <col min="1024" max="1024" width="5.7109375" style="319" customWidth="1"/>
    <col min="1025" max="1025" width="6.5703125" style="319" customWidth="1"/>
    <col min="1026" max="1026" width="4.7109375" style="319" customWidth="1"/>
    <col min="1027" max="1027" width="5.140625" style="319" customWidth="1"/>
    <col min="1028" max="1028" width="6.42578125" style="319" customWidth="1"/>
    <col min="1029" max="1029" width="3.5703125" style="319" customWidth="1"/>
    <col min="1030" max="1030" width="3.28515625" style="319" customWidth="1"/>
    <col min="1031" max="1031" width="11.28515625" style="319" customWidth="1"/>
    <col min="1032" max="1032" width="4" style="319" customWidth="1"/>
    <col min="1033" max="1033" width="5.28515625" style="319" customWidth="1"/>
    <col min="1034" max="1034" width="12.28515625" style="319" customWidth="1"/>
    <col min="1035" max="1035" width="6.5703125" style="319" customWidth="1"/>
    <col min="1036" max="1276" width="11.42578125" style="319"/>
    <col min="1277" max="1277" width="16.5703125" style="319" customWidth="1"/>
    <col min="1278" max="1278" width="8.28515625" style="319" customWidth="1"/>
    <col min="1279" max="1279" width="3.85546875" style="319" customWidth="1"/>
    <col min="1280" max="1280" width="5.7109375" style="319" customWidth="1"/>
    <col min="1281" max="1281" width="6.5703125" style="319" customWidth="1"/>
    <col min="1282" max="1282" width="4.7109375" style="319" customWidth="1"/>
    <col min="1283" max="1283" width="5.140625" style="319" customWidth="1"/>
    <col min="1284" max="1284" width="6.42578125" style="319" customWidth="1"/>
    <col min="1285" max="1285" width="3.5703125" style="319" customWidth="1"/>
    <col min="1286" max="1286" width="3.28515625" style="319" customWidth="1"/>
    <col min="1287" max="1287" width="11.28515625" style="319" customWidth="1"/>
    <col min="1288" max="1288" width="4" style="319" customWidth="1"/>
    <col min="1289" max="1289" width="5.28515625" style="319" customWidth="1"/>
    <col min="1290" max="1290" width="12.28515625" style="319" customWidth="1"/>
    <col min="1291" max="1291" width="6.5703125" style="319" customWidth="1"/>
    <col min="1292" max="1532" width="11.42578125" style="319"/>
    <col min="1533" max="1533" width="16.5703125" style="319" customWidth="1"/>
    <col min="1534" max="1534" width="8.28515625" style="319" customWidth="1"/>
    <col min="1535" max="1535" width="3.85546875" style="319" customWidth="1"/>
    <col min="1536" max="1536" width="5.7109375" style="319" customWidth="1"/>
    <col min="1537" max="1537" width="6.5703125" style="319" customWidth="1"/>
    <col min="1538" max="1538" width="4.7109375" style="319" customWidth="1"/>
    <col min="1539" max="1539" width="5.140625" style="319" customWidth="1"/>
    <col min="1540" max="1540" width="6.42578125" style="319" customWidth="1"/>
    <col min="1541" max="1541" width="3.5703125" style="319" customWidth="1"/>
    <col min="1542" max="1542" width="3.28515625" style="319" customWidth="1"/>
    <col min="1543" max="1543" width="11.28515625" style="319" customWidth="1"/>
    <col min="1544" max="1544" width="4" style="319" customWidth="1"/>
    <col min="1545" max="1545" width="5.28515625" style="319" customWidth="1"/>
    <col min="1546" max="1546" width="12.28515625" style="319" customWidth="1"/>
    <col min="1547" max="1547" width="6.5703125" style="319" customWidth="1"/>
    <col min="1548" max="1788" width="11.42578125" style="319"/>
    <col min="1789" max="1789" width="16.5703125" style="319" customWidth="1"/>
    <col min="1790" max="1790" width="8.28515625" style="319" customWidth="1"/>
    <col min="1791" max="1791" width="3.85546875" style="319" customWidth="1"/>
    <col min="1792" max="1792" width="5.7109375" style="319" customWidth="1"/>
    <col min="1793" max="1793" width="6.5703125" style="319" customWidth="1"/>
    <col min="1794" max="1794" width="4.7109375" style="319" customWidth="1"/>
    <col min="1795" max="1795" width="5.140625" style="319" customWidth="1"/>
    <col min="1796" max="1796" width="6.42578125" style="319" customWidth="1"/>
    <col min="1797" max="1797" width="3.5703125" style="319" customWidth="1"/>
    <col min="1798" max="1798" width="3.28515625" style="319" customWidth="1"/>
    <col min="1799" max="1799" width="11.28515625" style="319" customWidth="1"/>
    <col min="1800" max="1800" width="4" style="319" customWidth="1"/>
    <col min="1801" max="1801" width="5.28515625" style="319" customWidth="1"/>
    <col min="1802" max="1802" width="12.28515625" style="319" customWidth="1"/>
    <col min="1803" max="1803" width="6.5703125" style="319" customWidth="1"/>
    <col min="1804" max="2044" width="11.42578125" style="319"/>
    <col min="2045" max="2045" width="16.5703125" style="319" customWidth="1"/>
    <col min="2046" max="2046" width="8.28515625" style="319" customWidth="1"/>
    <col min="2047" max="2047" width="3.85546875" style="319" customWidth="1"/>
    <col min="2048" max="2048" width="5.7109375" style="319" customWidth="1"/>
    <col min="2049" max="2049" width="6.5703125" style="319" customWidth="1"/>
    <col min="2050" max="2050" width="4.7109375" style="319" customWidth="1"/>
    <col min="2051" max="2051" width="5.140625" style="319" customWidth="1"/>
    <col min="2052" max="2052" width="6.42578125" style="319" customWidth="1"/>
    <col min="2053" max="2053" width="3.5703125" style="319" customWidth="1"/>
    <col min="2054" max="2054" width="3.28515625" style="319" customWidth="1"/>
    <col min="2055" max="2055" width="11.28515625" style="319" customWidth="1"/>
    <col min="2056" max="2056" width="4" style="319" customWidth="1"/>
    <col min="2057" max="2057" width="5.28515625" style="319" customWidth="1"/>
    <col min="2058" max="2058" width="12.28515625" style="319" customWidth="1"/>
    <col min="2059" max="2059" width="6.5703125" style="319" customWidth="1"/>
    <col min="2060" max="2300" width="11.42578125" style="319"/>
    <col min="2301" max="2301" width="16.5703125" style="319" customWidth="1"/>
    <col min="2302" max="2302" width="8.28515625" style="319" customWidth="1"/>
    <col min="2303" max="2303" width="3.85546875" style="319" customWidth="1"/>
    <col min="2304" max="2304" width="5.7109375" style="319" customWidth="1"/>
    <col min="2305" max="2305" width="6.5703125" style="319" customWidth="1"/>
    <col min="2306" max="2306" width="4.7109375" style="319" customWidth="1"/>
    <col min="2307" max="2307" width="5.140625" style="319" customWidth="1"/>
    <col min="2308" max="2308" width="6.42578125" style="319" customWidth="1"/>
    <col min="2309" max="2309" width="3.5703125" style="319" customWidth="1"/>
    <col min="2310" max="2310" width="3.28515625" style="319" customWidth="1"/>
    <col min="2311" max="2311" width="11.28515625" style="319" customWidth="1"/>
    <col min="2312" max="2312" width="4" style="319" customWidth="1"/>
    <col min="2313" max="2313" width="5.28515625" style="319" customWidth="1"/>
    <col min="2314" max="2314" width="12.28515625" style="319" customWidth="1"/>
    <col min="2315" max="2315" width="6.5703125" style="319" customWidth="1"/>
    <col min="2316" max="2556" width="11.42578125" style="319"/>
    <col min="2557" max="2557" width="16.5703125" style="319" customWidth="1"/>
    <col min="2558" max="2558" width="8.28515625" style="319" customWidth="1"/>
    <col min="2559" max="2559" width="3.85546875" style="319" customWidth="1"/>
    <col min="2560" max="2560" width="5.7109375" style="319" customWidth="1"/>
    <col min="2561" max="2561" width="6.5703125" style="319" customWidth="1"/>
    <col min="2562" max="2562" width="4.7109375" style="319" customWidth="1"/>
    <col min="2563" max="2563" width="5.140625" style="319" customWidth="1"/>
    <col min="2564" max="2564" width="6.42578125" style="319" customWidth="1"/>
    <col min="2565" max="2565" width="3.5703125" style="319" customWidth="1"/>
    <col min="2566" max="2566" width="3.28515625" style="319" customWidth="1"/>
    <col min="2567" max="2567" width="11.28515625" style="319" customWidth="1"/>
    <col min="2568" max="2568" width="4" style="319" customWidth="1"/>
    <col min="2569" max="2569" width="5.28515625" style="319" customWidth="1"/>
    <col min="2570" max="2570" width="12.28515625" style="319" customWidth="1"/>
    <col min="2571" max="2571" width="6.5703125" style="319" customWidth="1"/>
    <col min="2572" max="2812" width="11.42578125" style="319"/>
    <col min="2813" max="2813" width="16.5703125" style="319" customWidth="1"/>
    <col min="2814" max="2814" width="8.28515625" style="319" customWidth="1"/>
    <col min="2815" max="2815" width="3.85546875" style="319" customWidth="1"/>
    <col min="2816" max="2816" width="5.7109375" style="319" customWidth="1"/>
    <col min="2817" max="2817" width="6.5703125" style="319" customWidth="1"/>
    <col min="2818" max="2818" width="4.7109375" style="319" customWidth="1"/>
    <col min="2819" max="2819" width="5.140625" style="319" customWidth="1"/>
    <col min="2820" max="2820" width="6.42578125" style="319" customWidth="1"/>
    <col min="2821" max="2821" width="3.5703125" style="319" customWidth="1"/>
    <col min="2822" max="2822" width="3.28515625" style="319" customWidth="1"/>
    <col min="2823" max="2823" width="11.28515625" style="319" customWidth="1"/>
    <col min="2824" max="2824" width="4" style="319" customWidth="1"/>
    <col min="2825" max="2825" width="5.28515625" style="319" customWidth="1"/>
    <col min="2826" max="2826" width="12.28515625" style="319" customWidth="1"/>
    <col min="2827" max="2827" width="6.5703125" style="319" customWidth="1"/>
    <col min="2828" max="3068" width="11.42578125" style="319"/>
    <col min="3069" max="3069" width="16.5703125" style="319" customWidth="1"/>
    <col min="3070" max="3070" width="8.28515625" style="319" customWidth="1"/>
    <col min="3071" max="3071" width="3.85546875" style="319" customWidth="1"/>
    <col min="3072" max="3072" width="5.7109375" style="319" customWidth="1"/>
    <col min="3073" max="3073" width="6.5703125" style="319" customWidth="1"/>
    <col min="3074" max="3074" width="4.7109375" style="319" customWidth="1"/>
    <col min="3075" max="3075" width="5.140625" style="319" customWidth="1"/>
    <col min="3076" max="3076" width="6.42578125" style="319" customWidth="1"/>
    <col min="3077" max="3077" width="3.5703125" style="319" customWidth="1"/>
    <col min="3078" max="3078" width="3.28515625" style="319" customWidth="1"/>
    <col min="3079" max="3079" width="11.28515625" style="319" customWidth="1"/>
    <col min="3080" max="3080" width="4" style="319" customWidth="1"/>
    <col min="3081" max="3081" width="5.28515625" style="319" customWidth="1"/>
    <col min="3082" max="3082" width="12.28515625" style="319" customWidth="1"/>
    <col min="3083" max="3083" width="6.5703125" style="319" customWidth="1"/>
    <col min="3084" max="3324" width="11.42578125" style="319"/>
    <col min="3325" max="3325" width="16.5703125" style="319" customWidth="1"/>
    <col min="3326" max="3326" width="8.28515625" style="319" customWidth="1"/>
    <col min="3327" max="3327" width="3.85546875" style="319" customWidth="1"/>
    <col min="3328" max="3328" width="5.7109375" style="319" customWidth="1"/>
    <col min="3329" max="3329" width="6.5703125" style="319" customWidth="1"/>
    <col min="3330" max="3330" width="4.7109375" style="319" customWidth="1"/>
    <col min="3331" max="3331" width="5.140625" style="319" customWidth="1"/>
    <col min="3332" max="3332" width="6.42578125" style="319" customWidth="1"/>
    <col min="3333" max="3333" width="3.5703125" style="319" customWidth="1"/>
    <col min="3334" max="3334" width="3.28515625" style="319" customWidth="1"/>
    <col min="3335" max="3335" width="11.28515625" style="319" customWidth="1"/>
    <col min="3336" max="3336" width="4" style="319" customWidth="1"/>
    <col min="3337" max="3337" width="5.28515625" style="319" customWidth="1"/>
    <col min="3338" max="3338" width="12.28515625" style="319" customWidth="1"/>
    <col min="3339" max="3339" width="6.5703125" style="319" customWidth="1"/>
    <col min="3340" max="3580" width="11.42578125" style="319"/>
    <col min="3581" max="3581" width="16.5703125" style="319" customWidth="1"/>
    <col min="3582" max="3582" width="8.28515625" style="319" customWidth="1"/>
    <col min="3583" max="3583" width="3.85546875" style="319" customWidth="1"/>
    <col min="3584" max="3584" width="5.7109375" style="319" customWidth="1"/>
    <col min="3585" max="3585" width="6.5703125" style="319" customWidth="1"/>
    <col min="3586" max="3586" width="4.7109375" style="319" customWidth="1"/>
    <col min="3587" max="3587" width="5.140625" style="319" customWidth="1"/>
    <col min="3588" max="3588" width="6.42578125" style="319" customWidth="1"/>
    <col min="3589" max="3589" width="3.5703125" style="319" customWidth="1"/>
    <col min="3590" max="3590" width="3.28515625" style="319" customWidth="1"/>
    <col min="3591" max="3591" width="11.28515625" style="319" customWidth="1"/>
    <col min="3592" max="3592" width="4" style="319" customWidth="1"/>
    <col min="3593" max="3593" width="5.28515625" style="319" customWidth="1"/>
    <col min="3594" max="3594" width="12.28515625" style="319" customWidth="1"/>
    <col min="3595" max="3595" width="6.5703125" style="319" customWidth="1"/>
    <col min="3596" max="3836" width="11.42578125" style="319"/>
    <col min="3837" max="3837" width="16.5703125" style="319" customWidth="1"/>
    <col min="3838" max="3838" width="8.28515625" style="319" customWidth="1"/>
    <col min="3839" max="3839" width="3.85546875" style="319" customWidth="1"/>
    <col min="3840" max="3840" width="5.7109375" style="319" customWidth="1"/>
    <col min="3841" max="3841" width="6.5703125" style="319" customWidth="1"/>
    <col min="3842" max="3842" width="4.7109375" style="319" customWidth="1"/>
    <col min="3843" max="3843" width="5.140625" style="319" customWidth="1"/>
    <col min="3844" max="3844" width="6.42578125" style="319" customWidth="1"/>
    <col min="3845" max="3845" width="3.5703125" style="319" customWidth="1"/>
    <col min="3846" max="3846" width="3.28515625" style="319" customWidth="1"/>
    <col min="3847" max="3847" width="11.28515625" style="319" customWidth="1"/>
    <col min="3848" max="3848" width="4" style="319" customWidth="1"/>
    <col min="3849" max="3849" width="5.28515625" style="319" customWidth="1"/>
    <col min="3850" max="3850" width="12.28515625" style="319" customWidth="1"/>
    <col min="3851" max="3851" width="6.5703125" style="319" customWidth="1"/>
    <col min="3852" max="4092" width="11.42578125" style="319"/>
    <col min="4093" max="4093" width="16.5703125" style="319" customWidth="1"/>
    <col min="4094" max="4094" width="8.28515625" style="319" customWidth="1"/>
    <col min="4095" max="4095" width="3.85546875" style="319" customWidth="1"/>
    <col min="4096" max="4096" width="5.7109375" style="319" customWidth="1"/>
    <col min="4097" max="4097" width="6.5703125" style="319" customWidth="1"/>
    <col min="4098" max="4098" width="4.7109375" style="319" customWidth="1"/>
    <col min="4099" max="4099" width="5.140625" style="319" customWidth="1"/>
    <col min="4100" max="4100" width="6.42578125" style="319" customWidth="1"/>
    <col min="4101" max="4101" width="3.5703125" style="319" customWidth="1"/>
    <col min="4102" max="4102" width="3.28515625" style="319" customWidth="1"/>
    <col min="4103" max="4103" width="11.28515625" style="319" customWidth="1"/>
    <col min="4104" max="4104" width="4" style="319" customWidth="1"/>
    <col min="4105" max="4105" width="5.28515625" style="319" customWidth="1"/>
    <col min="4106" max="4106" width="12.28515625" style="319" customWidth="1"/>
    <col min="4107" max="4107" width="6.5703125" style="319" customWidth="1"/>
    <col min="4108" max="4348" width="11.42578125" style="319"/>
    <col min="4349" max="4349" width="16.5703125" style="319" customWidth="1"/>
    <col min="4350" max="4350" width="8.28515625" style="319" customWidth="1"/>
    <col min="4351" max="4351" width="3.85546875" style="319" customWidth="1"/>
    <col min="4352" max="4352" width="5.7109375" style="319" customWidth="1"/>
    <col min="4353" max="4353" width="6.5703125" style="319" customWidth="1"/>
    <col min="4354" max="4354" width="4.7109375" style="319" customWidth="1"/>
    <col min="4355" max="4355" width="5.140625" style="319" customWidth="1"/>
    <col min="4356" max="4356" width="6.42578125" style="319" customWidth="1"/>
    <col min="4357" max="4357" width="3.5703125" style="319" customWidth="1"/>
    <col min="4358" max="4358" width="3.28515625" style="319" customWidth="1"/>
    <col min="4359" max="4359" width="11.28515625" style="319" customWidth="1"/>
    <col min="4360" max="4360" width="4" style="319" customWidth="1"/>
    <col min="4361" max="4361" width="5.28515625" style="319" customWidth="1"/>
    <col min="4362" max="4362" width="12.28515625" style="319" customWidth="1"/>
    <col min="4363" max="4363" width="6.5703125" style="319" customWidth="1"/>
    <col min="4364" max="4604" width="11.42578125" style="319"/>
    <col min="4605" max="4605" width="16.5703125" style="319" customWidth="1"/>
    <col min="4606" max="4606" width="8.28515625" style="319" customWidth="1"/>
    <col min="4607" max="4607" width="3.85546875" style="319" customWidth="1"/>
    <col min="4608" max="4608" width="5.7109375" style="319" customWidth="1"/>
    <col min="4609" max="4609" width="6.5703125" style="319" customWidth="1"/>
    <col min="4610" max="4610" width="4.7109375" style="319" customWidth="1"/>
    <col min="4611" max="4611" width="5.140625" style="319" customWidth="1"/>
    <col min="4612" max="4612" width="6.42578125" style="319" customWidth="1"/>
    <col min="4613" max="4613" width="3.5703125" style="319" customWidth="1"/>
    <col min="4614" max="4614" width="3.28515625" style="319" customWidth="1"/>
    <col min="4615" max="4615" width="11.28515625" style="319" customWidth="1"/>
    <col min="4616" max="4616" width="4" style="319" customWidth="1"/>
    <col min="4617" max="4617" width="5.28515625" style="319" customWidth="1"/>
    <col min="4618" max="4618" width="12.28515625" style="319" customWidth="1"/>
    <col min="4619" max="4619" width="6.5703125" style="319" customWidth="1"/>
    <col min="4620" max="4860" width="11.42578125" style="319"/>
    <col min="4861" max="4861" width="16.5703125" style="319" customWidth="1"/>
    <col min="4862" max="4862" width="8.28515625" style="319" customWidth="1"/>
    <col min="4863" max="4863" width="3.85546875" style="319" customWidth="1"/>
    <col min="4864" max="4864" width="5.7109375" style="319" customWidth="1"/>
    <col min="4865" max="4865" width="6.5703125" style="319" customWidth="1"/>
    <col min="4866" max="4866" width="4.7109375" style="319" customWidth="1"/>
    <col min="4867" max="4867" width="5.140625" style="319" customWidth="1"/>
    <col min="4868" max="4868" width="6.42578125" style="319" customWidth="1"/>
    <col min="4869" max="4869" width="3.5703125" style="319" customWidth="1"/>
    <col min="4870" max="4870" width="3.28515625" style="319" customWidth="1"/>
    <col min="4871" max="4871" width="11.28515625" style="319" customWidth="1"/>
    <col min="4872" max="4872" width="4" style="319" customWidth="1"/>
    <col min="4873" max="4873" width="5.28515625" style="319" customWidth="1"/>
    <col min="4874" max="4874" width="12.28515625" style="319" customWidth="1"/>
    <col min="4875" max="4875" width="6.5703125" style="319" customWidth="1"/>
    <col min="4876" max="5116" width="11.42578125" style="319"/>
    <col min="5117" max="5117" width="16.5703125" style="319" customWidth="1"/>
    <col min="5118" max="5118" width="8.28515625" style="319" customWidth="1"/>
    <col min="5119" max="5119" width="3.85546875" style="319" customWidth="1"/>
    <col min="5120" max="5120" width="5.7109375" style="319" customWidth="1"/>
    <col min="5121" max="5121" width="6.5703125" style="319" customWidth="1"/>
    <col min="5122" max="5122" width="4.7109375" style="319" customWidth="1"/>
    <col min="5123" max="5123" width="5.140625" style="319" customWidth="1"/>
    <col min="5124" max="5124" width="6.42578125" style="319" customWidth="1"/>
    <col min="5125" max="5125" width="3.5703125" style="319" customWidth="1"/>
    <col min="5126" max="5126" width="3.28515625" style="319" customWidth="1"/>
    <col min="5127" max="5127" width="11.28515625" style="319" customWidth="1"/>
    <col min="5128" max="5128" width="4" style="319" customWidth="1"/>
    <col min="5129" max="5129" width="5.28515625" style="319" customWidth="1"/>
    <col min="5130" max="5130" width="12.28515625" style="319" customWidth="1"/>
    <col min="5131" max="5131" width="6.5703125" style="319" customWidth="1"/>
    <col min="5132" max="5372" width="11.42578125" style="319"/>
    <col min="5373" max="5373" width="16.5703125" style="319" customWidth="1"/>
    <col min="5374" max="5374" width="8.28515625" style="319" customWidth="1"/>
    <col min="5375" max="5375" width="3.85546875" style="319" customWidth="1"/>
    <col min="5376" max="5376" width="5.7109375" style="319" customWidth="1"/>
    <col min="5377" max="5377" width="6.5703125" style="319" customWidth="1"/>
    <col min="5378" max="5378" width="4.7109375" style="319" customWidth="1"/>
    <col min="5379" max="5379" width="5.140625" style="319" customWidth="1"/>
    <col min="5380" max="5380" width="6.42578125" style="319" customWidth="1"/>
    <col min="5381" max="5381" width="3.5703125" style="319" customWidth="1"/>
    <col min="5382" max="5382" width="3.28515625" style="319" customWidth="1"/>
    <col min="5383" max="5383" width="11.28515625" style="319" customWidth="1"/>
    <col min="5384" max="5384" width="4" style="319" customWidth="1"/>
    <col min="5385" max="5385" width="5.28515625" style="319" customWidth="1"/>
    <col min="5386" max="5386" width="12.28515625" style="319" customWidth="1"/>
    <col min="5387" max="5387" width="6.5703125" style="319" customWidth="1"/>
    <col min="5388" max="5628" width="11.42578125" style="319"/>
    <col min="5629" max="5629" width="16.5703125" style="319" customWidth="1"/>
    <col min="5630" max="5630" width="8.28515625" style="319" customWidth="1"/>
    <col min="5631" max="5631" width="3.85546875" style="319" customWidth="1"/>
    <col min="5632" max="5632" width="5.7109375" style="319" customWidth="1"/>
    <col min="5633" max="5633" width="6.5703125" style="319" customWidth="1"/>
    <col min="5634" max="5634" width="4.7109375" style="319" customWidth="1"/>
    <col min="5635" max="5635" width="5.140625" style="319" customWidth="1"/>
    <col min="5636" max="5636" width="6.42578125" style="319" customWidth="1"/>
    <col min="5637" max="5637" width="3.5703125" style="319" customWidth="1"/>
    <col min="5638" max="5638" width="3.28515625" style="319" customWidth="1"/>
    <col min="5639" max="5639" width="11.28515625" style="319" customWidth="1"/>
    <col min="5640" max="5640" width="4" style="319" customWidth="1"/>
    <col min="5641" max="5641" width="5.28515625" style="319" customWidth="1"/>
    <col min="5642" max="5642" width="12.28515625" style="319" customWidth="1"/>
    <col min="5643" max="5643" width="6.5703125" style="319" customWidth="1"/>
    <col min="5644" max="5884" width="11.42578125" style="319"/>
    <col min="5885" max="5885" width="16.5703125" style="319" customWidth="1"/>
    <col min="5886" max="5886" width="8.28515625" style="319" customWidth="1"/>
    <col min="5887" max="5887" width="3.85546875" style="319" customWidth="1"/>
    <col min="5888" max="5888" width="5.7109375" style="319" customWidth="1"/>
    <col min="5889" max="5889" width="6.5703125" style="319" customWidth="1"/>
    <col min="5890" max="5890" width="4.7109375" style="319" customWidth="1"/>
    <col min="5891" max="5891" width="5.140625" style="319" customWidth="1"/>
    <col min="5892" max="5892" width="6.42578125" style="319" customWidth="1"/>
    <col min="5893" max="5893" width="3.5703125" style="319" customWidth="1"/>
    <col min="5894" max="5894" width="3.28515625" style="319" customWidth="1"/>
    <col min="5895" max="5895" width="11.28515625" style="319" customWidth="1"/>
    <col min="5896" max="5896" width="4" style="319" customWidth="1"/>
    <col min="5897" max="5897" width="5.28515625" style="319" customWidth="1"/>
    <col min="5898" max="5898" width="12.28515625" style="319" customWidth="1"/>
    <col min="5899" max="5899" width="6.5703125" style="319" customWidth="1"/>
    <col min="5900" max="6140" width="11.42578125" style="319"/>
    <col min="6141" max="6141" width="16.5703125" style="319" customWidth="1"/>
    <col min="6142" max="6142" width="8.28515625" style="319" customWidth="1"/>
    <col min="6143" max="6143" width="3.85546875" style="319" customWidth="1"/>
    <col min="6144" max="6144" width="5.7109375" style="319" customWidth="1"/>
    <col min="6145" max="6145" width="6.5703125" style="319" customWidth="1"/>
    <col min="6146" max="6146" width="4.7109375" style="319" customWidth="1"/>
    <col min="6147" max="6147" width="5.140625" style="319" customWidth="1"/>
    <col min="6148" max="6148" width="6.42578125" style="319" customWidth="1"/>
    <col min="6149" max="6149" width="3.5703125" style="319" customWidth="1"/>
    <col min="6150" max="6150" width="3.28515625" style="319" customWidth="1"/>
    <col min="6151" max="6151" width="11.28515625" style="319" customWidth="1"/>
    <col min="6152" max="6152" width="4" style="319" customWidth="1"/>
    <col min="6153" max="6153" width="5.28515625" style="319" customWidth="1"/>
    <col min="6154" max="6154" width="12.28515625" style="319" customWidth="1"/>
    <col min="6155" max="6155" width="6.5703125" style="319" customWidth="1"/>
    <col min="6156" max="6396" width="11.42578125" style="319"/>
    <col min="6397" max="6397" width="16.5703125" style="319" customWidth="1"/>
    <col min="6398" max="6398" width="8.28515625" style="319" customWidth="1"/>
    <col min="6399" max="6399" width="3.85546875" style="319" customWidth="1"/>
    <col min="6400" max="6400" width="5.7109375" style="319" customWidth="1"/>
    <col min="6401" max="6401" width="6.5703125" style="319" customWidth="1"/>
    <col min="6402" max="6402" width="4.7109375" style="319" customWidth="1"/>
    <col min="6403" max="6403" width="5.140625" style="319" customWidth="1"/>
    <col min="6404" max="6404" width="6.42578125" style="319" customWidth="1"/>
    <col min="6405" max="6405" width="3.5703125" style="319" customWidth="1"/>
    <col min="6406" max="6406" width="3.28515625" style="319" customWidth="1"/>
    <col min="6407" max="6407" width="11.28515625" style="319" customWidth="1"/>
    <col min="6408" max="6408" width="4" style="319" customWidth="1"/>
    <col min="6409" max="6409" width="5.28515625" style="319" customWidth="1"/>
    <col min="6410" max="6410" width="12.28515625" style="319" customWidth="1"/>
    <col min="6411" max="6411" width="6.5703125" style="319" customWidth="1"/>
    <col min="6412" max="6652" width="11.42578125" style="319"/>
    <col min="6653" max="6653" width="16.5703125" style="319" customWidth="1"/>
    <col min="6654" max="6654" width="8.28515625" style="319" customWidth="1"/>
    <col min="6655" max="6655" width="3.85546875" style="319" customWidth="1"/>
    <col min="6656" max="6656" width="5.7109375" style="319" customWidth="1"/>
    <col min="6657" max="6657" width="6.5703125" style="319" customWidth="1"/>
    <col min="6658" max="6658" width="4.7109375" style="319" customWidth="1"/>
    <col min="6659" max="6659" width="5.140625" style="319" customWidth="1"/>
    <col min="6660" max="6660" width="6.42578125" style="319" customWidth="1"/>
    <col min="6661" max="6661" width="3.5703125" style="319" customWidth="1"/>
    <col min="6662" max="6662" width="3.28515625" style="319" customWidth="1"/>
    <col min="6663" max="6663" width="11.28515625" style="319" customWidth="1"/>
    <col min="6664" max="6664" width="4" style="319" customWidth="1"/>
    <col min="6665" max="6665" width="5.28515625" style="319" customWidth="1"/>
    <col min="6666" max="6666" width="12.28515625" style="319" customWidth="1"/>
    <col min="6667" max="6667" width="6.5703125" style="319" customWidth="1"/>
    <col min="6668" max="6908" width="11.42578125" style="319"/>
    <col min="6909" max="6909" width="16.5703125" style="319" customWidth="1"/>
    <col min="6910" max="6910" width="8.28515625" style="319" customWidth="1"/>
    <col min="6911" max="6911" width="3.85546875" style="319" customWidth="1"/>
    <col min="6912" max="6912" width="5.7109375" style="319" customWidth="1"/>
    <col min="6913" max="6913" width="6.5703125" style="319" customWidth="1"/>
    <col min="6914" max="6914" width="4.7109375" style="319" customWidth="1"/>
    <col min="6915" max="6915" width="5.140625" style="319" customWidth="1"/>
    <col min="6916" max="6916" width="6.42578125" style="319" customWidth="1"/>
    <col min="6917" max="6917" width="3.5703125" style="319" customWidth="1"/>
    <col min="6918" max="6918" width="3.28515625" style="319" customWidth="1"/>
    <col min="6919" max="6919" width="11.28515625" style="319" customWidth="1"/>
    <col min="6920" max="6920" width="4" style="319" customWidth="1"/>
    <col min="6921" max="6921" width="5.28515625" style="319" customWidth="1"/>
    <col min="6922" max="6922" width="12.28515625" style="319" customWidth="1"/>
    <col min="6923" max="6923" width="6.5703125" style="319" customWidth="1"/>
    <col min="6924" max="7164" width="11.42578125" style="319"/>
    <col min="7165" max="7165" width="16.5703125" style="319" customWidth="1"/>
    <col min="7166" max="7166" width="8.28515625" style="319" customWidth="1"/>
    <col min="7167" max="7167" width="3.85546875" style="319" customWidth="1"/>
    <col min="7168" max="7168" width="5.7109375" style="319" customWidth="1"/>
    <col min="7169" max="7169" width="6.5703125" style="319" customWidth="1"/>
    <col min="7170" max="7170" width="4.7109375" style="319" customWidth="1"/>
    <col min="7171" max="7171" width="5.140625" style="319" customWidth="1"/>
    <col min="7172" max="7172" width="6.42578125" style="319" customWidth="1"/>
    <col min="7173" max="7173" width="3.5703125" style="319" customWidth="1"/>
    <col min="7174" max="7174" width="3.28515625" style="319" customWidth="1"/>
    <col min="7175" max="7175" width="11.28515625" style="319" customWidth="1"/>
    <col min="7176" max="7176" width="4" style="319" customWidth="1"/>
    <col min="7177" max="7177" width="5.28515625" style="319" customWidth="1"/>
    <col min="7178" max="7178" width="12.28515625" style="319" customWidth="1"/>
    <col min="7179" max="7179" width="6.5703125" style="319" customWidth="1"/>
    <col min="7180" max="7420" width="11.42578125" style="319"/>
    <col min="7421" max="7421" width="16.5703125" style="319" customWidth="1"/>
    <col min="7422" max="7422" width="8.28515625" style="319" customWidth="1"/>
    <col min="7423" max="7423" width="3.85546875" style="319" customWidth="1"/>
    <col min="7424" max="7424" width="5.7109375" style="319" customWidth="1"/>
    <col min="7425" max="7425" width="6.5703125" style="319" customWidth="1"/>
    <col min="7426" max="7426" width="4.7109375" style="319" customWidth="1"/>
    <col min="7427" max="7427" width="5.140625" style="319" customWidth="1"/>
    <col min="7428" max="7428" width="6.42578125" style="319" customWidth="1"/>
    <col min="7429" max="7429" width="3.5703125" style="319" customWidth="1"/>
    <col min="7430" max="7430" width="3.28515625" style="319" customWidth="1"/>
    <col min="7431" max="7431" width="11.28515625" style="319" customWidth="1"/>
    <col min="7432" max="7432" width="4" style="319" customWidth="1"/>
    <col min="7433" max="7433" width="5.28515625" style="319" customWidth="1"/>
    <col min="7434" max="7434" width="12.28515625" style="319" customWidth="1"/>
    <col min="7435" max="7435" width="6.5703125" style="319" customWidth="1"/>
    <col min="7436" max="7676" width="11.42578125" style="319"/>
    <col min="7677" max="7677" width="16.5703125" style="319" customWidth="1"/>
    <col min="7678" max="7678" width="8.28515625" style="319" customWidth="1"/>
    <col min="7679" max="7679" width="3.85546875" style="319" customWidth="1"/>
    <col min="7680" max="7680" width="5.7109375" style="319" customWidth="1"/>
    <col min="7681" max="7681" width="6.5703125" style="319" customWidth="1"/>
    <col min="7682" max="7682" width="4.7109375" style="319" customWidth="1"/>
    <col min="7683" max="7683" width="5.140625" style="319" customWidth="1"/>
    <col min="7684" max="7684" width="6.42578125" style="319" customWidth="1"/>
    <col min="7685" max="7685" width="3.5703125" style="319" customWidth="1"/>
    <col min="7686" max="7686" width="3.28515625" style="319" customWidth="1"/>
    <col min="7687" max="7687" width="11.28515625" style="319" customWidth="1"/>
    <col min="7688" max="7688" width="4" style="319" customWidth="1"/>
    <col min="7689" max="7689" width="5.28515625" style="319" customWidth="1"/>
    <col min="7690" max="7690" width="12.28515625" style="319" customWidth="1"/>
    <col min="7691" max="7691" width="6.5703125" style="319" customWidth="1"/>
    <col min="7692" max="7932" width="11.42578125" style="319"/>
    <col min="7933" max="7933" width="16.5703125" style="319" customWidth="1"/>
    <col min="7934" max="7934" width="8.28515625" style="319" customWidth="1"/>
    <col min="7935" max="7935" width="3.85546875" style="319" customWidth="1"/>
    <col min="7936" max="7936" width="5.7109375" style="319" customWidth="1"/>
    <col min="7937" max="7937" width="6.5703125" style="319" customWidth="1"/>
    <col min="7938" max="7938" width="4.7109375" style="319" customWidth="1"/>
    <col min="7939" max="7939" width="5.140625" style="319" customWidth="1"/>
    <col min="7940" max="7940" width="6.42578125" style="319" customWidth="1"/>
    <col min="7941" max="7941" width="3.5703125" style="319" customWidth="1"/>
    <col min="7942" max="7942" width="3.28515625" style="319" customWidth="1"/>
    <col min="7943" max="7943" width="11.28515625" style="319" customWidth="1"/>
    <col min="7944" max="7944" width="4" style="319" customWidth="1"/>
    <col min="7945" max="7945" width="5.28515625" style="319" customWidth="1"/>
    <col min="7946" max="7946" width="12.28515625" style="319" customWidth="1"/>
    <col min="7947" max="7947" width="6.5703125" style="319" customWidth="1"/>
    <col min="7948" max="8188" width="11.42578125" style="319"/>
    <col min="8189" max="8189" width="16.5703125" style="319" customWidth="1"/>
    <col min="8190" max="8190" width="8.28515625" style="319" customWidth="1"/>
    <col min="8191" max="8191" width="3.85546875" style="319" customWidth="1"/>
    <col min="8192" max="8192" width="5.7109375" style="319" customWidth="1"/>
    <col min="8193" max="8193" width="6.5703125" style="319" customWidth="1"/>
    <col min="8194" max="8194" width="4.7109375" style="319" customWidth="1"/>
    <col min="8195" max="8195" width="5.140625" style="319" customWidth="1"/>
    <col min="8196" max="8196" width="6.42578125" style="319" customWidth="1"/>
    <col min="8197" max="8197" width="3.5703125" style="319" customWidth="1"/>
    <col min="8198" max="8198" width="3.28515625" style="319" customWidth="1"/>
    <col min="8199" max="8199" width="11.28515625" style="319" customWidth="1"/>
    <col min="8200" max="8200" width="4" style="319" customWidth="1"/>
    <col min="8201" max="8201" width="5.28515625" style="319" customWidth="1"/>
    <col min="8202" max="8202" width="12.28515625" style="319" customWidth="1"/>
    <col min="8203" max="8203" width="6.5703125" style="319" customWidth="1"/>
    <col min="8204" max="8444" width="11.42578125" style="319"/>
    <col min="8445" max="8445" width="16.5703125" style="319" customWidth="1"/>
    <col min="8446" max="8446" width="8.28515625" style="319" customWidth="1"/>
    <col min="8447" max="8447" width="3.85546875" style="319" customWidth="1"/>
    <col min="8448" max="8448" width="5.7109375" style="319" customWidth="1"/>
    <col min="8449" max="8449" width="6.5703125" style="319" customWidth="1"/>
    <col min="8450" max="8450" width="4.7109375" style="319" customWidth="1"/>
    <col min="8451" max="8451" width="5.140625" style="319" customWidth="1"/>
    <col min="8452" max="8452" width="6.42578125" style="319" customWidth="1"/>
    <col min="8453" max="8453" width="3.5703125" style="319" customWidth="1"/>
    <col min="8454" max="8454" width="3.28515625" style="319" customWidth="1"/>
    <col min="8455" max="8455" width="11.28515625" style="319" customWidth="1"/>
    <col min="8456" max="8456" width="4" style="319" customWidth="1"/>
    <col min="8457" max="8457" width="5.28515625" style="319" customWidth="1"/>
    <col min="8458" max="8458" width="12.28515625" style="319" customWidth="1"/>
    <col min="8459" max="8459" width="6.5703125" style="319" customWidth="1"/>
    <col min="8460" max="8700" width="11.42578125" style="319"/>
    <col min="8701" max="8701" width="16.5703125" style="319" customWidth="1"/>
    <col min="8702" max="8702" width="8.28515625" style="319" customWidth="1"/>
    <col min="8703" max="8703" width="3.85546875" style="319" customWidth="1"/>
    <col min="8704" max="8704" width="5.7109375" style="319" customWidth="1"/>
    <col min="8705" max="8705" width="6.5703125" style="319" customWidth="1"/>
    <col min="8706" max="8706" width="4.7109375" style="319" customWidth="1"/>
    <col min="8707" max="8707" width="5.140625" style="319" customWidth="1"/>
    <col min="8708" max="8708" width="6.42578125" style="319" customWidth="1"/>
    <col min="8709" max="8709" width="3.5703125" style="319" customWidth="1"/>
    <col min="8710" max="8710" width="3.28515625" style="319" customWidth="1"/>
    <col min="8711" max="8711" width="11.28515625" style="319" customWidth="1"/>
    <col min="8712" max="8712" width="4" style="319" customWidth="1"/>
    <col min="8713" max="8713" width="5.28515625" style="319" customWidth="1"/>
    <col min="8714" max="8714" width="12.28515625" style="319" customWidth="1"/>
    <col min="8715" max="8715" width="6.5703125" style="319" customWidth="1"/>
    <col min="8716" max="8956" width="11.42578125" style="319"/>
    <col min="8957" max="8957" width="16.5703125" style="319" customWidth="1"/>
    <col min="8958" max="8958" width="8.28515625" style="319" customWidth="1"/>
    <col min="8959" max="8959" width="3.85546875" style="319" customWidth="1"/>
    <col min="8960" max="8960" width="5.7109375" style="319" customWidth="1"/>
    <col min="8961" max="8961" width="6.5703125" style="319" customWidth="1"/>
    <col min="8962" max="8962" width="4.7109375" style="319" customWidth="1"/>
    <col min="8963" max="8963" width="5.140625" style="319" customWidth="1"/>
    <col min="8964" max="8964" width="6.42578125" style="319" customWidth="1"/>
    <col min="8965" max="8965" width="3.5703125" style="319" customWidth="1"/>
    <col min="8966" max="8966" width="3.28515625" style="319" customWidth="1"/>
    <col min="8967" max="8967" width="11.28515625" style="319" customWidth="1"/>
    <col min="8968" max="8968" width="4" style="319" customWidth="1"/>
    <col min="8969" max="8969" width="5.28515625" style="319" customWidth="1"/>
    <col min="8970" max="8970" width="12.28515625" style="319" customWidth="1"/>
    <col min="8971" max="8971" width="6.5703125" style="319" customWidth="1"/>
    <col min="8972" max="9212" width="11.42578125" style="319"/>
    <col min="9213" max="9213" width="16.5703125" style="319" customWidth="1"/>
    <col min="9214" max="9214" width="8.28515625" style="319" customWidth="1"/>
    <col min="9215" max="9215" width="3.85546875" style="319" customWidth="1"/>
    <col min="9216" max="9216" width="5.7109375" style="319" customWidth="1"/>
    <col min="9217" max="9217" width="6.5703125" style="319" customWidth="1"/>
    <col min="9218" max="9218" width="4.7109375" style="319" customWidth="1"/>
    <col min="9219" max="9219" width="5.140625" style="319" customWidth="1"/>
    <col min="9220" max="9220" width="6.42578125" style="319" customWidth="1"/>
    <col min="9221" max="9221" width="3.5703125" style="319" customWidth="1"/>
    <col min="9222" max="9222" width="3.28515625" style="319" customWidth="1"/>
    <col min="9223" max="9223" width="11.28515625" style="319" customWidth="1"/>
    <col min="9224" max="9224" width="4" style="319" customWidth="1"/>
    <col min="9225" max="9225" width="5.28515625" style="319" customWidth="1"/>
    <col min="9226" max="9226" width="12.28515625" style="319" customWidth="1"/>
    <col min="9227" max="9227" width="6.5703125" style="319" customWidth="1"/>
    <col min="9228" max="9468" width="11.42578125" style="319"/>
    <col min="9469" max="9469" width="16.5703125" style="319" customWidth="1"/>
    <col min="9470" max="9470" width="8.28515625" style="319" customWidth="1"/>
    <col min="9471" max="9471" width="3.85546875" style="319" customWidth="1"/>
    <col min="9472" max="9472" width="5.7109375" style="319" customWidth="1"/>
    <col min="9473" max="9473" width="6.5703125" style="319" customWidth="1"/>
    <col min="9474" max="9474" width="4.7109375" style="319" customWidth="1"/>
    <col min="9475" max="9475" width="5.140625" style="319" customWidth="1"/>
    <col min="9476" max="9476" width="6.42578125" style="319" customWidth="1"/>
    <col min="9477" max="9477" width="3.5703125" style="319" customWidth="1"/>
    <col min="9478" max="9478" width="3.28515625" style="319" customWidth="1"/>
    <col min="9479" max="9479" width="11.28515625" style="319" customWidth="1"/>
    <col min="9480" max="9480" width="4" style="319" customWidth="1"/>
    <col min="9481" max="9481" width="5.28515625" style="319" customWidth="1"/>
    <col min="9482" max="9482" width="12.28515625" style="319" customWidth="1"/>
    <col min="9483" max="9483" width="6.5703125" style="319" customWidth="1"/>
    <col min="9484" max="9724" width="11.42578125" style="319"/>
    <col min="9725" max="9725" width="16.5703125" style="319" customWidth="1"/>
    <col min="9726" max="9726" width="8.28515625" style="319" customWidth="1"/>
    <col min="9727" max="9727" width="3.85546875" style="319" customWidth="1"/>
    <col min="9728" max="9728" width="5.7109375" style="319" customWidth="1"/>
    <col min="9729" max="9729" width="6.5703125" style="319" customWidth="1"/>
    <col min="9730" max="9730" width="4.7109375" style="319" customWidth="1"/>
    <col min="9731" max="9731" width="5.140625" style="319" customWidth="1"/>
    <col min="9732" max="9732" width="6.42578125" style="319" customWidth="1"/>
    <col min="9733" max="9733" width="3.5703125" style="319" customWidth="1"/>
    <col min="9734" max="9734" width="3.28515625" style="319" customWidth="1"/>
    <col min="9735" max="9735" width="11.28515625" style="319" customWidth="1"/>
    <col min="9736" max="9736" width="4" style="319" customWidth="1"/>
    <col min="9737" max="9737" width="5.28515625" style="319" customWidth="1"/>
    <col min="9738" max="9738" width="12.28515625" style="319" customWidth="1"/>
    <col min="9739" max="9739" width="6.5703125" style="319" customWidth="1"/>
    <col min="9740" max="9980" width="11.42578125" style="319"/>
    <col min="9981" max="9981" width="16.5703125" style="319" customWidth="1"/>
    <col min="9982" max="9982" width="8.28515625" style="319" customWidth="1"/>
    <col min="9983" max="9983" width="3.85546875" style="319" customWidth="1"/>
    <col min="9984" max="9984" width="5.7109375" style="319" customWidth="1"/>
    <col min="9985" max="9985" width="6.5703125" style="319" customWidth="1"/>
    <col min="9986" max="9986" width="4.7109375" style="319" customWidth="1"/>
    <col min="9987" max="9987" width="5.140625" style="319" customWidth="1"/>
    <col min="9988" max="9988" width="6.42578125" style="319" customWidth="1"/>
    <col min="9989" max="9989" width="3.5703125" style="319" customWidth="1"/>
    <col min="9990" max="9990" width="3.28515625" style="319" customWidth="1"/>
    <col min="9991" max="9991" width="11.28515625" style="319" customWidth="1"/>
    <col min="9992" max="9992" width="4" style="319" customWidth="1"/>
    <col min="9993" max="9993" width="5.28515625" style="319" customWidth="1"/>
    <col min="9994" max="9994" width="12.28515625" style="319" customWidth="1"/>
    <col min="9995" max="9995" width="6.5703125" style="319" customWidth="1"/>
    <col min="9996" max="10236" width="11.42578125" style="319"/>
    <col min="10237" max="10237" width="16.5703125" style="319" customWidth="1"/>
    <col min="10238" max="10238" width="8.28515625" style="319" customWidth="1"/>
    <col min="10239" max="10239" width="3.85546875" style="319" customWidth="1"/>
    <col min="10240" max="10240" width="5.7109375" style="319" customWidth="1"/>
    <col min="10241" max="10241" width="6.5703125" style="319" customWidth="1"/>
    <col min="10242" max="10242" width="4.7109375" style="319" customWidth="1"/>
    <col min="10243" max="10243" width="5.140625" style="319" customWidth="1"/>
    <col min="10244" max="10244" width="6.42578125" style="319" customWidth="1"/>
    <col min="10245" max="10245" width="3.5703125" style="319" customWidth="1"/>
    <col min="10246" max="10246" width="3.28515625" style="319" customWidth="1"/>
    <col min="10247" max="10247" width="11.28515625" style="319" customWidth="1"/>
    <col min="10248" max="10248" width="4" style="319" customWidth="1"/>
    <col min="10249" max="10249" width="5.28515625" style="319" customWidth="1"/>
    <col min="10250" max="10250" width="12.28515625" style="319" customWidth="1"/>
    <col min="10251" max="10251" width="6.5703125" style="319" customWidth="1"/>
    <col min="10252" max="10492" width="11.42578125" style="319"/>
    <col min="10493" max="10493" width="16.5703125" style="319" customWidth="1"/>
    <col min="10494" max="10494" width="8.28515625" style="319" customWidth="1"/>
    <col min="10495" max="10495" width="3.85546875" style="319" customWidth="1"/>
    <col min="10496" max="10496" width="5.7109375" style="319" customWidth="1"/>
    <col min="10497" max="10497" width="6.5703125" style="319" customWidth="1"/>
    <col min="10498" max="10498" width="4.7109375" style="319" customWidth="1"/>
    <col min="10499" max="10499" width="5.140625" style="319" customWidth="1"/>
    <col min="10500" max="10500" width="6.42578125" style="319" customWidth="1"/>
    <col min="10501" max="10501" width="3.5703125" style="319" customWidth="1"/>
    <col min="10502" max="10502" width="3.28515625" style="319" customWidth="1"/>
    <col min="10503" max="10503" width="11.28515625" style="319" customWidth="1"/>
    <col min="10504" max="10504" width="4" style="319" customWidth="1"/>
    <col min="10505" max="10505" width="5.28515625" style="319" customWidth="1"/>
    <col min="10506" max="10506" width="12.28515625" style="319" customWidth="1"/>
    <col min="10507" max="10507" width="6.5703125" style="319" customWidth="1"/>
    <col min="10508" max="10748" width="11.42578125" style="319"/>
    <col min="10749" max="10749" width="16.5703125" style="319" customWidth="1"/>
    <col min="10750" max="10750" width="8.28515625" style="319" customWidth="1"/>
    <col min="10751" max="10751" width="3.85546875" style="319" customWidth="1"/>
    <col min="10752" max="10752" width="5.7109375" style="319" customWidth="1"/>
    <col min="10753" max="10753" width="6.5703125" style="319" customWidth="1"/>
    <col min="10754" max="10754" width="4.7109375" style="319" customWidth="1"/>
    <col min="10755" max="10755" width="5.140625" style="319" customWidth="1"/>
    <col min="10756" max="10756" width="6.42578125" style="319" customWidth="1"/>
    <col min="10757" max="10757" width="3.5703125" style="319" customWidth="1"/>
    <col min="10758" max="10758" width="3.28515625" style="319" customWidth="1"/>
    <col min="10759" max="10759" width="11.28515625" style="319" customWidth="1"/>
    <col min="10760" max="10760" width="4" style="319" customWidth="1"/>
    <col min="10761" max="10761" width="5.28515625" style="319" customWidth="1"/>
    <col min="10762" max="10762" width="12.28515625" style="319" customWidth="1"/>
    <col min="10763" max="10763" width="6.5703125" style="319" customWidth="1"/>
    <col min="10764" max="11004" width="11.42578125" style="319"/>
    <col min="11005" max="11005" width="16.5703125" style="319" customWidth="1"/>
    <col min="11006" max="11006" width="8.28515625" style="319" customWidth="1"/>
    <col min="11007" max="11007" width="3.85546875" style="319" customWidth="1"/>
    <col min="11008" max="11008" width="5.7109375" style="319" customWidth="1"/>
    <col min="11009" max="11009" width="6.5703125" style="319" customWidth="1"/>
    <col min="11010" max="11010" width="4.7109375" style="319" customWidth="1"/>
    <col min="11011" max="11011" width="5.140625" style="319" customWidth="1"/>
    <col min="11012" max="11012" width="6.42578125" style="319" customWidth="1"/>
    <col min="11013" max="11013" width="3.5703125" style="319" customWidth="1"/>
    <col min="11014" max="11014" width="3.28515625" style="319" customWidth="1"/>
    <col min="11015" max="11015" width="11.28515625" style="319" customWidth="1"/>
    <col min="11016" max="11016" width="4" style="319" customWidth="1"/>
    <col min="11017" max="11017" width="5.28515625" style="319" customWidth="1"/>
    <col min="11018" max="11018" width="12.28515625" style="319" customWidth="1"/>
    <col min="11019" max="11019" width="6.5703125" style="319" customWidth="1"/>
    <col min="11020" max="11260" width="11.42578125" style="319"/>
    <col min="11261" max="11261" width="16.5703125" style="319" customWidth="1"/>
    <col min="11262" max="11262" width="8.28515625" style="319" customWidth="1"/>
    <col min="11263" max="11263" width="3.85546875" style="319" customWidth="1"/>
    <col min="11264" max="11264" width="5.7109375" style="319" customWidth="1"/>
    <col min="11265" max="11265" width="6.5703125" style="319" customWidth="1"/>
    <col min="11266" max="11266" width="4.7109375" style="319" customWidth="1"/>
    <col min="11267" max="11267" width="5.140625" style="319" customWidth="1"/>
    <col min="11268" max="11268" width="6.42578125" style="319" customWidth="1"/>
    <col min="11269" max="11269" width="3.5703125" style="319" customWidth="1"/>
    <col min="11270" max="11270" width="3.28515625" style="319" customWidth="1"/>
    <col min="11271" max="11271" width="11.28515625" style="319" customWidth="1"/>
    <col min="11272" max="11272" width="4" style="319" customWidth="1"/>
    <col min="11273" max="11273" width="5.28515625" style="319" customWidth="1"/>
    <col min="11274" max="11274" width="12.28515625" style="319" customWidth="1"/>
    <col min="11275" max="11275" width="6.5703125" style="319" customWidth="1"/>
    <col min="11276" max="11516" width="11.42578125" style="319"/>
    <col min="11517" max="11517" width="16.5703125" style="319" customWidth="1"/>
    <col min="11518" max="11518" width="8.28515625" style="319" customWidth="1"/>
    <col min="11519" max="11519" width="3.85546875" style="319" customWidth="1"/>
    <col min="11520" max="11520" width="5.7109375" style="319" customWidth="1"/>
    <col min="11521" max="11521" width="6.5703125" style="319" customWidth="1"/>
    <col min="11522" max="11522" width="4.7109375" style="319" customWidth="1"/>
    <col min="11523" max="11523" width="5.140625" style="319" customWidth="1"/>
    <col min="11524" max="11524" width="6.42578125" style="319" customWidth="1"/>
    <col min="11525" max="11525" width="3.5703125" style="319" customWidth="1"/>
    <col min="11526" max="11526" width="3.28515625" style="319" customWidth="1"/>
    <col min="11527" max="11527" width="11.28515625" style="319" customWidth="1"/>
    <col min="11528" max="11528" width="4" style="319" customWidth="1"/>
    <col min="11529" max="11529" width="5.28515625" style="319" customWidth="1"/>
    <col min="11530" max="11530" width="12.28515625" style="319" customWidth="1"/>
    <col min="11531" max="11531" width="6.5703125" style="319" customWidth="1"/>
    <col min="11532" max="11772" width="11.42578125" style="319"/>
    <col min="11773" max="11773" width="16.5703125" style="319" customWidth="1"/>
    <col min="11774" max="11774" width="8.28515625" style="319" customWidth="1"/>
    <col min="11775" max="11775" width="3.85546875" style="319" customWidth="1"/>
    <col min="11776" max="11776" width="5.7109375" style="319" customWidth="1"/>
    <col min="11777" max="11777" width="6.5703125" style="319" customWidth="1"/>
    <col min="11778" max="11778" width="4.7109375" style="319" customWidth="1"/>
    <col min="11779" max="11779" width="5.140625" style="319" customWidth="1"/>
    <col min="11780" max="11780" width="6.42578125" style="319" customWidth="1"/>
    <col min="11781" max="11781" width="3.5703125" style="319" customWidth="1"/>
    <col min="11782" max="11782" width="3.28515625" style="319" customWidth="1"/>
    <col min="11783" max="11783" width="11.28515625" style="319" customWidth="1"/>
    <col min="11784" max="11784" width="4" style="319" customWidth="1"/>
    <col min="11785" max="11785" width="5.28515625" style="319" customWidth="1"/>
    <col min="11786" max="11786" width="12.28515625" style="319" customWidth="1"/>
    <col min="11787" max="11787" width="6.5703125" style="319" customWidth="1"/>
    <col min="11788" max="12028" width="11.42578125" style="319"/>
    <col min="12029" max="12029" width="16.5703125" style="319" customWidth="1"/>
    <col min="12030" max="12030" width="8.28515625" style="319" customWidth="1"/>
    <col min="12031" max="12031" width="3.85546875" style="319" customWidth="1"/>
    <col min="12032" max="12032" width="5.7109375" style="319" customWidth="1"/>
    <col min="12033" max="12033" width="6.5703125" style="319" customWidth="1"/>
    <col min="12034" max="12034" width="4.7109375" style="319" customWidth="1"/>
    <col min="12035" max="12035" width="5.140625" style="319" customWidth="1"/>
    <col min="12036" max="12036" width="6.42578125" style="319" customWidth="1"/>
    <col min="12037" max="12037" width="3.5703125" style="319" customWidth="1"/>
    <col min="12038" max="12038" width="3.28515625" style="319" customWidth="1"/>
    <col min="12039" max="12039" width="11.28515625" style="319" customWidth="1"/>
    <col min="12040" max="12040" width="4" style="319" customWidth="1"/>
    <col min="12041" max="12041" width="5.28515625" style="319" customWidth="1"/>
    <col min="12042" max="12042" width="12.28515625" style="319" customWidth="1"/>
    <col min="12043" max="12043" width="6.5703125" style="319" customWidth="1"/>
    <col min="12044" max="12284" width="11.42578125" style="319"/>
    <col min="12285" max="12285" width="16.5703125" style="319" customWidth="1"/>
    <col min="12286" max="12286" width="8.28515625" style="319" customWidth="1"/>
    <col min="12287" max="12287" width="3.85546875" style="319" customWidth="1"/>
    <col min="12288" max="12288" width="5.7109375" style="319" customWidth="1"/>
    <col min="12289" max="12289" width="6.5703125" style="319" customWidth="1"/>
    <col min="12290" max="12290" width="4.7109375" style="319" customWidth="1"/>
    <col min="12291" max="12291" width="5.140625" style="319" customWidth="1"/>
    <col min="12292" max="12292" width="6.42578125" style="319" customWidth="1"/>
    <col min="12293" max="12293" width="3.5703125" style="319" customWidth="1"/>
    <col min="12294" max="12294" width="3.28515625" style="319" customWidth="1"/>
    <col min="12295" max="12295" width="11.28515625" style="319" customWidth="1"/>
    <col min="12296" max="12296" width="4" style="319" customWidth="1"/>
    <col min="12297" max="12297" width="5.28515625" style="319" customWidth="1"/>
    <col min="12298" max="12298" width="12.28515625" style="319" customWidth="1"/>
    <col min="12299" max="12299" width="6.5703125" style="319" customWidth="1"/>
    <col min="12300" max="12540" width="11.42578125" style="319"/>
    <col min="12541" max="12541" width="16.5703125" style="319" customWidth="1"/>
    <col min="12542" max="12542" width="8.28515625" style="319" customWidth="1"/>
    <col min="12543" max="12543" width="3.85546875" style="319" customWidth="1"/>
    <col min="12544" max="12544" width="5.7109375" style="319" customWidth="1"/>
    <col min="12545" max="12545" width="6.5703125" style="319" customWidth="1"/>
    <col min="12546" max="12546" width="4.7109375" style="319" customWidth="1"/>
    <col min="12547" max="12547" width="5.140625" style="319" customWidth="1"/>
    <col min="12548" max="12548" width="6.42578125" style="319" customWidth="1"/>
    <col min="12549" max="12549" width="3.5703125" style="319" customWidth="1"/>
    <col min="12550" max="12550" width="3.28515625" style="319" customWidth="1"/>
    <col min="12551" max="12551" width="11.28515625" style="319" customWidth="1"/>
    <col min="12552" max="12552" width="4" style="319" customWidth="1"/>
    <col min="12553" max="12553" width="5.28515625" style="319" customWidth="1"/>
    <col min="12554" max="12554" width="12.28515625" style="319" customWidth="1"/>
    <col min="12555" max="12555" width="6.5703125" style="319" customWidth="1"/>
    <col min="12556" max="12796" width="11.42578125" style="319"/>
    <col min="12797" max="12797" width="16.5703125" style="319" customWidth="1"/>
    <col min="12798" max="12798" width="8.28515625" style="319" customWidth="1"/>
    <col min="12799" max="12799" width="3.85546875" style="319" customWidth="1"/>
    <col min="12800" max="12800" width="5.7109375" style="319" customWidth="1"/>
    <col min="12801" max="12801" width="6.5703125" style="319" customWidth="1"/>
    <col min="12802" max="12802" width="4.7109375" style="319" customWidth="1"/>
    <col min="12803" max="12803" width="5.140625" style="319" customWidth="1"/>
    <col min="12804" max="12804" width="6.42578125" style="319" customWidth="1"/>
    <col min="12805" max="12805" width="3.5703125" style="319" customWidth="1"/>
    <col min="12806" max="12806" width="3.28515625" style="319" customWidth="1"/>
    <col min="12807" max="12807" width="11.28515625" style="319" customWidth="1"/>
    <col min="12808" max="12808" width="4" style="319" customWidth="1"/>
    <col min="12809" max="12809" width="5.28515625" style="319" customWidth="1"/>
    <col min="12810" max="12810" width="12.28515625" style="319" customWidth="1"/>
    <col min="12811" max="12811" width="6.5703125" style="319" customWidth="1"/>
    <col min="12812" max="13052" width="11.42578125" style="319"/>
    <col min="13053" max="13053" width="16.5703125" style="319" customWidth="1"/>
    <col min="13054" max="13054" width="8.28515625" style="319" customWidth="1"/>
    <col min="13055" max="13055" width="3.85546875" style="319" customWidth="1"/>
    <col min="13056" max="13056" width="5.7109375" style="319" customWidth="1"/>
    <col min="13057" max="13057" width="6.5703125" style="319" customWidth="1"/>
    <col min="13058" max="13058" width="4.7109375" style="319" customWidth="1"/>
    <col min="13059" max="13059" width="5.140625" style="319" customWidth="1"/>
    <col min="13060" max="13060" width="6.42578125" style="319" customWidth="1"/>
    <col min="13061" max="13061" width="3.5703125" style="319" customWidth="1"/>
    <col min="13062" max="13062" width="3.28515625" style="319" customWidth="1"/>
    <col min="13063" max="13063" width="11.28515625" style="319" customWidth="1"/>
    <col min="13064" max="13064" width="4" style="319" customWidth="1"/>
    <col min="13065" max="13065" width="5.28515625" style="319" customWidth="1"/>
    <col min="13066" max="13066" width="12.28515625" style="319" customWidth="1"/>
    <col min="13067" max="13067" width="6.5703125" style="319" customWidth="1"/>
    <col min="13068" max="13308" width="11.42578125" style="319"/>
    <col min="13309" max="13309" width="16.5703125" style="319" customWidth="1"/>
    <col min="13310" max="13310" width="8.28515625" style="319" customWidth="1"/>
    <col min="13311" max="13311" width="3.85546875" style="319" customWidth="1"/>
    <col min="13312" max="13312" width="5.7109375" style="319" customWidth="1"/>
    <col min="13313" max="13313" width="6.5703125" style="319" customWidth="1"/>
    <col min="13314" max="13314" width="4.7109375" style="319" customWidth="1"/>
    <col min="13315" max="13315" width="5.140625" style="319" customWidth="1"/>
    <col min="13316" max="13316" width="6.42578125" style="319" customWidth="1"/>
    <col min="13317" max="13317" width="3.5703125" style="319" customWidth="1"/>
    <col min="13318" max="13318" width="3.28515625" style="319" customWidth="1"/>
    <col min="13319" max="13319" width="11.28515625" style="319" customWidth="1"/>
    <col min="13320" max="13320" width="4" style="319" customWidth="1"/>
    <col min="13321" max="13321" width="5.28515625" style="319" customWidth="1"/>
    <col min="13322" max="13322" width="12.28515625" style="319" customWidth="1"/>
    <col min="13323" max="13323" width="6.5703125" style="319" customWidth="1"/>
    <col min="13324" max="13564" width="11.42578125" style="319"/>
    <col min="13565" max="13565" width="16.5703125" style="319" customWidth="1"/>
    <col min="13566" max="13566" width="8.28515625" style="319" customWidth="1"/>
    <col min="13567" max="13567" width="3.85546875" style="319" customWidth="1"/>
    <col min="13568" max="13568" width="5.7109375" style="319" customWidth="1"/>
    <col min="13569" max="13569" width="6.5703125" style="319" customWidth="1"/>
    <col min="13570" max="13570" width="4.7109375" style="319" customWidth="1"/>
    <col min="13571" max="13571" width="5.140625" style="319" customWidth="1"/>
    <col min="13572" max="13572" width="6.42578125" style="319" customWidth="1"/>
    <col min="13573" max="13573" width="3.5703125" style="319" customWidth="1"/>
    <col min="13574" max="13574" width="3.28515625" style="319" customWidth="1"/>
    <col min="13575" max="13575" width="11.28515625" style="319" customWidth="1"/>
    <col min="13576" max="13576" width="4" style="319" customWidth="1"/>
    <col min="13577" max="13577" width="5.28515625" style="319" customWidth="1"/>
    <col min="13578" max="13578" width="12.28515625" style="319" customWidth="1"/>
    <col min="13579" max="13579" width="6.5703125" style="319" customWidth="1"/>
    <col min="13580" max="13820" width="11.42578125" style="319"/>
    <col min="13821" max="13821" width="16.5703125" style="319" customWidth="1"/>
    <col min="13822" max="13822" width="8.28515625" style="319" customWidth="1"/>
    <col min="13823" max="13823" width="3.85546875" style="319" customWidth="1"/>
    <col min="13824" max="13824" width="5.7109375" style="319" customWidth="1"/>
    <col min="13825" max="13825" width="6.5703125" style="319" customWidth="1"/>
    <col min="13826" max="13826" width="4.7109375" style="319" customWidth="1"/>
    <col min="13827" max="13827" width="5.140625" style="319" customWidth="1"/>
    <col min="13828" max="13828" width="6.42578125" style="319" customWidth="1"/>
    <col min="13829" max="13829" width="3.5703125" style="319" customWidth="1"/>
    <col min="13830" max="13830" width="3.28515625" style="319" customWidth="1"/>
    <col min="13831" max="13831" width="11.28515625" style="319" customWidth="1"/>
    <col min="13832" max="13832" width="4" style="319" customWidth="1"/>
    <col min="13833" max="13833" width="5.28515625" style="319" customWidth="1"/>
    <col min="13834" max="13834" width="12.28515625" style="319" customWidth="1"/>
    <col min="13835" max="13835" width="6.5703125" style="319" customWidth="1"/>
    <col min="13836" max="14076" width="11.42578125" style="319"/>
    <col min="14077" max="14077" width="16.5703125" style="319" customWidth="1"/>
    <col min="14078" max="14078" width="8.28515625" style="319" customWidth="1"/>
    <col min="14079" max="14079" width="3.85546875" style="319" customWidth="1"/>
    <col min="14080" max="14080" width="5.7109375" style="319" customWidth="1"/>
    <col min="14081" max="14081" width="6.5703125" style="319" customWidth="1"/>
    <col min="14082" max="14082" width="4.7109375" style="319" customWidth="1"/>
    <col min="14083" max="14083" width="5.140625" style="319" customWidth="1"/>
    <col min="14084" max="14084" width="6.42578125" style="319" customWidth="1"/>
    <col min="14085" max="14085" width="3.5703125" style="319" customWidth="1"/>
    <col min="14086" max="14086" width="3.28515625" style="319" customWidth="1"/>
    <col min="14087" max="14087" width="11.28515625" style="319" customWidth="1"/>
    <col min="14088" max="14088" width="4" style="319" customWidth="1"/>
    <col min="14089" max="14089" width="5.28515625" style="319" customWidth="1"/>
    <col min="14090" max="14090" width="12.28515625" style="319" customWidth="1"/>
    <col min="14091" max="14091" width="6.5703125" style="319" customWidth="1"/>
    <col min="14092" max="14332" width="11.42578125" style="319"/>
    <col min="14333" max="14333" width="16.5703125" style="319" customWidth="1"/>
    <col min="14334" max="14334" width="8.28515625" style="319" customWidth="1"/>
    <col min="14335" max="14335" width="3.85546875" style="319" customWidth="1"/>
    <col min="14336" max="14336" width="5.7109375" style="319" customWidth="1"/>
    <col min="14337" max="14337" width="6.5703125" style="319" customWidth="1"/>
    <col min="14338" max="14338" width="4.7109375" style="319" customWidth="1"/>
    <col min="14339" max="14339" width="5.140625" style="319" customWidth="1"/>
    <col min="14340" max="14340" width="6.42578125" style="319" customWidth="1"/>
    <col min="14341" max="14341" width="3.5703125" style="319" customWidth="1"/>
    <col min="14342" max="14342" width="3.28515625" style="319" customWidth="1"/>
    <col min="14343" max="14343" width="11.28515625" style="319" customWidth="1"/>
    <col min="14344" max="14344" width="4" style="319" customWidth="1"/>
    <col min="14345" max="14345" width="5.28515625" style="319" customWidth="1"/>
    <col min="14346" max="14346" width="12.28515625" style="319" customWidth="1"/>
    <col min="14347" max="14347" width="6.5703125" style="319" customWidth="1"/>
    <col min="14348" max="14588" width="11.42578125" style="319"/>
    <col min="14589" max="14589" width="16.5703125" style="319" customWidth="1"/>
    <col min="14590" max="14590" width="8.28515625" style="319" customWidth="1"/>
    <col min="14591" max="14591" width="3.85546875" style="319" customWidth="1"/>
    <col min="14592" max="14592" width="5.7109375" style="319" customWidth="1"/>
    <col min="14593" max="14593" width="6.5703125" style="319" customWidth="1"/>
    <col min="14594" max="14594" width="4.7109375" style="319" customWidth="1"/>
    <col min="14595" max="14595" width="5.140625" style="319" customWidth="1"/>
    <col min="14596" max="14596" width="6.42578125" style="319" customWidth="1"/>
    <col min="14597" max="14597" width="3.5703125" style="319" customWidth="1"/>
    <col min="14598" max="14598" width="3.28515625" style="319" customWidth="1"/>
    <col min="14599" max="14599" width="11.28515625" style="319" customWidth="1"/>
    <col min="14600" max="14600" width="4" style="319" customWidth="1"/>
    <col min="14601" max="14601" width="5.28515625" style="319" customWidth="1"/>
    <col min="14602" max="14602" width="12.28515625" style="319" customWidth="1"/>
    <col min="14603" max="14603" width="6.5703125" style="319" customWidth="1"/>
    <col min="14604" max="14844" width="11.42578125" style="319"/>
    <col min="14845" max="14845" width="16.5703125" style="319" customWidth="1"/>
    <col min="14846" max="14846" width="8.28515625" style="319" customWidth="1"/>
    <col min="14847" max="14847" width="3.85546875" style="319" customWidth="1"/>
    <col min="14848" max="14848" width="5.7109375" style="319" customWidth="1"/>
    <col min="14849" max="14849" width="6.5703125" style="319" customWidth="1"/>
    <col min="14850" max="14850" width="4.7109375" style="319" customWidth="1"/>
    <col min="14851" max="14851" width="5.140625" style="319" customWidth="1"/>
    <col min="14852" max="14852" width="6.42578125" style="319" customWidth="1"/>
    <col min="14853" max="14853" width="3.5703125" style="319" customWidth="1"/>
    <col min="14854" max="14854" width="3.28515625" style="319" customWidth="1"/>
    <col min="14855" max="14855" width="11.28515625" style="319" customWidth="1"/>
    <col min="14856" max="14856" width="4" style="319" customWidth="1"/>
    <col min="14857" max="14857" width="5.28515625" style="319" customWidth="1"/>
    <col min="14858" max="14858" width="12.28515625" style="319" customWidth="1"/>
    <col min="14859" max="14859" width="6.5703125" style="319" customWidth="1"/>
    <col min="14860" max="15100" width="11.42578125" style="319"/>
    <col min="15101" max="15101" width="16.5703125" style="319" customWidth="1"/>
    <col min="15102" max="15102" width="8.28515625" style="319" customWidth="1"/>
    <col min="15103" max="15103" width="3.85546875" style="319" customWidth="1"/>
    <col min="15104" max="15104" width="5.7109375" style="319" customWidth="1"/>
    <col min="15105" max="15105" width="6.5703125" style="319" customWidth="1"/>
    <col min="15106" max="15106" width="4.7109375" style="319" customWidth="1"/>
    <col min="15107" max="15107" width="5.140625" style="319" customWidth="1"/>
    <col min="15108" max="15108" width="6.42578125" style="319" customWidth="1"/>
    <col min="15109" max="15109" width="3.5703125" style="319" customWidth="1"/>
    <col min="15110" max="15110" width="3.28515625" style="319" customWidth="1"/>
    <col min="15111" max="15111" width="11.28515625" style="319" customWidth="1"/>
    <col min="15112" max="15112" width="4" style="319" customWidth="1"/>
    <col min="15113" max="15113" width="5.28515625" style="319" customWidth="1"/>
    <col min="15114" max="15114" width="12.28515625" style="319" customWidth="1"/>
    <col min="15115" max="15115" width="6.5703125" style="319" customWidth="1"/>
    <col min="15116" max="15356" width="11.42578125" style="319"/>
    <col min="15357" max="15357" width="16.5703125" style="319" customWidth="1"/>
    <col min="15358" max="15358" width="8.28515625" style="319" customWidth="1"/>
    <col min="15359" max="15359" width="3.85546875" style="319" customWidth="1"/>
    <col min="15360" max="15360" width="5.7109375" style="319" customWidth="1"/>
    <col min="15361" max="15361" width="6.5703125" style="319" customWidth="1"/>
    <col min="15362" max="15362" width="4.7109375" style="319" customWidth="1"/>
    <col min="15363" max="15363" width="5.140625" style="319" customWidth="1"/>
    <col min="15364" max="15364" width="6.42578125" style="319" customWidth="1"/>
    <col min="15365" max="15365" width="3.5703125" style="319" customWidth="1"/>
    <col min="15366" max="15366" width="3.28515625" style="319" customWidth="1"/>
    <col min="15367" max="15367" width="11.28515625" style="319" customWidth="1"/>
    <col min="15368" max="15368" width="4" style="319" customWidth="1"/>
    <col min="15369" max="15369" width="5.28515625" style="319" customWidth="1"/>
    <col min="15370" max="15370" width="12.28515625" style="319" customWidth="1"/>
    <col min="15371" max="15371" width="6.5703125" style="319" customWidth="1"/>
    <col min="15372" max="15612" width="11.42578125" style="319"/>
    <col min="15613" max="15613" width="16.5703125" style="319" customWidth="1"/>
    <col min="15614" max="15614" width="8.28515625" style="319" customWidth="1"/>
    <col min="15615" max="15615" width="3.85546875" style="319" customWidth="1"/>
    <col min="15616" max="15616" width="5.7109375" style="319" customWidth="1"/>
    <col min="15617" max="15617" width="6.5703125" style="319" customWidth="1"/>
    <col min="15618" max="15618" width="4.7109375" style="319" customWidth="1"/>
    <col min="15619" max="15619" width="5.140625" style="319" customWidth="1"/>
    <col min="15620" max="15620" width="6.42578125" style="319" customWidth="1"/>
    <col min="15621" max="15621" width="3.5703125" style="319" customWidth="1"/>
    <col min="15622" max="15622" width="3.28515625" style="319" customWidth="1"/>
    <col min="15623" max="15623" width="11.28515625" style="319" customWidth="1"/>
    <col min="15624" max="15624" width="4" style="319" customWidth="1"/>
    <col min="15625" max="15625" width="5.28515625" style="319" customWidth="1"/>
    <col min="15626" max="15626" width="12.28515625" style="319" customWidth="1"/>
    <col min="15627" max="15627" width="6.5703125" style="319" customWidth="1"/>
    <col min="15628" max="15868" width="11.42578125" style="319"/>
    <col min="15869" max="15869" width="16.5703125" style="319" customWidth="1"/>
    <col min="15870" max="15870" width="8.28515625" style="319" customWidth="1"/>
    <col min="15871" max="15871" width="3.85546875" style="319" customWidth="1"/>
    <col min="15872" max="15872" width="5.7109375" style="319" customWidth="1"/>
    <col min="15873" max="15873" width="6.5703125" style="319" customWidth="1"/>
    <col min="15874" max="15874" width="4.7109375" style="319" customWidth="1"/>
    <col min="15875" max="15875" width="5.140625" style="319" customWidth="1"/>
    <col min="15876" max="15876" width="6.42578125" style="319" customWidth="1"/>
    <col min="15877" max="15877" width="3.5703125" style="319" customWidth="1"/>
    <col min="15878" max="15878" width="3.28515625" style="319" customWidth="1"/>
    <col min="15879" max="15879" width="11.28515625" style="319" customWidth="1"/>
    <col min="15880" max="15880" width="4" style="319" customWidth="1"/>
    <col min="15881" max="15881" width="5.28515625" style="319" customWidth="1"/>
    <col min="15882" max="15882" width="12.28515625" style="319" customWidth="1"/>
    <col min="15883" max="15883" width="6.5703125" style="319" customWidth="1"/>
    <col min="15884" max="16124" width="11.42578125" style="319"/>
    <col min="16125" max="16125" width="16.5703125" style="319" customWidth="1"/>
    <col min="16126" max="16126" width="8.28515625" style="319" customWidth="1"/>
    <col min="16127" max="16127" width="3.85546875" style="319" customWidth="1"/>
    <col min="16128" max="16128" width="5.7109375" style="319" customWidth="1"/>
    <col min="16129" max="16129" width="6.5703125" style="319" customWidth="1"/>
    <col min="16130" max="16130" width="4.7109375" style="319" customWidth="1"/>
    <col min="16131" max="16131" width="5.140625" style="319" customWidth="1"/>
    <col min="16132" max="16132" width="6.42578125" style="319" customWidth="1"/>
    <col min="16133" max="16133" width="3.5703125" style="319" customWidth="1"/>
    <col min="16134" max="16134" width="3.28515625" style="319" customWidth="1"/>
    <col min="16135" max="16135" width="11.28515625" style="319" customWidth="1"/>
    <col min="16136" max="16136" width="4" style="319" customWidth="1"/>
    <col min="16137" max="16137" width="5.28515625" style="319" customWidth="1"/>
    <col min="16138" max="16138" width="12.28515625" style="319" customWidth="1"/>
    <col min="16139" max="16139" width="6.5703125" style="319" customWidth="1"/>
    <col min="16140" max="16384" width="11.42578125" style="319"/>
  </cols>
  <sheetData>
    <row r="1" spans="1:11" ht="15.75" x14ac:dyDescent="0.25">
      <c r="A1" s="150" t="s">
        <v>682</v>
      </c>
      <c r="B1" s="318"/>
      <c r="C1" s="318"/>
      <c r="D1" s="318"/>
      <c r="E1" s="318"/>
      <c r="F1" s="318"/>
      <c r="G1" s="318"/>
      <c r="H1" s="318"/>
      <c r="I1" s="318"/>
      <c r="J1" s="1"/>
      <c r="K1" s="49" t="s">
        <v>722</v>
      </c>
    </row>
    <row r="2" spans="1:11" x14ac:dyDescent="0.25">
      <c r="A2" s="318">
        <v>2012</v>
      </c>
      <c r="B2" s="318"/>
      <c r="C2" s="318"/>
      <c r="D2" s="320"/>
      <c r="E2" s="320"/>
      <c r="F2" s="320"/>
      <c r="G2" s="320"/>
      <c r="H2" s="320"/>
      <c r="I2" s="320"/>
      <c r="J2" s="320"/>
      <c r="K2" s="320"/>
    </row>
    <row r="3" spans="1:11" x14ac:dyDescent="0.25">
      <c r="A3" s="320"/>
      <c r="B3" s="320"/>
      <c r="C3" s="320"/>
      <c r="D3" s="320"/>
      <c r="E3" s="320"/>
      <c r="F3" s="320"/>
      <c r="G3" s="320"/>
      <c r="H3" s="320"/>
      <c r="I3" s="320"/>
      <c r="J3" s="320"/>
      <c r="K3" s="320"/>
    </row>
    <row r="4" spans="1:11" ht="15" customHeight="1" x14ac:dyDescent="0.25">
      <c r="A4" s="1703" t="s">
        <v>344</v>
      </c>
      <c r="B4" s="1713" t="s">
        <v>652</v>
      </c>
      <c r="C4" s="1713"/>
      <c r="D4" s="1713"/>
      <c r="E4" s="1713"/>
      <c r="F4" s="1713"/>
      <c r="G4" s="1713"/>
      <c r="H4" s="1713"/>
      <c r="I4" s="1713"/>
      <c r="J4" s="1713"/>
      <c r="K4" s="1713"/>
    </row>
    <row r="5" spans="1:11" ht="39" customHeight="1" x14ac:dyDescent="0.25">
      <c r="A5" s="1458"/>
      <c r="B5" s="321"/>
      <c r="C5" s="321"/>
      <c r="D5" s="1713" t="s">
        <v>653</v>
      </c>
      <c r="E5" s="1713"/>
      <c r="F5" s="1713" t="s">
        <v>655</v>
      </c>
      <c r="G5" s="1713"/>
      <c r="H5" s="1713" t="s">
        <v>657</v>
      </c>
      <c r="I5" s="1713"/>
      <c r="J5" s="1713" t="s">
        <v>684</v>
      </c>
      <c r="K5" s="1713"/>
    </row>
    <row r="6" spans="1:11" x14ac:dyDescent="0.25">
      <c r="A6" s="578" t="s">
        <v>0</v>
      </c>
      <c r="B6" s="611">
        <f>SUM(B7:B39)</f>
        <v>1752</v>
      </c>
      <c r="C6" s="612"/>
      <c r="D6" s="611">
        <f>SUM(D7:D39)</f>
        <v>2</v>
      </c>
      <c r="E6" s="611"/>
      <c r="F6" s="611">
        <f>SUM(F7:F39)</f>
        <v>1</v>
      </c>
      <c r="G6" s="611"/>
      <c r="H6" s="611">
        <f>SUM(H7:H39)</f>
        <v>1624</v>
      </c>
      <c r="I6" s="611"/>
      <c r="J6" s="611">
        <f>SUM(J7:J39)</f>
        <v>125</v>
      </c>
      <c r="K6" s="611"/>
    </row>
    <row r="7" spans="1:11" s="322" customFormat="1" ht="12.95" customHeight="1" x14ac:dyDescent="0.25">
      <c r="A7" s="895" t="s">
        <v>419</v>
      </c>
      <c r="B7" s="1036">
        <v>44</v>
      </c>
      <c r="C7" s="1037"/>
      <c r="D7" s="1036">
        <v>0</v>
      </c>
      <c r="E7" s="1036"/>
      <c r="F7" s="1036">
        <v>0</v>
      </c>
      <c r="G7" s="1036"/>
      <c r="H7" s="1036">
        <v>41</v>
      </c>
      <c r="I7" s="1036"/>
      <c r="J7" s="1036">
        <v>3</v>
      </c>
      <c r="K7" s="1037"/>
    </row>
    <row r="8" spans="1:11" s="322" customFormat="1" ht="12.95" customHeight="1" x14ac:dyDescent="0.25">
      <c r="A8" s="323" t="s">
        <v>347</v>
      </c>
      <c r="B8" s="1038">
        <v>39</v>
      </c>
      <c r="C8" s="1039"/>
      <c r="D8" s="1038">
        <v>0</v>
      </c>
      <c r="E8" s="1038"/>
      <c r="F8" s="1038">
        <v>0</v>
      </c>
      <c r="G8" s="1038"/>
      <c r="H8" s="1038">
        <v>36</v>
      </c>
      <c r="I8" s="1038"/>
      <c r="J8" s="1038">
        <v>3</v>
      </c>
      <c r="K8" s="1039"/>
    </row>
    <row r="9" spans="1:11" s="322" customFormat="1" ht="12.95" customHeight="1" x14ac:dyDescent="0.25">
      <c r="A9" s="323" t="s">
        <v>348</v>
      </c>
      <c r="B9" s="1038">
        <v>47</v>
      </c>
      <c r="C9" s="1039"/>
      <c r="D9" s="1038">
        <v>0</v>
      </c>
      <c r="E9" s="1038"/>
      <c r="F9" s="1038">
        <v>0</v>
      </c>
      <c r="G9" s="1038"/>
      <c r="H9" s="1038">
        <v>47</v>
      </c>
      <c r="I9" s="1038"/>
      <c r="J9" s="1038">
        <v>0</v>
      </c>
      <c r="K9" s="1039"/>
    </row>
    <row r="10" spans="1:11" s="322" customFormat="1" ht="12.95" customHeight="1" x14ac:dyDescent="0.25">
      <c r="A10" s="323" t="s">
        <v>349</v>
      </c>
      <c r="B10" s="1038">
        <v>79</v>
      </c>
      <c r="C10" s="1039"/>
      <c r="D10" s="1038">
        <v>0</v>
      </c>
      <c r="E10" s="1038"/>
      <c r="F10" s="1038">
        <v>0</v>
      </c>
      <c r="G10" s="1038"/>
      <c r="H10" s="1038">
        <v>74</v>
      </c>
      <c r="I10" s="1038"/>
      <c r="J10" s="1038">
        <v>5</v>
      </c>
      <c r="K10" s="1039"/>
    </row>
    <row r="11" spans="1:11" s="322" customFormat="1" ht="12.95" customHeight="1" x14ac:dyDescent="0.25">
      <c r="A11" s="323" t="s">
        <v>350</v>
      </c>
      <c r="B11" s="1038">
        <v>25</v>
      </c>
      <c r="C11" s="1039"/>
      <c r="D11" s="1038">
        <v>0</v>
      </c>
      <c r="E11" s="1038"/>
      <c r="F11" s="1038">
        <v>0</v>
      </c>
      <c r="G11" s="1038"/>
      <c r="H11" s="1038">
        <v>22</v>
      </c>
      <c r="I11" s="1038"/>
      <c r="J11" s="1038">
        <v>3</v>
      </c>
      <c r="K11" s="1039"/>
    </row>
    <row r="12" spans="1:11" s="322" customFormat="1" ht="12.95" customHeight="1" x14ac:dyDescent="0.25">
      <c r="A12" s="323" t="s">
        <v>351</v>
      </c>
      <c r="B12" s="1038">
        <v>152</v>
      </c>
      <c r="C12" s="1039"/>
      <c r="D12" s="1038">
        <v>0</v>
      </c>
      <c r="E12" s="1038"/>
      <c r="F12" s="1038">
        <v>0</v>
      </c>
      <c r="G12" s="1038"/>
      <c r="H12" s="1038">
        <v>136</v>
      </c>
      <c r="I12" s="1038"/>
      <c r="J12" s="1038">
        <v>16</v>
      </c>
      <c r="K12" s="1039"/>
    </row>
    <row r="13" spans="1:11" s="322" customFormat="1" ht="12.95" customHeight="1" x14ac:dyDescent="0.25">
      <c r="A13" s="323" t="s">
        <v>352</v>
      </c>
      <c r="B13" s="1038">
        <v>253</v>
      </c>
      <c r="C13" s="1039"/>
      <c r="D13" s="1038">
        <v>2</v>
      </c>
      <c r="E13" s="1038"/>
      <c r="F13" s="1038">
        <v>1</v>
      </c>
      <c r="G13" s="1038"/>
      <c r="H13" s="1038">
        <v>235</v>
      </c>
      <c r="I13" s="1038"/>
      <c r="J13" s="1038">
        <v>15</v>
      </c>
      <c r="K13" s="1039"/>
    </row>
    <row r="14" spans="1:11" s="322" customFormat="1" ht="12.95" customHeight="1" x14ac:dyDescent="0.25">
      <c r="A14" s="323" t="s">
        <v>353</v>
      </c>
      <c r="B14" s="1038">
        <v>59</v>
      </c>
      <c r="C14" s="1039"/>
      <c r="D14" s="1038">
        <v>0</v>
      </c>
      <c r="E14" s="1038"/>
      <c r="F14" s="1038">
        <v>0</v>
      </c>
      <c r="G14" s="1038"/>
      <c r="H14" s="1038">
        <v>54</v>
      </c>
      <c r="I14" s="1038"/>
      <c r="J14" s="1038">
        <v>5</v>
      </c>
      <c r="K14" s="1039"/>
    </row>
    <row r="15" spans="1:11" s="322" customFormat="1" ht="12.95" customHeight="1" x14ac:dyDescent="0.25">
      <c r="A15" s="323" t="s">
        <v>354</v>
      </c>
      <c r="B15" s="1038">
        <v>13</v>
      </c>
      <c r="C15" s="1039"/>
      <c r="D15" s="1038">
        <v>0</v>
      </c>
      <c r="E15" s="1038"/>
      <c r="F15" s="1038">
        <v>0</v>
      </c>
      <c r="G15" s="1038"/>
      <c r="H15" s="1038">
        <v>12</v>
      </c>
      <c r="I15" s="1038"/>
      <c r="J15" s="1038">
        <v>1</v>
      </c>
      <c r="K15" s="1039"/>
    </row>
    <row r="16" spans="1:11" s="322" customFormat="1" ht="12.95" customHeight="1" x14ac:dyDescent="0.25">
      <c r="A16" s="323" t="s">
        <v>355</v>
      </c>
      <c r="B16" s="1038">
        <v>24</v>
      </c>
      <c r="C16" s="1039"/>
      <c r="D16" s="1038">
        <v>0</v>
      </c>
      <c r="E16" s="1038"/>
      <c r="F16" s="1038">
        <v>0</v>
      </c>
      <c r="G16" s="1038"/>
      <c r="H16" s="1038">
        <v>21</v>
      </c>
      <c r="I16" s="1038"/>
      <c r="J16" s="1038">
        <v>3</v>
      </c>
      <c r="K16" s="1039"/>
    </row>
    <row r="17" spans="1:11" s="322" customFormat="1" ht="12.95" customHeight="1" x14ac:dyDescent="0.25">
      <c r="A17" s="323" t="s">
        <v>356</v>
      </c>
      <c r="B17" s="1038">
        <v>119</v>
      </c>
      <c r="C17" s="1039"/>
      <c r="D17" s="1038">
        <v>0</v>
      </c>
      <c r="E17" s="1038"/>
      <c r="F17" s="1038">
        <v>0</v>
      </c>
      <c r="G17" s="1038"/>
      <c r="H17" s="1038">
        <v>109</v>
      </c>
      <c r="I17" s="1038"/>
      <c r="J17" s="1038">
        <v>10</v>
      </c>
      <c r="K17" s="1039"/>
    </row>
    <row r="18" spans="1:11" s="322" customFormat="1" ht="12.95" customHeight="1" x14ac:dyDescent="0.25">
      <c r="A18" s="323" t="s">
        <v>357</v>
      </c>
      <c r="B18" s="1038">
        <v>81</v>
      </c>
      <c r="C18" s="1039"/>
      <c r="D18" s="1038">
        <v>0</v>
      </c>
      <c r="E18" s="1038"/>
      <c r="F18" s="1038">
        <v>0</v>
      </c>
      <c r="G18" s="1038"/>
      <c r="H18" s="1038">
        <v>77</v>
      </c>
      <c r="I18" s="1038"/>
      <c r="J18" s="1038">
        <v>4</v>
      </c>
      <c r="K18" s="1039"/>
    </row>
    <row r="19" spans="1:11" s="322" customFormat="1" ht="12.95" customHeight="1" x14ac:dyDescent="0.25">
      <c r="A19" s="323" t="s">
        <v>358</v>
      </c>
      <c r="B19" s="1038">
        <v>13</v>
      </c>
      <c r="C19" s="1039"/>
      <c r="D19" s="1038">
        <v>0</v>
      </c>
      <c r="E19" s="1038"/>
      <c r="F19" s="1038">
        <v>0</v>
      </c>
      <c r="G19" s="1038"/>
      <c r="H19" s="1038">
        <v>12</v>
      </c>
      <c r="I19" s="1038"/>
      <c r="J19" s="1038">
        <v>1</v>
      </c>
      <c r="K19" s="1039"/>
    </row>
    <row r="20" spans="1:11" s="322" customFormat="1" ht="12.95" customHeight="1" x14ac:dyDescent="0.25">
      <c r="A20" s="323" t="s">
        <v>359</v>
      </c>
      <c r="B20" s="1038">
        <v>25</v>
      </c>
      <c r="C20" s="1039"/>
      <c r="D20" s="1038">
        <v>0</v>
      </c>
      <c r="E20" s="1038"/>
      <c r="F20" s="1038">
        <v>0</v>
      </c>
      <c r="G20" s="1038"/>
      <c r="H20" s="1038">
        <v>23</v>
      </c>
      <c r="I20" s="1038"/>
      <c r="J20" s="1038">
        <v>2</v>
      </c>
      <c r="K20" s="1039"/>
    </row>
    <row r="21" spans="1:11" s="322" customFormat="1" ht="12.95" customHeight="1" x14ac:dyDescent="0.25">
      <c r="A21" s="323" t="s">
        <v>360</v>
      </c>
      <c r="B21" s="1038">
        <v>31</v>
      </c>
      <c r="C21" s="1039"/>
      <c r="D21" s="1038">
        <v>0</v>
      </c>
      <c r="E21" s="1038"/>
      <c r="F21" s="1038">
        <v>0</v>
      </c>
      <c r="G21" s="1038"/>
      <c r="H21" s="1038">
        <v>28</v>
      </c>
      <c r="I21" s="1038"/>
      <c r="J21" s="1038">
        <v>3</v>
      </c>
      <c r="K21" s="1039"/>
    </row>
    <row r="22" spans="1:11" s="322" customFormat="1" ht="12.95" customHeight="1" x14ac:dyDescent="0.25">
      <c r="A22" s="323" t="s">
        <v>361</v>
      </c>
      <c r="B22" s="1038">
        <v>17</v>
      </c>
      <c r="C22" s="1039"/>
      <c r="D22" s="1038">
        <v>0</v>
      </c>
      <c r="E22" s="1038"/>
      <c r="F22" s="1038">
        <v>0</v>
      </c>
      <c r="G22" s="1038"/>
      <c r="H22" s="1038">
        <v>17</v>
      </c>
      <c r="I22" s="1038"/>
      <c r="J22" s="1038">
        <v>0</v>
      </c>
      <c r="K22" s="1039"/>
    </row>
    <row r="23" spans="1:11" s="322" customFormat="1" ht="12.95" customHeight="1" x14ac:dyDescent="0.25">
      <c r="A23" s="323" t="s">
        <v>362</v>
      </c>
      <c r="B23" s="1038">
        <v>30</v>
      </c>
      <c r="C23" s="1039"/>
      <c r="D23" s="1038">
        <v>0</v>
      </c>
      <c r="E23" s="1038"/>
      <c r="F23" s="1038">
        <v>0</v>
      </c>
      <c r="G23" s="1038"/>
      <c r="H23" s="1038">
        <v>30</v>
      </c>
      <c r="I23" s="1038"/>
      <c r="J23" s="1038">
        <v>0</v>
      </c>
      <c r="K23" s="1039"/>
    </row>
    <row r="24" spans="1:11" s="322" customFormat="1" ht="12.95" customHeight="1" x14ac:dyDescent="0.25">
      <c r="A24" s="323" t="s">
        <v>363</v>
      </c>
      <c r="B24" s="1038">
        <v>130</v>
      </c>
      <c r="C24" s="1039"/>
      <c r="D24" s="1038">
        <v>0</v>
      </c>
      <c r="E24" s="1038"/>
      <c r="F24" s="1038">
        <v>0</v>
      </c>
      <c r="G24" s="1038"/>
      <c r="H24" s="1038">
        <v>116</v>
      </c>
      <c r="I24" s="1038"/>
      <c r="J24" s="1038">
        <v>14</v>
      </c>
      <c r="K24" s="1039"/>
    </row>
    <row r="25" spans="1:11" s="322" customFormat="1" ht="12.95" customHeight="1" x14ac:dyDescent="0.25">
      <c r="A25" s="323" t="s">
        <v>364</v>
      </c>
      <c r="B25" s="1038">
        <v>15</v>
      </c>
      <c r="C25" s="1039"/>
      <c r="D25" s="1038">
        <v>0</v>
      </c>
      <c r="E25" s="1038"/>
      <c r="F25" s="1038">
        <v>0</v>
      </c>
      <c r="G25" s="1038"/>
      <c r="H25" s="1038">
        <v>13</v>
      </c>
      <c r="I25" s="1038"/>
      <c r="J25" s="1038">
        <v>2</v>
      </c>
      <c r="K25" s="1039"/>
    </row>
    <row r="26" spans="1:11" s="322" customFormat="1" ht="12.95" customHeight="1" x14ac:dyDescent="0.25">
      <c r="A26" s="323" t="s">
        <v>365</v>
      </c>
      <c r="B26" s="1038">
        <v>37</v>
      </c>
      <c r="C26" s="1039"/>
      <c r="D26" s="1038">
        <v>0</v>
      </c>
      <c r="E26" s="1038"/>
      <c r="F26" s="1038">
        <v>0</v>
      </c>
      <c r="G26" s="1038"/>
      <c r="H26" s="1038">
        <v>35</v>
      </c>
      <c r="I26" s="1038"/>
      <c r="J26" s="1038">
        <v>2</v>
      </c>
      <c r="K26" s="1039"/>
    </row>
    <row r="27" spans="1:11" s="322" customFormat="1" ht="12.95" customHeight="1" x14ac:dyDescent="0.25">
      <c r="A27" s="323" t="s">
        <v>366</v>
      </c>
      <c r="B27" s="1038">
        <v>21</v>
      </c>
      <c r="C27" s="1039"/>
      <c r="D27" s="1038">
        <v>0</v>
      </c>
      <c r="E27" s="1038"/>
      <c r="F27" s="1038">
        <v>0</v>
      </c>
      <c r="G27" s="1038"/>
      <c r="H27" s="1038">
        <v>20</v>
      </c>
      <c r="I27" s="1038"/>
      <c r="J27" s="1038">
        <v>1</v>
      </c>
      <c r="K27" s="1039"/>
    </row>
    <row r="28" spans="1:11" s="322" customFormat="1" ht="12.95" customHeight="1" x14ac:dyDescent="0.25">
      <c r="A28" s="323" t="s">
        <v>367</v>
      </c>
      <c r="B28" s="1038">
        <v>8</v>
      </c>
      <c r="C28" s="1039"/>
      <c r="D28" s="1038">
        <v>0</v>
      </c>
      <c r="E28" s="1038"/>
      <c r="F28" s="1038">
        <v>0</v>
      </c>
      <c r="G28" s="1038"/>
      <c r="H28" s="1038">
        <v>8</v>
      </c>
      <c r="I28" s="1038"/>
      <c r="J28" s="1038">
        <v>0</v>
      </c>
      <c r="K28" s="1039"/>
    </row>
    <row r="29" spans="1:11" s="322" customFormat="1" ht="12.95" customHeight="1" x14ac:dyDescent="0.25">
      <c r="A29" s="323" t="s">
        <v>368</v>
      </c>
      <c r="B29" s="1038">
        <v>23</v>
      </c>
      <c r="C29" s="1039"/>
      <c r="D29" s="1038">
        <v>0</v>
      </c>
      <c r="E29" s="1038"/>
      <c r="F29" s="1038">
        <v>0</v>
      </c>
      <c r="G29" s="1038"/>
      <c r="H29" s="1038">
        <v>22</v>
      </c>
      <c r="I29" s="1038"/>
      <c r="J29" s="1038">
        <v>1</v>
      </c>
      <c r="K29" s="1039"/>
    </row>
    <row r="30" spans="1:11" s="322" customFormat="1" ht="12.95" customHeight="1" x14ac:dyDescent="0.25">
      <c r="A30" s="323" t="s">
        <v>369</v>
      </c>
      <c r="B30" s="1038">
        <v>6</v>
      </c>
      <c r="C30" s="1039"/>
      <c r="D30" s="1038">
        <v>0</v>
      </c>
      <c r="E30" s="1038"/>
      <c r="F30" s="1038">
        <v>0</v>
      </c>
      <c r="G30" s="1038"/>
      <c r="H30" s="1038">
        <v>2</v>
      </c>
      <c r="I30" s="1038"/>
      <c r="J30" s="1038">
        <v>4</v>
      </c>
      <c r="K30" s="1039"/>
    </row>
    <row r="31" spans="1:11" s="322" customFormat="1" ht="12.95" customHeight="1" x14ac:dyDescent="0.25">
      <c r="A31" s="323" t="s">
        <v>451</v>
      </c>
      <c r="B31" s="1038">
        <v>61</v>
      </c>
      <c r="C31" s="1039"/>
      <c r="D31" s="1038">
        <v>0</v>
      </c>
      <c r="E31" s="1038"/>
      <c r="F31" s="1038">
        <v>0</v>
      </c>
      <c r="G31" s="1038"/>
      <c r="H31" s="1038">
        <v>59</v>
      </c>
      <c r="I31" s="1038"/>
      <c r="J31" s="1038">
        <v>2</v>
      </c>
      <c r="K31" s="1039"/>
    </row>
    <row r="32" spans="1:11" s="322" customFormat="1" ht="12.95" customHeight="1" x14ac:dyDescent="0.25">
      <c r="A32" s="323" t="s">
        <v>370</v>
      </c>
      <c r="B32" s="1038">
        <v>75</v>
      </c>
      <c r="C32" s="1039"/>
      <c r="D32" s="1038">
        <v>0</v>
      </c>
      <c r="E32" s="1038"/>
      <c r="F32" s="1038">
        <v>0</v>
      </c>
      <c r="G32" s="1038"/>
      <c r="H32" s="1038">
        <v>68</v>
      </c>
      <c r="I32" s="1038"/>
      <c r="J32" s="1038">
        <v>7</v>
      </c>
      <c r="K32" s="1039"/>
    </row>
    <row r="33" spans="1:11" s="322" customFormat="1" ht="12.95" customHeight="1" x14ac:dyDescent="0.25">
      <c r="A33" s="323" t="s">
        <v>371</v>
      </c>
      <c r="B33" s="1038">
        <v>30</v>
      </c>
      <c r="C33" s="1039"/>
      <c r="D33" s="1038">
        <v>0</v>
      </c>
      <c r="E33" s="1038"/>
      <c r="F33" s="1038">
        <v>0</v>
      </c>
      <c r="G33" s="1038"/>
      <c r="H33" s="1038">
        <v>28</v>
      </c>
      <c r="I33" s="1038"/>
      <c r="J33" s="1038">
        <v>2</v>
      </c>
      <c r="K33" s="1039"/>
    </row>
    <row r="34" spans="1:11" s="322" customFormat="1" ht="12.95" customHeight="1" x14ac:dyDescent="0.25">
      <c r="A34" s="323" t="s">
        <v>372</v>
      </c>
      <c r="B34" s="1038">
        <v>15</v>
      </c>
      <c r="C34" s="1039"/>
      <c r="D34" s="1038">
        <v>0</v>
      </c>
      <c r="E34" s="1038"/>
      <c r="F34" s="1038">
        <v>0</v>
      </c>
      <c r="G34" s="1038"/>
      <c r="H34" s="1038">
        <v>14</v>
      </c>
      <c r="I34" s="1038"/>
      <c r="J34" s="1038">
        <v>1</v>
      </c>
      <c r="K34" s="1039"/>
    </row>
    <row r="35" spans="1:11" s="322" customFormat="1" ht="12.95" customHeight="1" x14ac:dyDescent="0.25">
      <c r="A35" s="323" t="s">
        <v>373</v>
      </c>
      <c r="B35" s="1038">
        <v>39</v>
      </c>
      <c r="C35" s="1039"/>
      <c r="D35" s="1038">
        <v>0</v>
      </c>
      <c r="E35" s="1038"/>
      <c r="F35" s="1038">
        <v>0</v>
      </c>
      <c r="G35" s="1038"/>
      <c r="H35" s="1038">
        <v>37</v>
      </c>
      <c r="I35" s="1038"/>
      <c r="J35" s="1038">
        <v>2</v>
      </c>
      <c r="K35" s="1039"/>
    </row>
    <row r="36" spans="1:11" s="322" customFormat="1" ht="12.95" customHeight="1" x14ac:dyDescent="0.25">
      <c r="A36" s="323" t="s">
        <v>374</v>
      </c>
      <c r="B36" s="1038">
        <v>130</v>
      </c>
      <c r="C36" s="1039"/>
      <c r="D36" s="1038">
        <v>0</v>
      </c>
      <c r="E36" s="1038"/>
      <c r="F36" s="1038">
        <v>0</v>
      </c>
      <c r="G36" s="1038"/>
      <c r="H36" s="1038">
        <v>123</v>
      </c>
      <c r="I36" s="1038"/>
      <c r="J36" s="1038">
        <v>7</v>
      </c>
      <c r="K36" s="1039"/>
    </row>
    <row r="37" spans="1:11" s="322" customFormat="1" ht="12.95" customHeight="1" x14ac:dyDescent="0.25">
      <c r="A37" s="323" t="s">
        <v>375</v>
      </c>
      <c r="B37" s="1038">
        <v>35</v>
      </c>
      <c r="C37" s="1039"/>
      <c r="D37" s="1038">
        <v>0</v>
      </c>
      <c r="E37" s="1038"/>
      <c r="F37" s="1038">
        <v>0</v>
      </c>
      <c r="G37" s="1038"/>
      <c r="H37" s="1038">
        <v>35</v>
      </c>
      <c r="I37" s="1038"/>
      <c r="J37" s="1038">
        <v>0</v>
      </c>
      <c r="K37" s="1039"/>
    </row>
    <row r="38" spans="1:11" s="322" customFormat="1" ht="12.95" customHeight="1" x14ac:dyDescent="0.25">
      <c r="A38" s="323" t="s">
        <v>376</v>
      </c>
      <c r="B38" s="1038">
        <v>57</v>
      </c>
      <c r="C38" s="1039"/>
      <c r="D38" s="1038">
        <v>0</v>
      </c>
      <c r="E38" s="1038"/>
      <c r="F38" s="1038">
        <v>0</v>
      </c>
      <c r="G38" s="1038"/>
      <c r="H38" s="1038">
        <v>51</v>
      </c>
      <c r="I38" s="1038"/>
      <c r="J38" s="1038">
        <v>6</v>
      </c>
      <c r="K38" s="1039"/>
    </row>
    <row r="39" spans="1:11" s="322" customFormat="1" ht="12.95" customHeight="1" x14ac:dyDescent="0.25">
      <c r="A39" s="1032" t="s">
        <v>440</v>
      </c>
      <c r="B39" s="1040">
        <v>19</v>
      </c>
      <c r="C39" s="1041"/>
      <c r="D39" s="1040">
        <v>0</v>
      </c>
      <c r="E39" s="1040"/>
      <c r="F39" s="1040">
        <v>0</v>
      </c>
      <c r="G39" s="1040"/>
      <c r="H39" s="1040">
        <v>19</v>
      </c>
      <c r="I39" s="1040"/>
      <c r="J39" s="1040">
        <v>0</v>
      </c>
      <c r="K39" s="1041"/>
    </row>
    <row r="40" spans="1:11" x14ac:dyDescent="0.25">
      <c r="A40" s="323"/>
      <c r="B40" s="172"/>
      <c r="C40" s="172"/>
      <c r="D40" s="172"/>
      <c r="E40" s="172"/>
      <c r="F40" s="172"/>
      <c r="G40" s="172"/>
      <c r="H40" s="172"/>
      <c r="I40" s="172"/>
      <c r="J40" s="172"/>
      <c r="K40" s="172"/>
    </row>
    <row r="41" spans="1:11" ht="15" customHeight="1" x14ac:dyDescent="0.25">
      <c r="A41" s="1720" t="s">
        <v>685</v>
      </c>
      <c r="B41" s="1720"/>
      <c r="C41" s="1720"/>
      <c r="D41" s="1720"/>
      <c r="E41" s="1720"/>
      <c r="F41" s="1720"/>
      <c r="G41" s="1720"/>
      <c r="H41" s="1720"/>
      <c r="I41" s="1720"/>
      <c r="J41" s="1720"/>
      <c r="K41" s="1720"/>
    </row>
  </sheetData>
  <mergeCells count="7">
    <mergeCell ref="A41:K41"/>
    <mergeCell ref="A4:A5"/>
    <mergeCell ref="B4:K4"/>
    <mergeCell ref="D5:E5"/>
    <mergeCell ref="F5:G5"/>
    <mergeCell ref="H5:I5"/>
    <mergeCell ref="J5:K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&amp;L&amp;"Tahoma,Normal"530</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N41"/>
  <sheetViews>
    <sheetView showGridLines="0" view="pageBreakPreview" zoomScaleSheetLayoutView="100" workbookViewId="0"/>
  </sheetViews>
  <sheetFormatPr baseColWidth="10" defaultColWidth="11.42578125" defaultRowHeight="15" x14ac:dyDescent="0.25"/>
  <cols>
    <col min="1" max="1" width="18.5703125" style="319" customWidth="1"/>
    <col min="2" max="2" width="8.28515625" style="319" customWidth="1"/>
    <col min="3" max="3" width="5.7109375" style="319" customWidth="1"/>
    <col min="4" max="4" width="6.5703125" style="319" customWidth="1"/>
    <col min="5" max="5" width="4.7109375" style="319" customWidth="1"/>
    <col min="6" max="6" width="5.140625" style="319" customWidth="1"/>
    <col min="7" max="7" width="6.42578125" style="319" customWidth="1"/>
    <col min="8" max="8" width="3.5703125" style="319" customWidth="1"/>
    <col min="9" max="9" width="3.28515625" style="319" customWidth="1"/>
    <col min="10" max="10" width="11.28515625" style="319" customWidth="1"/>
    <col min="11" max="11" width="4" style="319" customWidth="1"/>
    <col min="12" max="12" width="5.28515625" style="319" customWidth="1"/>
    <col min="13" max="13" width="12.28515625" style="319" customWidth="1"/>
    <col min="14" max="14" width="6.5703125" style="319" customWidth="1"/>
    <col min="15" max="255" width="11.42578125" style="319"/>
    <col min="256" max="256" width="16.5703125" style="319" customWidth="1"/>
    <col min="257" max="257" width="8.28515625" style="319" customWidth="1"/>
    <col min="258" max="258" width="3.85546875" style="319" customWidth="1"/>
    <col min="259" max="259" width="5.7109375" style="319" customWidth="1"/>
    <col min="260" max="260" width="6.5703125" style="319" customWidth="1"/>
    <col min="261" max="261" width="4.7109375" style="319" customWidth="1"/>
    <col min="262" max="262" width="5.140625" style="319" customWidth="1"/>
    <col min="263" max="263" width="6.42578125" style="319" customWidth="1"/>
    <col min="264" max="264" width="3.5703125" style="319" customWidth="1"/>
    <col min="265" max="265" width="3.28515625" style="319" customWidth="1"/>
    <col min="266" max="266" width="11.28515625" style="319" customWidth="1"/>
    <col min="267" max="267" width="4" style="319" customWidth="1"/>
    <col min="268" max="268" width="5.28515625" style="319" customWidth="1"/>
    <col min="269" max="269" width="12.28515625" style="319" customWidth="1"/>
    <col min="270" max="270" width="6.5703125" style="319" customWidth="1"/>
    <col min="271" max="511" width="11.42578125" style="319"/>
    <col min="512" max="512" width="16.5703125" style="319" customWidth="1"/>
    <col min="513" max="513" width="8.28515625" style="319" customWidth="1"/>
    <col min="514" max="514" width="3.85546875" style="319" customWidth="1"/>
    <col min="515" max="515" width="5.7109375" style="319" customWidth="1"/>
    <col min="516" max="516" width="6.5703125" style="319" customWidth="1"/>
    <col min="517" max="517" width="4.7109375" style="319" customWidth="1"/>
    <col min="518" max="518" width="5.140625" style="319" customWidth="1"/>
    <col min="519" max="519" width="6.42578125" style="319" customWidth="1"/>
    <col min="520" max="520" width="3.5703125" style="319" customWidth="1"/>
    <col min="521" max="521" width="3.28515625" style="319" customWidth="1"/>
    <col min="522" max="522" width="11.28515625" style="319" customWidth="1"/>
    <col min="523" max="523" width="4" style="319" customWidth="1"/>
    <col min="524" max="524" width="5.28515625" style="319" customWidth="1"/>
    <col min="525" max="525" width="12.28515625" style="319" customWidth="1"/>
    <col min="526" max="526" width="6.5703125" style="319" customWidth="1"/>
    <col min="527" max="767" width="11.42578125" style="319"/>
    <col min="768" max="768" width="16.5703125" style="319" customWidth="1"/>
    <col min="769" max="769" width="8.28515625" style="319" customWidth="1"/>
    <col min="770" max="770" width="3.85546875" style="319" customWidth="1"/>
    <col min="771" max="771" width="5.7109375" style="319" customWidth="1"/>
    <col min="772" max="772" width="6.5703125" style="319" customWidth="1"/>
    <col min="773" max="773" width="4.7109375" style="319" customWidth="1"/>
    <col min="774" max="774" width="5.140625" style="319" customWidth="1"/>
    <col min="775" max="775" width="6.42578125" style="319" customWidth="1"/>
    <col min="776" max="776" width="3.5703125" style="319" customWidth="1"/>
    <col min="777" max="777" width="3.28515625" style="319" customWidth="1"/>
    <col min="778" max="778" width="11.28515625" style="319" customWidth="1"/>
    <col min="779" max="779" width="4" style="319" customWidth="1"/>
    <col min="780" max="780" width="5.28515625" style="319" customWidth="1"/>
    <col min="781" max="781" width="12.28515625" style="319" customWidth="1"/>
    <col min="782" max="782" width="6.5703125" style="319" customWidth="1"/>
    <col min="783" max="1023" width="11.42578125" style="319"/>
    <col min="1024" max="1024" width="16.5703125" style="319" customWidth="1"/>
    <col min="1025" max="1025" width="8.28515625" style="319" customWidth="1"/>
    <col min="1026" max="1026" width="3.85546875" style="319" customWidth="1"/>
    <col min="1027" max="1027" width="5.7109375" style="319" customWidth="1"/>
    <col min="1028" max="1028" width="6.5703125" style="319" customWidth="1"/>
    <col min="1029" max="1029" width="4.7109375" style="319" customWidth="1"/>
    <col min="1030" max="1030" width="5.140625" style="319" customWidth="1"/>
    <col min="1031" max="1031" width="6.42578125" style="319" customWidth="1"/>
    <col min="1032" max="1032" width="3.5703125" style="319" customWidth="1"/>
    <col min="1033" max="1033" width="3.28515625" style="319" customWidth="1"/>
    <col min="1034" max="1034" width="11.28515625" style="319" customWidth="1"/>
    <col min="1035" max="1035" width="4" style="319" customWidth="1"/>
    <col min="1036" max="1036" width="5.28515625" style="319" customWidth="1"/>
    <col min="1037" max="1037" width="12.28515625" style="319" customWidth="1"/>
    <col min="1038" max="1038" width="6.5703125" style="319" customWidth="1"/>
    <col min="1039" max="1279" width="11.42578125" style="319"/>
    <col min="1280" max="1280" width="16.5703125" style="319" customWidth="1"/>
    <col min="1281" max="1281" width="8.28515625" style="319" customWidth="1"/>
    <col min="1282" max="1282" width="3.85546875" style="319" customWidth="1"/>
    <col min="1283" max="1283" width="5.7109375" style="319" customWidth="1"/>
    <col min="1284" max="1284" width="6.5703125" style="319" customWidth="1"/>
    <col min="1285" max="1285" width="4.7109375" style="319" customWidth="1"/>
    <col min="1286" max="1286" width="5.140625" style="319" customWidth="1"/>
    <col min="1287" max="1287" width="6.42578125" style="319" customWidth="1"/>
    <col min="1288" max="1288" width="3.5703125" style="319" customWidth="1"/>
    <col min="1289" max="1289" width="3.28515625" style="319" customWidth="1"/>
    <col min="1290" max="1290" width="11.28515625" style="319" customWidth="1"/>
    <col min="1291" max="1291" width="4" style="319" customWidth="1"/>
    <col min="1292" max="1292" width="5.28515625" style="319" customWidth="1"/>
    <col min="1293" max="1293" width="12.28515625" style="319" customWidth="1"/>
    <col min="1294" max="1294" width="6.5703125" style="319" customWidth="1"/>
    <col min="1295" max="1535" width="11.42578125" style="319"/>
    <col min="1536" max="1536" width="16.5703125" style="319" customWidth="1"/>
    <col min="1537" max="1537" width="8.28515625" style="319" customWidth="1"/>
    <col min="1538" max="1538" width="3.85546875" style="319" customWidth="1"/>
    <col min="1539" max="1539" width="5.7109375" style="319" customWidth="1"/>
    <col min="1540" max="1540" width="6.5703125" style="319" customWidth="1"/>
    <col min="1541" max="1541" width="4.7109375" style="319" customWidth="1"/>
    <col min="1542" max="1542" width="5.140625" style="319" customWidth="1"/>
    <col min="1543" max="1543" width="6.42578125" style="319" customWidth="1"/>
    <col min="1544" max="1544" width="3.5703125" style="319" customWidth="1"/>
    <col min="1545" max="1545" width="3.28515625" style="319" customWidth="1"/>
    <col min="1546" max="1546" width="11.28515625" style="319" customWidth="1"/>
    <col min="1547" max="1547" width="4" style="319" customWidth="1"/>
    <col min="1548" max="1548" width="5.28515625" style="319" customWidth="1"/>
    <col min="1549" max="1549" width="12.28515625" style="319" customWidth="1"/>
    <col min="1550" max="1550" width="6.5703125" style="319" customWidth="1"/>
    <col min="1551" max="1791" width="11.42578125" style="319"/>
    <col min="1792" max="1792" width="16.5703125" style="319" customWidth="1"/>
    <col min="1793" max="1793" width="8.28515625" style="319" customWidth="1"/>
    <col min="1794" max="1794" width="3.85546875" style="319" customWidth="1"/>
    <col min="1795" max="1795" width="5.7109375" style="319" customWidth="1"/>
    <col min="1796" max="1796" width="6.5703125" style="319" customWidth="1"/>
    <col min="1797" max="1797" width="4.7109375" style="319" customWidth="1"/>
    <col min="1798" max="1798" width="5.140625" style="319" customWidth="1"/>
    <col min="1799" max="1799" width="6.42578125" style="319" customWidth="1"/>
    <col min="1800" max="1800" width="3.5703125" style="319" customWidth="1"/>
    <col min="1801" max="1801" width="3.28515625" style="319" customWidth="1"/>
    <col min="1802" max="1802" width="11.28515625" style="319" customWidth="1"/>
    <col min="1803" max="1803" width="4" style="319" customWidth="1"/>
    <col min="1804" max="1804" width="5.28515625" style="319" customWidth="1"/>
    <col min="1805" max="1805" width="12.28515625" style="319" customWidth="1"/>
    <col min="1806" max="1806" width="6.5703125" style="319" customWidth="1"/>
    <col min="1807" max="2047" width="11.42578125" style="319"/>
    <col min="2048" max="2048" width="16.5703125" style="319" customWidth="1"/>
    <col min="2049" max="2049" width="8.28515625" style="319" customWidth="1"/>
    <col min="2050" max="2050" width="3.85546875" style="319" customWidth="1"/>
    <col min="2051" max="2051" width="5.7109375" style="319" customWidth="1"/>
    <col min="2052" max="2052" width="6.5703125" style="319" customWidth="1"/>
    <col min="2053" max="2053" width="4.7109375" style="319" customWidth="1"/>
    <col min="2054" max="2054" width="5.140625" style="319" customWidth="1"/>
    <col min="2055" max="2055" width="6.42578125" style="319" customWidth="1"/>
    <col min="2056" max="2056" width="3.5703125" style="319" customWidth="1"/>
    <col min="2057" max="2057" width="3.28515625" style="319" customWidth="1"/>
    <col min="2058" max="2058" width="11.28515625" style="319" customWidth="1"/>
    <col min="2059" max="2059" width="4" style="319" customWidth="1"/>
    <col min="2060" max="2060" width="5.28515625" style="319" customWidth="1"/>
    <col min="2061" max="2061" width="12.28515625" style="319" customWidth="1"/>
    <col min="2062" max="2062" width="6.5703125" style="319" customWidth="1"/>
    <col min="2063" max="2303" width="11.42578125" style="319"/>
    <col min="2304" max="2304" width="16.5703125" style="319" customWidth="1"/>
    <col min="2305" max="2305" width="8.28515625" style="319" customWidth="1"/>
    <col min="2306" max="2306" width="3.85546875" style="319" customWidth="1"/>
    <col min="2307" max="2307" width="5.7109375" style="319" customWidth="1"/>
    <col min="2308" max="2308" width="6.5703125" style="319" customWidth="1"/>
    <col min="2309" max="2309" width="4.7109375" style="319" customWidth="1"/>
    <col min="2310" max="2310" width="5.140625" style="319" customWidth="1"/>
    <col min="2311" max="2311" width="6.42578125" style="319" customWidth="1"/>
    <col min="2312" max="2312" width="3.5703125" style="319" customWidth="1"/>
    <col min="2313" max="2313" width="3.28515625" style="319" customWidth="1"/>
    <col min="2314" max="2314" width="11.28515625" style="319" customWidth="1"/>
    <col min="2315" max="2315" width="4" style="319" customWidth="1"/>
    <col min="2316" max="2316" width="5.28515625" style="319" customWidth="1"/>
    <col min="2317" max="2317" width="12.28515625" style="319" customWidth="1"/>
    <col min="2318" max="2318" width="6.5703125" style="319" customWidth="1"/>
    <col min="2319" max="2559" width="11.42578125" style="319"/>
    <col min="2560" max="2560" width="16.5703125" style="319" customWidth="1"/>
    <col min="2561" max="2561" width="8.28515625" style="319" customWidth="1"/>
    <col min="2562" max="2562" width="3.85546875" style="319" customWidth="1"/>
    <col min="2563" max="2563" width="5.7109375" style="319" customWidth="1"/>
    <col min="2564" max="2564" width="6.5703125" style="319" customWidth="1"/>
    <col min="2565" max="2565" width="4.7109375" style="319" customWidth="1"/>
    <col min="2566" max="2566" width="5.140625" style="319" customWidth="1"/>
    <col min="2567" max="2567" width="6.42578125" style="319" customWidth="1"/>
    <col min="2568" max="2568" width="3.5703125" style="319" customWidth="1"/>
    <col min="2569" max="2569" width="3.28515625" style="319" customWidth="1"/>
    <col min="2570" max="2570" width="11.28515625" style="319" customWidth="1"/>
    <col min="2571" max="2571" width="4" style="319" customWidth="1"/>
    <col min="2572" max="2572" width="5.28515625" style="319" customWidth="1"/>
    <col min="2573" max="2573" width="12.28515625" style="319" customWidth="1"/>
    <col min="2574" max="2574" width="6.5703125" style="319" customWidth="1"/>
    <col min="2575" max="2815" width="11.42578125" style="319"/>
    <col min="2816" max="2816" width="16.5703125" style="319" customWidth="1"/>
    <col min="2817" max="2817" width="8.28515625" style="319" customWidth="1"/>
    <col min="2818" max="2818" width="3.85546875" style="319" customWidth="1"/>
    <col min="2819" max="2819" width="5.7109375" style="319" customWidth="1"/>
    <col min="2820" max="2820" width="6.5703125" style="319" customWidth="1"/>
    <col min="2821" max="2821" width="4.7109375" style="319" customWidth="1"/>
    <col min="2822" max="2822" width="5.140625" style="319" customWidth="1"/>
    <col min="2823" max="2823" width="6.42578125" style="319" customWidth="1"/>
    <col min="2824" max="2824" width="3.5703125" style="319" customWidth="1"/>
    <col min="2825" max="2825" width="3.28515625" style="319" customWidth="1"/>
    <col min="2826" max="2826" width="11.28515625" style="319" customWidth="1"/>
    <col min="2827" max="2827" width="4" style="319" customWidth="1"/>
    <col min="2828" max="2828" width="5.28515625" style="319" customWidth="1"/>
    <col min="2829" max="2829" width="12.28515625" style="319" customWidth="1"/>
    <col min="2830" max="2830" width="6.5703125" style="319" customWidth="1"/>
    <col min="2831" max="3071" width="11.42578125" style="319"/>
    <col min="3072" max="3072" width="16.5703125" style="319" customWidth="1"/>
    <col min="3073" max="3073" width="8.28515625" style="319" customWidth="1"/>
    <col min="3074" max="3074" width="3.85546875" style="319" customWidth="1"/>
    <col min="3075" max="3075" width="5.7109375" style="319" customWidth="1"/>
    <col min="3076" max="3076" width="6.5703125" style="319" customWidth="1"/>
    <col min="3077" max="3077" width="4.7109375" style="319" customWidth="1"/>
    <col min="3078" max="3078" width="5.140625" style="319" customWidth="1"/>
    <col min="3079" max="3079" width="6.42578125" style="319" customWidth="1"/>
    <col min="3080" max="3080" width="3.5703125" style="319" customWidth="1"/>
    <col min="3081" max="3081" width="3.28515625" style="319" customWidth="1"/>
    <col min="3082" max="3082" width="11.28515625" style="319" customWidth="1"/>
    <col min="3083" max="3083" width="4" style="319" customWidth="1"/>
    <col min="3084" max="3084" width="5.28515625" style="319" customWidth="1"/>
    <col min="3085" max="3085" width="12.28515625" style="319" customWidth="1"/>
    <col min="3086" max="3086" width="6.5703125" style="319" customWidth="1"/>
    <col min="3087" max="3327" width="11.42578125" style="319"/>
    <col min="3328" max="3328" width="16.5703125" style="319" customWidth="1"/>
    <col min="3329" max="3329" width="8.28515625" style="319" customWidth="1"/>
    <col min="3330" max="3330" width="3.85546875" style="319" customWidth="1"/>
    <col min="3331" max="3331" width="5.7109375" style="319" customWidth="1"/>
    <col min="3332" max="3332" width="6.5703125" style="319" customWidth="1"/>
    <col min="3333" max="3333" width="4.7109375" style="319" customWidth="1"/>
    <col min="3334" max="3334" width="5.140625" style="319" customWidth="1"/>
    <col min="3335" max="3335" width="6.42578125" style="319" customWidth="1"/>
    <col min="3336" max="3336" width="3.5703125" style="319" customWidth="1"/>
    <col min="3337" max="3337" width="3.28515625" style="319" customWidth="1"/>
    <col min="3338" max="3338" width="11.28515625" style="319" customWidth="1"/>
    <col min="3339" max="3339" width="4" style="319" customWidth="1"/>
    <col min="3340" max="3340" width="5.28515625" style="319" customWidth="1"/>
    <col min="3341" max="3341" width="12.28515625" style="319" customWidth="1"/>
    <col min="3342" max="3342" width="6.5703125" style="319" customWidth="1"/>
    <col min="3343" max="3583" width="11.42578125" style="319"/>
    <col min="3584" max="3584" width="16.5703125" style="319" customWidth="1"/>
    <col min="3585" max="3585" width="8.28515625" style="319" customWidth="1"/>
    <col min="3586" max="3586" width="3.85546875" style="319" customWidth="1"/>
    <col min="3587" max="3587" width="5.7109375" style="319" customWidth="1"/>
    <col min="3588" max="3588" width="6.5703125" style="319" customWidth="1"/>
    <col min="3589" max="3589" width="4.7109375" style="319" customWidth="1"/>
    <col min="3590" max="3590" width="5.140625" style="319" customWidth="1"/>
    <col min="3591" max="3591" width="6.42578125" style="319" customWidth="1"/>
    <col min="3592" max="3592" width="3.5703125" style="319" customWidth="1"/>
    <col min="3593" max="3593" width="3.28515625" style="319" customWidth="1"/>
    <col min="3594" max="3594" width="11.28515625" style="319" customWidth="1"/>
    <col min="3595" max="3595" width="4" style="319" customWidth="1"/>
    <col min="3596" max="3596" width="5.28515625" style="319" customWidth="1"/>
    <col min="3597" max="3597" width="12.28515625" style="319" customWidth="1"/>
    <col min="3598" max="3598" width="6.5703125" style="319" customWidth="1"/>
    <col min="3599" max="3839" width="11.42578125" style="319"/>
    <col min="3840" max="3840" width="16.5703125" style="319" customWidth="1"/>
    <col min="3841" max="3841" width="8.28515625" style="319" customWidth="1"/>
    <col min="3842" max="3842" width="3.85546875" style="319" customWidth="1"/>
    <col min="3843" max="3843" width="5.7109375" style="319" customWidth="1"/>
    <col min="3844" max="3844" width="6.5703125" style="319" customWidth="1"/>
    <col min="3845" max="3845" width="4.7109375" style="319" customWidth="1"/>
    <col min="3846" max="3846" width="5.140625" style="319" customWidth="1"/>
    <col min="3847" max="3847" width="6.42578125" style="319" customWidth="1"/>
    <col min="3848" max="3848" width="3.5703125" style="319" customWidth="1"/>
    <col min="3849" max="3849" width="3.28515625" style="319" customWidth="1"/>
    <col min="3850" max="3850" width="11.28515625" style="319" customWidth="1"/>
    <col min="3851" max="3851" width="4" style="319" customWidth="1"/>
    <col min="3852" max="3852" width="5.28515625" style="319" customWidth="1"/>
    <col min="3853" max="3853" width="12.28515625" style="319" customWidth="1"/>
    <col min="3854" max="3854" width="6.5703125" style="319" customWidth="1"/>
    <col min="3855" max="4095" width="11.42578125" style="319"/>
    <col min="4096" max="4096" width="16.5703125" style="319" customWidth="1"/>
    <col min="4097" max="4097" width="8.28515625" style="319" customWidth="1"/>
    <col min="4098" max="4098" width="3.85546875" style="319" customWidth="1"/>
    <col min="4099" max="4099" width="5.7109375" style="319" customWidth="1"/>
    <col min="4100" max="4100" width="6.5703125" style="319" customWidth="1"/>
    <col min="4101" max="4101" width="4.7109375" style="319" customWidth="1"/>
    <col min="4102" max="4102" width="5.140625" style="319" customWidth="1"/>
    <col min="4103" max="4103" width="6.42578125" style="319" customWidth="1"/>
    <col min="4104" max="4104" width="3.5703125" style="319" customWidth="1"/>
    <col min="4105" max="4105" width="3.28515625" style="319" customWidth="1"/>
    <col min="4106" max="4106" width="11.28515625" style="319" customWidth="1"/>
    <col min="4107" max="4107" width="4" style="319" customWidth="1"/>
    <col min="4108" max="4108" width="5.28515625" style="319" customWidth="1"/>
    <col min="4109" max="4109" width="12.28515625" style="319" customWidth="1"/>
    <col min="4110" max="4110" width="6.5703125" style="319" customWidth="1"/>
    <col min="4111" max="4351" width="11.42578125" style="319"/>
    <col min="4352" max="4352" width="16.5703125" style="319" customWidth="1"/>
    <col min="4353" max="4353" width="8.28515625" style="319" customWidth="1"/>
    <col min="4354" max="4354" width="3.85546875" style="319" customWidth="1"/>
    <col min="4355" max="4355" width="5.7109375" style="319" customWidth="1"/>
    <col min="4356" max="4356" width="6.5703125" style="319" customWidth="1"/>
    <col min="4357" max="4357" width="4.7109375" style="319" customWidth="1"/>
    <col min="4358" max="4358" width="5.140625" style="319" customWidth="1"/>
    <col min="4359" max="4359" width="6.42578125" style="319" customWidth="1"/>
    <col min="4360" max="4360" width="3.5703125" style="319" customWidth="1"/>
    <col min="4361" max="4361" width="3.28515625" style="319" customWidth="1"/>
    <col min="4362" max="4362" width="11.28515625" style="319" customWidth="1"/>
    <col min="4363" max="4363" width="4" style="319" customWidth="1"/>
    <col min="4364" max="4364" width="5.28515625" style="319" customWidth="1"/>
    <col min="4365" max="4365" width="12.28515625" style="319" customWidth="1"/>
    <col min="4366" max="4366" width="6.5703125" style="319" customWidth="1"/>
    <col min="4367" max="4607" width="11.42578125" style="319"/>
    <col min="4608" max="4608" width="16.5703125" style="319" customWidth="1"/>
    <col min="4609" max="4609" width="8.28515625" style="319" customWidth="1"/>
    <col min="4610" max="4610" width="3.85546875" style="319" customWidth="1"/>
    <col min="4611" max="4611" width="5.7109375" style="319" customWidth="1"/>
    <col min="4612" max="4612" width="6.5703125" style="319" customWidth="1"/>
    <col min="4613" max="4613" width="4.7109375" style="319" customWidth="1"/>
    <col min="4614" max="4614" width="5.140625" style="319" customWidth="1"/>
    <col min="4615" max="4615" width="6.42578125" style="319" customWidth="1"/>
    <col min="4616" max="4616" width="3.5703125" style="319" customWidth="1"/>
    <col min="4617" max="4617" width="3.28515625" style="319" customWidth="1"/>
    <col min="4618" max="4618" width="11.28515625" style="319" customWidth="1"/>
    <col min="4619" max="4619" width="4" style="319" customWidth="1"/>
    <col min="4620" max="4620" width="5.28515625" style="319" customWidth="1"/>
    <col min="4621" max="4621" width="12.28515625" style="319" customWidth="1"/>
    <col min="4622" max="4622" width="6.5703125" style="319" customWidth="1"/>
    <col min="4623" max="4863" width="11.42578125" style="319"/>
    <col min="4864" max="4864" width="16.5703125" style="319" customWidth="1"/>
    <col min="4865" max="4865" width="8.28515625" style="319" customWidth="1"/>
    <col min="4866" max="4866" width="3.85546875" style="319" customWidth="1"/>
    <col min="4867" max="4867" width="5.7109375" style="319" customWidth="1"/>
    <col min="4868" max="4868" width="6.5703125" style="319" customWidth="1"/>
    <col min="4869" max="4869" width="4.7109375" style="319" customWidth="1"/>
    <col min="4870" max="4870" width="5.140625" style="319" customWidth="1"/>
    <col min="4871" max="4871" width="6.42578125" style="319" customWidth="1"/>
    <col min="4872" max="4872" width="3.5703125" style="319" customWidth="1"/>
    <col min="4873" max="4873" width="3.28515625" style="319" customWidth="1"/>
    <col min="4874" max="4874" width="11.28515625" style="319" customWidth="1"/>
    <col min="4875" max="4875" width="4" style="319" customWidth="1"/>
    <col min="4876" max="4876" width="5.28515625" style="319" customWidth="1"/>
    <col min="4877" max="4877" width="12.28515625" style="319" customWidth="1"/>
    <col min="4878" max="4878" width="6.5703125" style="319" customWidth="1"/>
    <col min="4879" max="5119" width="11.42578125" style="319"/>
    <col min="5120" max="5120" width="16.5703125" style="319" customWidth="1"/>
    <col min="5121" max="5121" width="8.28515625" style="319" customWidth="1"/>
    <col min="5122" max="5122" width="3.85546875" style="319" customWidth="1"/>
    <col min="5123" max="5123" width="5.7109375" style="319" customWidth="1"/>
    <col min="5124" max="5124" width="6.5703125" style="319" customWidth="1"/>
    <col min="5125" max="5125" width="4.7109375" style="319" customWidth="1"/>
    <col min="5126" max="5126" width="5.140625" style="319" customWidth="1"/>
    <col min="5127" max="5127" width="6.42578125" style="319" customWidth="1"/>
    <col min="5128" max="5128" width="3.5703125" style="319" customWidth="1"/>
    <col min="5129" max="5129" width="3.28515625" style="319" customWidth="1"/>
    <col min="5130" max="5130" width="11.28515625" style="319" customWidth="1"/>
    <col min="5131" max="5131" width="4" style="319" customWidth="1"/>
    <col min="5132" max="5132" width="5.28515625" style="319" customWidth="1"/>
    <col min="5133" max="5133" width="12.28515625" style="319" customWidth="1"/>
    <col min="5134" max="5134" width="6.5703125" style="319" customWidth="1"/>
    <col min="5135" max="5375" width="11.42578125" style="319"/>
    <col min="5376" max="5376" width="16.5703125" style="319" customWidth="1"/>
    <col min="5377" max="5377" width="8.28515625" style="319" customWidth="1"/>
    <col min="5378" max="5378" width="3.85546875" style="319" customWidth="1"/>
    <col min="5379" max="5379" width="5.7109375" style="319" customWidth="1"/>
    <col min="5380" max="5380" width="6.5703125" style="319" customWidth="1"/>
    <col min="5381" max="5381" width="4.7109375" style="319" customWidth="1"/>
    <col min="5382" max="5382" width="5.140625" style="319" customWidth="1"/>
    <col min="5383" max="5383" width="6.42578125" style="319" customWidth="1"/>
    <col min="5384" max="5384" width="3.5703125" style="319" customWidth="1"/>
    <col min="5385" max="5385" width="3.28515625" style="319" customWidth="1"/>
    <col min="5386" max="5386" width="11.28515625" style="319" customWidth="1"/>
    <col min="5387" max="5387" width="4" style="319" customWidth="1"/>
    <col min="5388" max="5388" width="5.28515625" style="319" customWidth="1"/>
    <col min="5389" max="5389" width="12.28515625" style="319" customWidth="1"/>
    <col min="5390" max="5390" width="6.5703125" style="319" customWidth="1"/>
    <col min="5391" max="5631" width="11.42578125" style="319"/>
    <col min="5632" max="5632" width="16.5703125" style="319" customWidth="1"/>
    <col min="5633" max="5633" width="8.28515625" style="319" customWidth="1"/>
    <col min="5634" max="5634" width="3.85546875" style="319" customWidth="1"/>
    <col min="5635" max="5635" width="5.7109375" style="319" customWidth="1"/>
    <col min="5636" max="5636" width="6.5703125" style="319" customWidth="1"/>
    <col min="5637" max="5637" width="4.7109375" style="319" customWidth="1"/>
    <col min="5638" max="5638" width="5.140625" style="319" customWidth="1"/>
    <col min="5639" max="5639" width="6.42578125" style="319" customWidth="1"/>
    <col min="5640" max="5640" width="3.5703125" style="319" customWidth="1"/>
    <col min="5641" max="5641" width="3.28515625" style="319" customWidth="1"/>
    <col min="5642" max="5642" width="11.28515625" style="319" customWidth="1"/>
    <col min="5643" max="5643" width="4" style="319" customWidth="1"/>
    <col min="5644" max="5644" width="5.28515625" style="319" customWidth="1"/>
    <col min="5645" max="5645" width="12.28515625" style="319" customWidth="1"/>
    <col min="5646" max="5646" width="6.5703125" style="319" customWidth="1"/>
    <col min="5647" max="5887" width="11.42578125" style="319"/>
    <col min="5888" max="5888" width="16.5703125" style="319" customWidth="1"/>
    <col min="5889" max="5889" width="8.28515625" style="319" customWidth="1"/>
    <col min="5890" max="5890" width="3.85546875" style="319" customWidth="1"/>
    <col min="5891" max="5891" width="5.7109375" style="319" customWidth="1"/>
    <col min="5892" max="5892" width="6.5703125" style="319" customWidth="1"/>
    <col min="5893" max="5893" width="4.7109375" style="319" customWidth="1"/>
    <col min="5894" max="5894" width="5.140625" style="319" customWidth="1"/>
    <col min="5895" max="5895" width="6.42578125" style="319" customWidth="1"/>
    <col min="5896" max="5896" width="3.5703125" style="319" customWidth="1"/>
    <col min="5897" max="5897" width="3.28515625" style="319" customWidth="1"/>
    <col min="5898" max="5898" width="11.28515625" style="319" customWidth="1"/>
    <col min="5899" max="5899" width="4" style="319" customWidth="1"/>
    <col min="5900" max="5900" width="5.28515625" style="319" customWidth="1"/>
    <col min="5901" max="5901" width="12.28515625" style="319" customWidth="1"/>
    <col min="5902" max="5902" width="6.5703125" style="319" customWidth="1"/>
    <col min="5903" max="6143" width="11.42578125" style="319"/>
    <col min="6144" max="6144" width="16.5703125" style="319" customWidth="1"/>
    <col min="6145" max="6145" width="8.28515625" style="319" customWidth="1"/>
    <col min="6146" max="6146" width="3.85546875" style="319" customWidth="1"/>
    <col min="6147" max="6147" width="5.7109375" style="319" customWidth="1"/>
    <col min="6148" max="6148" width="6.5703125" style="319" customWidth="1"/>
    <col min="6149" max="6149" width="4.7109375" style="319" customWidth="1"/>
    <col min="6150" max="6150" width="5.140625" style="319" customWidth="1"/>
    <col min="6151" max="6151" width="6.42578125" style="319" customWidth="1"/>
    <col min="6152" max="6152" width="3.5703125" style="319" customWidth="1"/>
    <col min="6153" max="6153" width="3.28515625" style="319" customWidth="1"/>
    <col min="6154" max="6154" width="11.28515625" style="319" customWidth="1"/>
    <col min="6155" max="6155" width="4" style="319" customWidth="1"/>
    <col min="6156" max="6156" width="5.28515625" style="319" customWidth="1"/>
    <col min="6157" max="6157" width="12.28515625" style="319" customWidth="1"/>
    <col min="6158" max="6158" width="6.5703125" style="319" customWidth="1"/>
    <col min="6159" max="6399" width="11.42578125" style="319"/>
    <col min="6400" max="6400" width="16.5703125" style="319" customWidth="1"/>
    <col min="6401" max="6401" width="8.28515625" style="319" customWidth="1"/>
    <col min="6402" max="6402" width="3.85546875" style="319" customWidth="1"/>
    <col min="6403" max="6403" width="5.7109375" style="319" customWidth="1"/>
    <col min="6404" max="6404" width="6.5703125" style="319" customWidth="1"/>
    <col min="6405" max="6405" width="4.7109375" style="319" customWidth="1"/>
    <col min="6406" max="6406" width="5.140625" style="319" customWidth="1"/>
    <col min="6407" max="6407" width="6.42578125" style="319" customWidth="1"/>
    <col min="6408" max="6408" width="3.5703125" style="319" customWidth="1"/>
    <col min="6409" max="6409" width="3.28515625" style="319" customWidth="1"/>
    <col min="6410" max="6410" width="11.28515625" style="319" customWidth="1"/>
    <col min="6411" max="6411" width="4" style="319" customWidth="1"/>
    <col min="6412" max="6412" width="5.28515625" style="319" customWidth="1"/>
    <col min="6413" max="6413" width="12.28515625" style="319" customWidth="1"/>
    <col min="6414" max="6414" width="6.5703125" style="319" customWidth="1"/>
    <col min="6415" max="6655" width="11.42578125" style="319"/>
    <col min="6656" max="6656" width="16.5703125" style="319" customWidth="1"/>
    <col min="6657" max="6657" width="8.28515625" style="319" customWidth="1"/>
    <col min="6658" max="6658" width="3.85546875" style="319" customWidth="1"/>
    <col min="6659" max="6659" width="5.7109375" style="319" customWidth="1"/>
    <col min="6660" max="6660" width="6.5703125" style="319" customWidth="1"/>
    <col min="6661" max="6661" width="4.7109375" style="319" customWidth="1"/>
    <col min="6662" max="6662" width="5.140625" style="319" customWidth="1"/>
    <col min="6663" max="6663" width="6.42578125" style="319" customWidth="1"/>
    <col min="6664" max="6664" width="3.5703125" style="319" customWidth="1"/>
    <col min="6665" max="6665" width="3.28515625" style="319" customWidth="1"/>
    <col min="6666" max="6666" width="11.28515625" style="319" customWidth="1"/>
    <col min="6667" max="6667" width="4" style="319" customWidth="1"/>
    <col min="6668" max="6668" width="5.28515625" style="319" customWidth="1"/>
    <col min="6669" max="6669" width="12.28515625" style="319" customWidth="1"/>
    <col min="6670" max="6670" width="6.5703125" style="319" customWidth="1"/>
    <col min="6671" max="6911" width="11.42578125" style="319"/>
    <col min="6912" max="6912" width="16.5703125" style="319" customWidth="1"/>
    <col min="6913" max="6913" width="8.28515625" style="319" customWidth="1"/>
    <col min="6914" max="6914" width="3.85546875" style="319" customWidth="1"/>
    <col min="6915" max="6915" width="5.7109375" style="319" customWidth="1"/>
    <col min="6916" max="6916" width="6.5703125" style="319" customWidth="1"/>
    <col min="6917" max="6917" width="4.7109375" style="319" customWidth="1"/>
    <col min="6918" max="6918" width="5.140625" style="319" customWidth="1"/>
    <col min="6919" max="6919" width="6.42578125" style="319" customWidth="1"/>
    <col min="6920" max="6920" width="3.5703125" style="319" customWidth="1"/>
    <col min="6921" max="6921" width="3.28515625" style="319" customWidth="1"/>
    <col min="6922" max="6922" width="11.28515625" style="319" customWidth="1"/>
    <col min="6923" max="6923" width="4" style="319" customWidth="1"/>
    <col min="6924" max="6924" width="5.28515625" style="319" customWidth="1"/>
    <col min="6925" max="6925" width="12.28515625" style="319" customWidth="1"/>
    <col min="6926" max="6926" width="6.5703125" style="319" customWidth="1"/>
    <col min="6927" max="7167" width="11.42578125" style="319"/>
    <col min="7168" max="7168" width="16.5703125" style="319" customWidth="1"/>
    <col min="7169" max="7169" width="8.28515625" style="319" customWidth="1"/>
    <col min="7170" max="7170" width="3.85546875" style="319" customWidth="1"/>
    <col min="7171" max="7171" width="5.7109375" style="319" customWidth="1"/>
    <col min="7172" max="7172" width="6.5703125" style="319" customWidth="1"/>
    <col min="7173" max="7173" width="4.7109375" style="319" customWidth="1"/>
    <col min="7174" max="7174" width="5.140625" style="319" customWidth="1"/>
    <col min="7175" max="7175" width="6.42578125" style="319" customWidth="1"/>
    <col min="7176" max="7176" width="3.5703125" style="319" customWidth="1"/>
    <col min="7177" max="7177" width="3.28515625" style="319" customWidth="1"/>
    <col min="7178" max="7178" width="11.28515625" style="319" customWidth="1"/>
    <col min="7179" max="7179" width="4" style="319" customWidth="1"/>
    <col min="7180" max="7180" width="5.28515625" style="319" customWidth="1"/>
    <col min="7181" max="7181" width="12.28515625" style="319" customWidth="1"/>
    <col min="7182" max="7182" width="6.5703125" style="319" customWidth="1"/>
    <col min="7183" max="7423" width="11.42578125" style="319"/>
    <col min="7424" max="7424" width="16.5703125" style="319" customWidth="1"/>
    <col min="7425" max="7425" width="8.28515625" style="319" customWidth="1"/>
    <col min="7426" max="7426" width="3.85546875" style="319" customWidth="1"/>
    <col min="7427" max="7427" width="5.7109375" style="319" customWidth="1"/>
    <col min="7428" max="7428" width="6.5703125" style="319" customWidth="1"/>
    <col min="7429" max="7429" width="4.7109375" style="319" customWidth="1"/>
    <col min="7430" max="7430" width="5.140625" style="319" customWidth="1"/>
    <col min="7431" max="7431" width="6.42578125" style="319" customWidth="1"/>
    <col min="7432" max="7432" width="3.5703125" style="319" customWidth="1"/>
    <col min="7433" max="7433" width="3.28515625" style="319" customWidth="1"/>
    <col min="7434" max="7434" width="11.28515625" style="319" customWidth="1"/>
    <col min="7435" max="7435" width="4" style="319" customWidth="1"/>
    <col min="7436" max="7436" width="5.28515625" style="319" customWidth="1"/>
    <col min="7437" max="7437" width="12.28515625" style="319" customWidth="1"/>
    <col min="7438" max="7438" width="6.5703125" style="319" customWidth="1"/>
    <col min="7439" max="7679" width="11.42578125" style="319"/>
    <col min="7680" max="7680" width="16.5703125" style="319" customWidth="1"/>
    <col min="7681" max="7681" width="8.28515625" style="319" customWidth="1"/>
    <col min="7682" max="7682" width="3.85546875" style="319" customWidth="1"/>
    <col min="7683" max="7683" width="5.7109375" style="319" customWidth="1"/>
    <col min="7684" max="7684" width="6.5703125" style="319" customWidth="1"/>
    <col min="7685" max="7685" width="4.7109375" style="319" customWidth="1"/>
    <col min="7686" max="7686" width="5.140625" style="319" customWidth="1"/>
    <col min="7687" max="7687" width="6.42578125" style="319" customWidth="1"/>
    <col min="7688" max="7688" width="3.5703125" style="319" customWidth="1"/>
    <col min="7689" max="7689" width="3.28515625" style="319" customWidth="1"/>
    <col min="7690" max="7690" width="11.28515625" style="319" customWidth="1"/>
    <col min="7691" max="7691" width="4" style="319" customWidth="1"/>
    <col min="7692" max="7692" width="5.28515625" style="319" customWidth="1"/>
    <col min="7693" max="7693" width="12.28515625" style="319" customWidth="1"/>
    <col min="7694" max="7694" width="6.5703125" style="319" customWidth="1"/>
    <col min="7695" max="7935" width="11.42578125" style="319"/>
    <col min="7936" max="7936" width="16.5703125" style="319" customWidth="1"/>
    <col min="7937" max="7937" width="8.28515625" style="319" customWidth="1"/>
    <col min="7938" max="7938" width="3.85546875" style="319" customWidth="1"/>
    <col min="7939" max="7939" width="5.7109375" style="319" customWidth="1"/>
    <col min="7940" max="7940" width="6.5703125" style="319" customWidth="1"/>
    <col min="7941" max="7941" width="4.7109375" style="319" customWidth="1"/>
    <col min="7942" max="7942" width="5.140625" style="319" customWidth="1"/>
    <col min="7943" max="7943" width="6.42578125" style="319" customWidth="1"/>
    <col min="7944" max="7944" width="3.5703125" style="319" customWidth="1"/>
    <col min="7945" max="7945" width="3.28515625" style="319" customWidth="1"/>
    <col min="7946" max="7946" width="11.28515625" style="319" customWidth="1"/>
    <col min="7947" max="7947" width="4" style="319" customWidth="1"/>
    <col min="7948" max="7948" width="5.28515625" style="319" customWidth="1"/>
    <col min="7949" max="7949" width="12.28515625" style="319" customWidth="1"/>
    <col min="7950" max="7950" width="6.5703125" style="319" customWidth="1"/>
    <col min="7951" max="8191" width="11.42578125" style="319"/>
    <col min="8192" max="8192" width="16.5703125" style="319" customWidth="1"/>
    <col min="8193" max="8193" width="8.28515625" style="319" customWidth="1"/>
    <col min="8194" max="8194" width="3.85546875" style="319" customWidth="1"/>
    <col min="8195" max="8195" width="5.7109375" style="319" customWidth="1"/>
    <col min="8196" max="8196" width="6.5703125" style="319" customWidth="1"/>
    <col min="8197" max="8197" width="4.7109375" style="319" customWidth="1"/>
    <col min="8198" max="8198" width="5.140625" style="319" customWidth="1"/>
    <col min="8199" max="8199" width="6.42578125" style="319" customWidth="1"/>
    <col min="8200" max="8200" width="3.5703125" style="319" customWidth="1"/>
    <col min="8201" max="8201" width="3.28515625" style="319" customWidth="1"/>
    <col min="8202" max="8202" width="11.28515625" style="319" customWidth="1"/>
    <col min="8203" max="8203" width="4" style="319" customWidth="1"/>
    <col min="8204" max="8204" width="5.28515625" style="319" customWidth="1"/>
    <col min="8205" max="8205" width="12.28515625" style="319" customWidth="1"/>
    <col min="8206" max="8206" width="6.5703125" style="319" customWidth="1"/>
    <col min="8207" max="8447" width="11.42578125" style="319"/>
    <col min="8448" max="8448" width="16.5703125" style="319" customWidth="1"/>
    <col min="8449" max="8449" width="8.28515625" style="319" customWidth="1"/>
    <col min="8450" max="8450" width="3.85546875" style="319" customWidth="1"/>
    <col min="8451" max="8451" width="5.7109375" style="319" customWidth="1"/>
    <col min="8452" max="8452" width="6.5703125" style="319" customWidth="1"/>
    <col min="8453" max="8453" width="4.7109375" style="319" customWidth="1"/>
    <col min="8454" max="8454" width="5.140625" style="319" customWidth="1"/>
    <col min="8455" max="8455" width="6.42578125" style="319" customWidth="1"/>
    <col min="8456" max="8456" width="3.5703125" style="319" customWidth="1"/>
    <col min="8457" max="8457" width="3.28515625" style="319" customWidth="1"/>
    <col min="8458" max="8458" width="11.28515625" style="319" customWidth="1"/>
    <col min="8459" max="8459" width="4" style="319" customWidth="1"/>
    <col min="8460" max="8460" width="5.28515625" style="319" customWidth="1"/>
    <col min="8461" max="8461" width="12.28515625" style="319" customWidth="1"/>
    <col min="8462" max="8462" width="6.5703125" style="319" customWidth="1"/>
    <col min="8463" max="8703" width="11.42578125" style="319"/>
    <col min="8704" max="8704" width="16.5703125" style="319" customWidth="1"/>
    <col min="8705" max="8705" width="8.28515625" style="319" customWidth="1"/>
    <col min="8706" max="8706" width="3.85546875" style="319" customWidth="1"/>
    <col min="8707" max="8707" width="5.7109375" style="319" customWidth="1"/>
    <col min="8708" max="8708" width="6.5703125" style="319" customWidth="1"/>
    <col min="8709" max="8709" width="4.7109375" style="319" customWidth="1"/>
    <col min="8710" max="8710" width="5.140625" style="319" customWidth="1"/>
    <col min="8711" max="8711" width="6.42578125" style="319" customWidth="1"/>
    <col min="8712" max="8712" width="3.5703125" style="319" customWidth="1"/>
    <col min="8713" max="8713" width="3.28515625" style="319" customWidth="1"/>
    <col min="8714" max="8714" width="11.28515625" style="319" customWidth="1"/>
    <col min="8715" max="8715" width="4" style="319" customWidth="1"/>
    <col min="8716" max="8716" width="5.28515625" style="319" customWidth="1"/>
    <col min="8717" max="8717" width="12.28515625" style="319" customWidth="1"/>
    <col min="8718" max="8718" width="6.5703125" style="319" customWidth="1"/>
    <col min="8719" max="8959" width="11.42578125" style="319"/>
    <col min="8960" max="8960" width="16.5703125" style="319" customWidth="1"/>
    <col min="8961" max="8961" width="8.28515625" style="319" customWidth="1"/>
    <col min="8962" max="8962" width="3.85546875" style="319" customWidth="1"/>
    <col min="8963" max="8963" width="5.7109375" style="319" customWidth="1"/>
    <col min="8964" max="8964" width="6.5703125" style="319" customWidth="1"/>
    <col min="8965" max="8965" width="4.7109375" style="319" customWidth="1"/>
    <col min="8966" max="8966" width="5.140625" style="319" customWidth="1"/>
    <col min="8967" max="8967" width="6.42578125" style="319" customWidth="1"/>
    <col min="8968" max="8968" width="3.5703125" style="319" customWidth="1"/>
    <col min="8969" max="8969" width="3.28515625" style="319" customWidth="1"/>
    <col min="8970" max="8970" width="11.28515625" style="319" customWidth="1"/>
    <col min="8971" max="8971" width="4" style="319" customWidth="1"/>
    <col min="8972" max="8972" width="5.28515625" style="319" customWidth="1"/>
    <col min="8973" max="8973" width="12.28515625" style="319" customWidth="1"/>
    <col min="8974" max="8974" width="6.5703125" style="319" customWidth="1"/>
    <col min="8975" max="9215" width="11.42578125" style="319"/>
    <col min="9216" max="9216" width="16.5703125" style="319" customWidth="1"/>
    <col min="9217" max="9217" width="8.28515625" style="319" customWidth="1"/>
    <col min="9218" max="9218" width="3.85546875" style="319" customWidth="1"/>
    <col min="9219" max="9219" width="5.7109375" style="319" customWidth="1"/>
    <col min="9220" max="9220" width="6.5703125" style="319" customWidth="1"/>
    <col min="9221" max="9221" width="4.7109375" style="319" customWidth="1"/>
    <col min="9222" max="9222" width="5.140625" style="319" customWidth="1"/>
    <col min="9223" max="9223" width="6.42578125" style="319" customWidth="1"/>
    <col min="9224" max="9224" width="3.5703125" style="319" customWidth="1"/>
    <col min="9225" max="9225" width="3.28515625" style="319" customWidth="1"/>
    <col min="9226" max="9226" width="11.28515625" style="319" customWidth="1"/>
    <col min="9227" max="9227" width="4" style="319" customWidth="1"/>
    <col min="9228" max="9228" width="5.28515625" style="319" customWidth="1"/>
    <col min="9229" max="9229" width="12.28515625" style="319" customWidth="1"/>
    <col min="9230" max="9230" width="6.5703125" style="319" customWidth="1"/>
    <col min="9231" max="9471" width="11.42578125" style="319"/>
    <col min="9472" max="9472" width="16.5703125" style="319" customWidth="1"/>
    <col min="9473" max="9473" width="8.28515625" style="319" customWidth="1"/>
    <col min="9474" max="9474" width="3.85546875" style="319" customWidth="1"/>
    <col min="9475" max="9475" width="5.7109375" style="319" customWidth="1"/>
    <col min="9476" max="9476" width="6.5703125" style="319" customWidth="1"/>
    <col min="9477" max="9477" width="4.7109375" style="319" customWidth="1"/>
    <col min="9478" max="9478" width="5.140625" style="319" customWidth="1"/>
    <col min="9479" max="9479" width="6.42578125" style="319" customWidth="1"/>
    <col min="9480" max="9480" width="3.5703125" style="319" customWidth="1"/>
    <col min="9481" max="9481" width="3.28515625" style="319" customWidth="1"/>
    <col min="9482" max="9482" width="11.28515625" style="319" customWidth="1"/>
    <col min="9483" max="9483" width="4" style="319" customWidth="1"/>
    <col min="9484" max="9484" width="5.28515625" style="319" customWidth="1"/>
    <col min="9485" max="9485" width="12.28515625" style="319" customWidth="1"/>
    <col min="9486" max="9486" width="6.5703125" style="319" customWidth="1"/>
    <col min="9487" max="9727" width="11.42578125" style="319"/>
    <col min="9728" max="9728" width="16.5703125" style="319" customWidth="1"/>
    <col min="9729" max="9729" width="8.28515625" style="319" customWidth="1"/>
    <col min="9730" max="9730" width="3.85546875" style="319" customWidth="1"/>
    <col min="9731" max="9731" width="5.7109375" style="319" customWidth="1"/>
    <col min="9732" max="9732" width="6.5703125" style="319" customWidth="1"/>
    <col min="9733" max="9733" width="4.7109375" style="319" customWidth="1"/>
    <col min="9734" max="9734" width="5.140625" style="319" customWidth="1"/>
    <col min="9735" max="9735" width="6.42578125" style="319" customWidth="1"/>
    <col min="9736" max="9736" width="3.5703125" style="319" customWidth="1"/>
    <col min="9737" max="9737" width="3.28515625" style="319" customWidth="1"/>
    <col min="9738" max="9738" width="11.28515625" style="319" customWidth="1"/>
    <col min="9739" max="9739" width="4" style="319" customWidth="1"/>
    <col min="9740" max="9740" width="5.28515625" style="319" customWidth="1"/>
    <col min="9741" max="9741" width="12.28515625" style="319" customWidth="1"/>
    <col min="9742" max="9742" width="6.5703125" style="319" customWidth="1"/>
    <col min="9743" max="9983" width="11.42578125" style="319"/>
    <col min="9984" max="9984" width="16.5703125" style="319" customWidth="1"/>
    <col min="9985" max="9985" width="8.28515625" style="319" customWidth="1"/>
    <col min="9986" max="9986" width="3.85546875" style="319" customWidth="1"/>
    <col min="9987" max="9987" width="5.7109375" style="319" customWidth="1"/>
    <col min="9988" max="9988" width="6.5703125" style="319" customWidth="1"/>
    <col min="9989" max="9989" width="4.7109375" style="319" customWidth="1"/>
    <col min="9990" max="9990" width="5.140625" style="319" customWidth="1"/>
    <col min="9991" max="9991" width="6.42578125" style="319" customWidth="1"/>
    <col min="9992" max="9992" width="3.5703125" style="319" customWidth="1"/>
    <col min="9993" max="9993" width="3.28515625" style="319" customWidth="1"/>
    <col min="9994" max="9994" width="11.28515625" style="319" customWidth="1"/>
    <col min="9995" max="9995" width="4" style="319" customWidth="1"/>
    <col min="9996" max="9996" width="5.28515625" style="319" customWidth="1"/>
    <col min="9997" max="9997" width="12.28515625" style="319" customWidth="1"/>
    <col min="9998" max="9998" width="6.5703125" style="319" customWidth="1"/>
    <col min="9999" max="10239" width="11.42578125" style="319"/>
    <col min="10240" max="10240" width="16.5703125" style="319" customWidth="1"/>
    <col min="10241" max="10241" width="8.28515625" style="319" customWidth="1"/>
    <col min="10242" max="10242" width="3.85546875" style="319" customWidth="1"/>
    <col min="10243" max="10243" width="5.7109375" style="319" customWidth="1"/>
    <col min="10244" max="10244" width="6.5703125" style="319" customWidth="1"/>
    <col min="10245" max="10245" width="4.7109375" style="319" customWidth="1"/>
    <col min="10246" max="10246" width="5.140625" style="319" customWidth="1"/>
    <col min="10247" max="10247" width="6.42578125" style="319" customWidth="1"/>
    <col min="10248" max="10248" width="3.5703125" style="319" customWidth="1"/>
    <col min="10249" max="10249" width="3.28515625" style="319" customWidth="1"/>
    <col min="10250" max="10250" width="11.28515625" style="319" customWidth="1"/>
    <col min="10251" max="10251" width="4" style="319" customWidth="1"/>
    <col min="10252" max="10252" width="5.28515625" style="319" customWidth="1"/>
    <col min="10253" max="10253" width="12.28515625" style="319" customWidth="1"/>
    <col min="10254" max="10254" width="6.5703125" style="319" customWidth="1"/>
    <col min="10255" max="10495" width="11.42578125" style="319"/>
    <col min="10496" max="10496" width="16.5703125" style="319" customWidth="1"/>
    <col min="10497" max="10497" width="8.28515625" style="319" customWidth="1"/>
    <col min="10498" max="10498" width="3.85546875" style="319" customWidth="1"/>
    <col min="10499" max="10499" width="5.7109375" style="319" customWidth="1"/>
    <col min="10500" max="10500" width="6.5703125" style="319" customWidth="1"/>
    <col min="10501" max="10501" width="4.7109375" style="319" customWidth="1"/>
    <col min="10502" max="10502" width="5.140625" style="319" customWidth="1"/>
    <col min="10503" max="10503" width="6.42578125" style="319" customWidth="1"/>
    <col min="10504" max="10504" width="3.5703125" style="319" customWidth="1"/>
    <col min="10505" max="10505" width="3.28515625" style="319" customWidth="1"/>
    <col min="10506" max="10506" width="11.28515625" style="319" customWidth="1"/>
    <col min="10507" max="10507" width="4" style="319" customWidth="1"/>
    <col min="10508" max="10508" width="5.28515625" style="319" customWidth="1"/>
    <col min="10509" max="10509" width="12.28515625" style="319" customWidth="1"/>
    <col min="10510" max="10510" width="6.5703125" style="319" customWidth="1"/>
    <col min="10511" max="10751" width="11.42578125" style="319"/>
    <col min="10752" max="10752" width="16.5703125" style="319" customWidth="1"/>
    <col min="10753" max="10753" width="8.28515625" style="319" customWidth="1"/>
    <col min="10754" max="10754" width="3.85546875" style="319" customWidth="1"/>
    <col min="10755" max="10755" width="5.7109375" style="319" customWidth="1"/>
    <col min="10756" max="10756" width="6.5703125" style="319" customWidth="1"/>
    <col min="10757" max="10757" width="4.7109375" style="319" customWidth="1"/>
    <col min="10758" max="10758" width="5.140625" style="319" customWidth="1"/>
    <col min="10759" max="10759" width="6.42578125" style="319" customWidth="1"/>
    <col min="10760" max="10760" width="3.5703125" style="319" customWidth="1"/>
    <col min="10761" max="10761" width="3.28515625" style="319" customWidth="1"/>
    <col min="10762" max="10762" width="11.28515625" style="319" customWidth="1"/>
    <col min="10763" max="10763" width="4" style="319" customWidth="1"/>
    <col min="10764" max="10764" width="5.28515625" style="319" customWidth="1"/>
    <col min="10765" max="10765" width="12.28515625" style="319" customWidth="1"/>
    <col min="10766" max="10766" width="6.5703125" style="319" customWidth="1"/>
    <col min="10767" max="11007" width="11.42578125" style="319"/>
    <col min="11008" max="11008" width="16.5703125" style="319" customWidth="1"/>
    <col min="11009" max="11009" width="8.28515625" style="319" customWidth="1"/>
    <col min="11010" max="11010" width="3.85546875" style="319" customWidth="1"/>
    <col min="11011" max="11011" width="5.7109375" style="319" customWidth="1"/>
    <col min="11012" max="11012" width="6.5703125" style="319" customWidth="1"/>
    <col min="11013" max="11013" width="4.7109375" style="319" customWidth="1"/>
    <col min="11014" max="11014" width="5.140625" style="319" customWidth="1"/>
    <col min="11015" max="11015" width="6.42578125" style="319" customWidth="1"/>
    <col min="11016" max="11016" width="3.5703125" style="319" customWidth="1"/>
    <col min="11017" max="11017" width="3.28515625" style="319" customWidth="1"/>
    <col min="11018" max="11018" width="11.28515625" style="319" customWidth="1"/>
    <col min="11019" max="11019" width="4" style="319" customWidth="1"/>
    <col min="11020" max="11020" width="5.28515625" style="319" customWidth="1"/>
    <col min="11021" max="11021" width="12.28515625" style="319" customWidth="1"/>
    <col min="11022" max="11022" width="6.5703125" style="319" customWidth="1"/>
    <col min="11023" max="11263" width="11.42578125" style="319"/>
    <col min="11264" max="11264" width="16.5703125" style="319" customWidth="1"/>
    <col min="11265" max="11265" width="8.28515625" style="319" customWidth="1"/>
    <col min="11266" max="11266" width="3.85546875" style="319" customWidth="1"/>
    <col min="11267" max="11267" width="5.7109375" style="319" customWidth="1"/>
    <col min="11268" max="11268" width="6.5703125" style="319" customWidth="1"/>
    <col min="11269" max="11269" width="4.7109375" style="319" customWidth="1"/>
    <col min="11270" max="11270" width="5.140625" style="319" customWidth="1"/>
    <col min="11271" max="11271" width="6.42578125" style="319" customWidth="1"/>
    <col min="11272" max="11272" width="3.5703125" style="319" customWidth="1"/>
    <col min="11273" max="11273" width="3.28515625" style="319" customWidth="1"/>
    <col min="11274" max="11274" width="11.28515625" style="319" customWidth="1"/>
    <col min="11275" max="11275" width="4" style="319" customWidth="1"/>
    <col min="11276" max="11276" width="5.28515625" style="319" customWidth="1"/>
    <col min="11277" max="11277" width="12.28515625" style="319" customWidth="1"/>
    <col min="11278" max="11278" width="6.5703125" style="319" customWidth="1"/>
    <col min="11279" max="11519" width="11.42578125" style="319"/>
    <col min="11520" max="11520" width="16.5703125" style="319" customWidth="1"/>
    <col min="11521" max="11521" width="8.28515625" style="319" customWidth="1"/>
    <col min="11522" max="11522" width="3.85546875" style="319" customWidth="1"/>
    <col min="11523" max="11523" width="5.7109375" style="319" customWidth="1"/>
    <col min="11524" max="11524" width="6.5703125" style="319" customWidth="1"/>
    <col min="11525" max="11525" width="4.7109375" style="319" customWidth="1"/>
    <col min="11526" max="11526" width="5.140625" style="319" customWidth="1"/>
    <col min="11527" max="11527" width="6.42578125" style="319" customWidth="1"/>
    <col min="11528" max="11528" width="3.5703125" style="319" customWidth="1"/>
    <col min="11529" max="11529" width="3.28515625" style="319" customWidth="1"/>
    <col min="11530" max="11530" width="11.28515625" style="319" customWidth="1"/>
    <col min="11531" max="11531" width="4" style="319" customWidth="1"/>
    <col min="11532" max="11532" width="5.28515625" style="319" customWidth="1"/>
    <col min="11533" max="11533" width="12.28515625" style="319" customWidth="1"/>
    <col min="11534" max="11534" width="6.5703125" style="319" customWidth="1"/>
    <col min="11535" max="11775" width="11.42578125" style="319"/>
    <col min="11776" max="11776" width="16.5703125" style="319" customWidth="1"/>
    <col min="11777" max="11777" width="8.28515625" style="319" customWidth="1"/>
    <col min="11778" max="11778" width="3.85546875" style="319" customWidth="1"/>
    <col min="11779" max="11779" width="5.7109375" style="319" customWidth="1"/>
    <col min="11780" max="11780" width="6.5703125" style="319" customWidth="1"/>
    <col min="11781" max="11781" width="4.7109375" style="319" customWidth="1"/>
    <col min="11782" max="11782" width="5.140625" style="319" customWidth="1"/>
    <col min="11783" max="11783" width="6.42578125" style="319" customWidth="1"/>
    <col min="11784" max="11784" width="3.5703125" style="319" customWidth="1"/>
    <col min="11785" max="11785" width="3.28515625" style="319" customWidth="1"/>
    <col min="11786" max="11786" width="11.28515625" style="319" customWidth="1"/>
    <col min="11787" max="11787" width="4" style="319" customWidth="1"/>
    <col min="11788" max="11788" width="5.28515625" style="319" customWidth="1"/>
    <col min="11789" max="11789" width="12.28515625" style="319" customWidth="1"/>
    <col min="11790" max="11790" width="6.5703125" style="319" customWidth="1"/>
    <col min="11791" max="12031" width="11.42578125" style="319"/>
    <col min="12032" max="12032" width="16.5703125" style="319" customWidth="1"/>
    <col min="12033" max="12033" width="8.28515625" style="319" customWidth="1"/>
    <col min="12034" max="12034" width="3.85546875" style="319" customWidth="1"/>
    <col min="12035" max="12035" width="5.7109375" style="319" customWidth="1"/>
    <col min="12036" max="12036" width="6.5703125" style="319" customWidth="1"/>
    <col min="12037" max="12037" width="4.7109375" style="319" customWidth="1"/>
    <col min="12038" max="12038" width="5.140625" style="319" customWidth="1"/>
    <col min="12039" max="12039" width="6.42578125" style="319" customWidth="1"/>
    <col min="12040" max="12040" width="3.5703125" style="319" customWidth="1"/>
    <col min="12041" max="12041" width="3.28515625" style="319" customWidth="1"/>
    <col min="12042" max="12042" width="11.28515625" style="319" customWidth="1"/>
    <col min="12043" max="12043" width="4" style="319" customWidth="1"/>
    <col min="12044" max="12044" width="5.28515625" style="319" customWidth="1"/>
    <col min="12045" max="12045" width="12.28515625" style="319" customWidth="1"/>
    <col min="12046" max="12046" width="6.5703125" style="319" customWidth="1"/>
    <col min="12047" max="12287" width="11.42578125" style="319"/>
    <col min="12288" max="12288" width="16.5703125" style="319" customWidth="1"/>
    <col min="12289" max="12289" width="8.28515625" style="319" customWidth="1"/>
    <col min="12290" max="12290" width="3.85546875" style="319" customWidth="1"/>
    <col min="12291" max="12291" width="5.7109375" style="319" customWidth="1"/>
    <col min="12292" max="12292" width="6.5703125" style="319" customWidth="1"/>
    <col min="12293" max="12293" width="4.7109375" style="319" customWidth="1"/>
    <col min="12294" max="12294" width="5.140625" style="319" customWidth="1"/>
    <col min="12295" max="12295" width="6.42578125" style="319" customWidth="1"/>
    <col min="12296" max="12296" width="3.5703125" style="319" customWidth="1"/>
    <col min="12297" max="12297" width="3.28515625" style="319" customWidth="1"/>
    <col min="12298" max="12298" width="11.28515625" style="319" customWidth="1"/>
    <col min="12299" max="12299" width="4" style="319" customWidth="1"/>
    <col min="12300" max="12300" width="5.28515625" style="319" customWidth="1"/>
    <col min="12301" max="12301" width="12.28515625" style="319" customWidth="1"/>
    <col min="12302" max="12302" width="6.5703125" style="319" customWidth="1"/>
    <col min="12303" max="12543" width="11.42578125" style="319"/>
    <col min="12544" max="12544" width="16.5703125" style="319" customWidth="1"/>
    <col min="12545" max="12545" width="8.28515625" style="319" customWidth="1"/>
    <col min="12546" max="12546" width="3.85546875" style="319" customWidth="1"/>
    <col min="12547" max="12547" width="5.7109375" style="319" customWidth="1"/>
    <col min="12548" max="12548" width="6.5703125" style="319" customWidth="1"/>
    <col min="12549" max="12549" width="4.7109375" style="319" customWidth="1"/>
    <col min="12550" max="12550" width="5.140625" style="319" customWidth="1"/>
    <col min="12551" max="12551" width="6.42578125" style="319" customWidth="1"/>
    <col min="12552" max="12552" width="3.5703125" style="319" customWidth="1"/>
    <col min="12553" max="12553" width="3.28515625" style="319" customWidth="1"/>
    <col min="12554" max="12554" width="11.28515625" style="319" customWidth="1"/>
    <col min="12555" max="12555" width="4" style="319" customWidth="1"/>
    <col min="12556" max="12556" width="5.28515625" style="319" customWidth="1"/>
    <col min="12557" max="12557" width="12.28515625" style="319" customWidth="1"/>
    <col min="12558" max="12558" width="6.5703125" style="319" customWidth="1"/>
    <col min="12559" max="12799" width="11.42578125" style="319"/>
    <col min="12800" max="12800" width="16.5703125" style="319" customWidth="1"/>
    <col min="12801" max="12801" width="8.28515625" style="319" customWidth="1"/>
    <col min="12802" max="12802" width="3.85546875" style="319" customWidth="1"/>
    <col min="12803" max="12803" width="5.7109375" style="319" customWidth="1"/>
    <col min="12804" max="12804" width="6.5703125" style="319" customWidth="1"/>
    <col min="12805" max="12805" width="4.7109375" style="319" customWidth="1"/>
    <col min="12806" max="12806" width="5.140625" style="319" customWidth="1"/>
    <col min="12807" max="12807" width="6.42578125" style="319" customWidth="1"/>
    <col min="12808" max="12808" width="3.5703125" style="319" customWidth="1"/>
    <col min="12809" max="12809" width="3.28515625" style="319" customWidth="1"/>
    <col min="12810" max="12810" width="11.28515625" style="319" customWidth="1"/>
    <col min="12811" max="12811" width="4" style="319" customWidth="1"/>
    <col min="12812" max="12812" width="5.28515625" style="319" customWidth="1"/>
    <col min="12813" max="12813" width="12.28515625" style="319" customWidth="1"/>
    <col min="12814" max="12814" width="6.5703125" style="319" customWidth="1"/>
    <col min="12815" max="13055" width="11.42578125" style="319"/>
    <col min="13056" max="13056" width="16.5703125" style="319" customWidth="1"/>
    <col min="13057" max="13057" width="8.28515625" style="319" customWidth="1"/>
    <col min="13058" max="13058" width="3.85546875" style="319" customWidth="1"/>
    <col min="13059" max="13059" width="5.7109375" style="319" customWidth="1"/>
    <col min="13060" max="13060" width="6.5703125" style="319" customWidth="1"/>
    <col min="13061" max="13061" width="4.7109375" style="319" customWidth="1"/>
    <col min="13062" max="13062" width="5.140625" style="319" customWidth="1"/>
    <col min="13063" max="13063" width="6.42578125" style="319" customWidth="1"/>
    <col min="13064" max="13064" width="3.5703125" style="319" customWidth="1"/>
    <col min="13065" max="13065" width="3.28515625" style="319" customWidth="1"/>
    <col min="13066" max="13066" width="11.28515625" style="319" customWidth="1"/>
    <col min="13067" max="13067" width="4" style="319" customWidth="1"/>
    <col min="13068" max="13068" width="5.28515625" style="319" customWidth="1"/>
    <col min="13069" max="13069" width="12.28515625" style="319" customWidth="1"/>
    <col min="13070" max="13070" width="6.5703125" style="319" customWidth="1"/>
    <col min="13071" max="13311" width="11.42578125" style="319"/>
    <col min="13312" max="13312" width="16.5703125" style="319" customWidth="1"/>
    <col min="13313" max="13313" width="8.28515625" style="319" customWidth="1"/>
    <col min="13314" max="13314" width="3.85546875" style="319" customWidth="1"/>
    <col min="13315" max="13315" width="5.7109375" style="319" customWidth="1"/>
    <col min="13316" max="13316" width="6.5703125" style="319" customWidth="1"/>
    <col min="13317" max="13317" width="4.7109375" style="319" customWidth="1"/>
    <col min="13318" max="13318" width="5.140625" style="319" customWidth="1"/>
    <col min="13319" max="13319" width="6.42578125" style="319" customWidth="1"/>
    <col min="13320" max="13320" width="3.5703125" style="319" customWidth="1"/>
    <col min="13321" max="13321" width="3.28515625" style="319" customWidth="1"/>
    <col min="13322" max="13322" width="11.28515625" style="319" customWidth="1"/>
    <col min="13323" max="13323" width="4" style="319" customWidth="1"/>
    <col min="13324" max="13324" width="5.28515625" style="319" customWidth="1"/>
    <col min="13325" max="13325" width="12.28515625" style="319" customWidth="1"/>
    <col min="13326" max="13326" width="6.5703125" style="319" customWidth="1"/>
    <col min="13327" max="13567" width="11.42578125" style="319"/>
    <col min="13568" max="13568" width="16.5703125" style="319" customWidth="1"/>
    <col min="13569" max="13569" width="8.28515625" style="319" customWidth="1"/>
    <col min="13570" max="13570" width="3.85546875" style="319" customWidth="1"/>
    <col min="13571" max="13571" width="5.7109375" style="319" customWidth="1"/>
    <col min="13572" max="13572" width="6.5703125" style="319" customWidth="1"/>
    <col min="13573" max="13573" width="4.7109375" style="319" customWidth="1"/>
    <col min="13574" max="13574" width="5.140625" style="319" customWidth="1"/>
    <col min="13575" max="13575" width="6.42578125" style="319" customWidth="1"/>
    <col min="13576" max="13576" width="3.5703125" style="319" customWidth="1"/>
    <col min="13577" max="13577" width="3.28515625" style="319" customWidth="1"/>
    <col min="13578" max="13578" width="11.28515625" style="319" customWidth="1"/>
    <col min="13579" max="13579" width="4" style="319" customWidth="1"/>
    <col min="13580" max="13580" width="5.28515625" style="319" customWidth="1"/>
    <col min="13581" max="13581" width="12.28515625" style="319" customWidth="1"/>
    <col min="13582" max="13582" width="6.5703125" style="319" customWidth="1"/>
    <col min="13583" max="13823" width="11.42578125" style="319"/>
    <col min="13824" max="13824" width="16.5703125" style="319" customWidth="1"/>
    <col min="13825" max="13825" width="8.28515625" style="319" customWidth="1"/>
    <col min="13826" max="13826" width="3.85546875" style="319" customWidth="1"/>
    <col min="13827" max="13827" width="5.7109375" style="319" customWidth="1"/>
    <col min="13828" max="13828" width="6.5703125" style="319" customWidth="1"/>
    <col min="13829" max="13829" width="4.7109375" style="319" customWidth="1"/>
    <col min="13830" max="13830" width="5.140625" style="319" customWidth="1"/>
    <col min="13831" max="13831" width="6.42578125" style="319" customWidth="1"/>
    <col min="13832" max="13832" width="3.5703125" style="319" customWidth="1"/>
    <col min="13833" max="13833" width="3.28515625" style="319" customWidth="1"/>
    <col min="13834" max="13834" width="11.28515625" style="319" customWidth="1"/>
    <col min="13835" max="13835" width="4" style="319" customWidth="1"/>
    <col min="13836" max="13836" width="5.28515625" style="319" customWidth="1"/>
    <col min="13837" max="13837" width="12.28515625" style="319" customWidth="1"/>
    <col min="13838" max="13838" width="6.5703125" style="319" customWidth="1"/>
    <col min="13839" max="14079" width="11.42578125" style="319"/>
    <col min="14080" max="14080" width="16.5703125" style="319" customWidth="1"/>
    <col min="14081" max="14081" width="8.28515625" style="319" customWidth="1"/>
    <col min="14082" max="14082" width="3.85546875" style="319" customWidth="1"/>
    <col min="14083" max="14083" width="5.7109375" style="319" customWidth="1"/>
    <col min="14084" max="14084" width="6.5703125" style="319" customWidth="1"/>
    <col min="14085" max="14085" width="4.7109375" style="319" customWidth="1"/>
    <col min="14086" max="14086" width="5.140625" style="319" customWidth="1"/>
    <col min="14087" max="14087" width="6.42578125" style="319" customWidth="1"/>
    <col min="14088" max="14088" width="3.5703125" style="319" customWidth="1"/>
    <col min="14089" max="14089" width="3.28515625" style="319" customWidth="1"/>
    <col min="14090" max="14090" width="11.28515625" style="319" customWidth="1"/>
    <col min="14091" max="14091" width="4" style="319" customWidth="1"/>
    <col min="14092" max="14092" width="5.28515625" style="319" customWidth="1"/>
    <col min="14093" max="14093" width="12.28515625" style="319" customWidth="1"/>
    <col min="14094" max="14094" width="6.5703125" style="319" customWidth="1"/>
    <col min="14095" max="14335" width="11.42578125" style="319"/>
    <col min="14336" max="14336" width="16.5703125" style="319" customWidth="1"/>
    <col min="14337" max="14337" width="8.28515625" style="319" customWidth="1"/>
    <col min="14338" max="14338" width="3.85546875" style="319" customWidth="1"/>
    <col min="14339" max="14339" width="5.7109375" style="319" customWidth="1"/>
    <col min="14340" max="14340" width="6.5703125" style="319" customWidth="1"/>
    <col min="14341" max="14341" width="4.7109375" style="319" customWidth="1"/>
    <col min="14342" max="14342" width="5.140625" style="319" customWidth="1"/>
    <col min="14343" max="14343" width="6.42578125" style="319" customWidth="1"/>
    <col min="14344" max="14344" width="3.5703125" style="319" customWidth="1"/>
    <col min="14345" max="14345" width="3.28515625" style="319" customWidth="1"/>
    <col min="14346" max="14346" width="11.28515625" style="319" customWidth="1"/>
    <col min="14347" max="14347" width="4" style="319" customWidth="1"/>
    <col min="14348" max="14348" width="5.28515625" style="319" customWidth="1"/>
    <col min="14349" max="14349" width="12.28515625" style="319" customWidth="1"/>
    <col min="14350" max="14350" width="6.5703125" style="319" customWidth="1"/>
    <col min="14351" max="14591" width="11.42578125" style="319"/>
    <col min="14592" max="14592" width="16.5703125" style="319" customWidth="1"/>
    <col min="14593" max="14593" width="8.28515625" style="319" customWidth="1"/>
    <col min="14594" max="14594" width="3.85546875" style="319" customWidth="1"/>
    <col min="14595" max="14595" width="5.7109375" style="319" customWidth="1"/>
    <col min="14596" max="14596" width="6.5703125" style="319" customWidth="1"/>
    <col min="14597" max="14597" width="4.7109375" style="319" customWidth="1"/>
    <col min="14598" max="14598" width="5.140625" style="319" customWidth="1"/>
    <col min="14599" max="14599" width="6.42578125" style="319" customWidth="1"/>
    <col min="14600" max="14600" width="3.5703125" style="319" customWidth="1"/>
    <col min="14601" max="14601" width="3.28515625" style="319" customWidth="1"/>
    <col min="14602" max="14602" width="11.28515625" style="319" customWidth="1"/>
    <col min="14603" max="14603" width="4" style="319" customWidth="1"/>
    <col min="14604" max="14604" width="5.28515625" style="319" customWidth="1"/>
    <col min="14605" max="14605" width="12.28515625" style="319" customWidth="1"/>
    <col min="14606" max="14606" width="6.5703125" style="319" customWidth="1"/>
    <col min="14607" max="14847" width="11.42578125" style="319"/>
    <col min="14848" max="14848" width="16.5703125" style="319" customWidth="1"/>
    <col min="14849" max="14849" width="8.28515625" style="319" customWidth="1"/>
    <col min="14850" max="14850" width="3.85546875" style="319" customWidth="1"/>
    <col min="14851" max="14851" width="5.7109375" style="319" customWidth="1"/>
    <col min="14852" max="14852" width="6.5703125" style="319" customWidth="1"/>
    <col min="14853" max="14853" width="4.7109375" style="319" customWidth="1"/>
    <col min="14854" max="14854" width="5.140625" style="319" customWidth="1"/>
    <col min="14855" max="14855" width="6.42578125" style="319" customWidth="1"/>
    <col min="14856" max="14856" width="3.5703125" style="319" customWidth="1"/>
    <col min="14857" max="14857" width="3.28515625" style="319" customWidth="1"/>
    <col min="14858" max="14858" width="11.28515625" style="319" customWidth="1"/>
    <col min="14859" max="14859" width="4" style="319" customWidth="1"/>
    <col min="14860" max="14860" width="5.28515625" style="319" customWidth="1"/>
    <col min="14861" max="14861" width="12.28515625" style="319" customWidth="1"/>
    <col min="14862" max="14862" width="6.5703125" style="319" customWidth="1"/>
    <col min="14863" max="15103" width="11.42578125" style="319"/>
    <col min="15104" max="15104" width="16.5703125" style="319" customWidth="1"/>
    <col min="15105" max="15105" width="8.28515625" style="319" customWidth="1"/>
    <col min="15106" max="15106" width="3.85546875" style="319" customWidth="1"/>
    <col min="15107" max="15107" width="5.7109375" style="319" customWidth="1"/>
    <col min="15108" max="15108" width="6.5703125" style="319" customWidth="1"/>
    <col min="15109" max="15109" width="4.7109375" style="319" customWidth="1"/>
    <col min="15110" max="15110" width="5.140625" style="319" customWidth="1"/>
    <col min="15111" max="15111" width="6.42578125" style="319" customWidth="1"/>
    <col min="15112" max="15112" width="3.5703125" style="319" customWidth="1"/>
    <col min="15113" max="15113" width="3.28515625" style="319" customWidth="1"/>
    <col min="15114" max="15114" width="11.28515625" style="319" customWidth="1"/>
    <col min="15115" max="15115" width="4" style="319" customWidth="1"/>
    <col min="15116" max="15116" width="5.28515625" style="319" customWidth="1"/>
    <col min="15117" max="15117" width="12.28515625" style="319" customWidth="1"/>
    <col min="15118" max="15118" width="6.5703125" style="319" customWidth="1"/>
    <col min="15119" max="15359" width="11.42578125" style="319"/>
    <col min="15360" max="15360" width="16.5703125" style="319" customWidth="1"/>
    <col min="15361" max="15361" width="8.28515625" style="319" customWidth="1"/>
    <col min="15362" max="15362" width="3.85546875" style="319" customWidth="1"/>
    <col min="15363" max="15363" width="5.7109375" style="319" customWidth="1"/>
    <col min="15364" max="15364" width="6.5703125" style="319" customWidth="1"/>
    <col min="15365" max="15365" width="4.7109375" style="319" customWidth="1"/>
    <col min="15366" max="15366" width="5.140625" style="319" customWidth="1"/>
    <col min="15367" max="15367" width="6.42578125" style="319" customWidth="1"/>
    <col min="15368" max="15368" width="3.5703125" style="319" customWidth="1"/>
    <col min="15369" max="15369" width="3.28515625" style="319" customWidth="1"/>
    <col min="15370" max="15370" width="11.28515625" style="319" customWidth="1"/>
    <col min="15371" max="15371" width="4" style="319" customWidth="1"/>
    <col min="15372" max="15372" width="5.28515625" style="319" customWidth="1"/>
    <col min="15373" max="15373" width="12.28515625" style="319" customWidth="1"/>
    <col min="15374" max="15374" width="6.5703125" style="319" customWidth="1"/>
    <col min="15375" max="15615" width="11.42578125" style="319"/>
    <col min="15616" max="15616" width="16.5703125" style="319" customWidth="1"/>
    <col min="15617" max="15617" width="8.28515625" style="319" customWidth="1"/>
    <col min="15618" max="15618" width="3.85546875" style="319" customWidth="1"/>
    <col min="15619" max="15619" width="5.7109375" style="319" customWidth="1"/>
    <col min="15620" max="15620" width="6.5703125" style="319" customWidth="1"/>
    <col min="15621" max="15621" width="4.7109375" style="319" customWidth="1"/>
    <col min="15622" max="15622" width="5.140625" style="319" customWidth="1"/>
    <col min="15623" max="15623" width="6.42578125" style="319" customWidth="1"/>
    <col min="15624" max="15624" width="3.5703125" style="319" customWidth="1"/>
    <col min="15625" max="15625" width="3.28515625" style="319" customWidth="1"/>
    <col min="15626" max="15626" width="11.28515625" style="319" customWidth="1"/>
    <col min="15627" max="15627" width="4" style="319" customWidth="1"/>
    <col min="15628" max="15628" width="5.28515625" style="319" customWidth="1"/>
    <col min="15629" max="15629" width="12.28515625" style="319" customWidth="1"/>
    <col min="15630" max="15630" width="6.5703125" style="319" customWidth="1"/>
    <col min="15631" max="15871" width="11.42578125" style="319"/>
    <col min="15872" max="15872" width="16.5703125" style="319" customWidth="1"/>
    <col min="15873" max="15873" width="8.28515625" style="319" customWidth="1"/>
    <col min="15874" max="15874" width="3.85546875" style="319" customWidth="1"/>
    <col min="15875" max="15875" width="5.7109375" style="319" customWidth="1"/>
    <col min="15876" max="15876" width="6.5703125" style="319" customWidth="1"/>
    <col min="15877" max="15877" width="4.7109375" style="319" customWidth="1"/>
    <col min="15878" max="15878" width="5.140625" style="319" customWidth="1"/>
    <col min="15879" max="15879" width="6.42578125" style="319" customWidth="1"/>
    <col min="15880" max="15880" width="3.5703125" style="319" customWidth="1"/>
    <col min="15881" max="15881" width="3.28515625" style="319" customWidth="1"/>
    <col min="15882" max="15882" width="11.28515625" style="319" customWidth="1"/>
    <col min="15883" max="15883" width="4" style="319" customWidth="1"/>
    <col min="15884" max="15884" width="5.28515625" style="319" customWidth="1"/>
    <col min="15885" max="15885" width="12.28515625" style="319" customWidth="1"/>
    <col min="15886" max="15886" width="6.5703125" style="319" customWidth="1"/>
    <col min="15887" max="16127" width="11.42578125" style="319"/>
    <col min="16128" max="16128" width="16.5703125" style="319" customWidth="1"/>
    <col min="16129" max="16129" width="8.28515625" style="319" customWidth="1"/>
    <col min="16130" max="16130" width="3.85546875" style="319" customWidth="1"/>
    <col min="16131" max="16131" width="5.7109375" style="319" customWidth="1"/>
    <col min="16132" max="16132" width="6.5703125" style="319" customWidth="1"/>
    <col min="16133" max="16133" width="4.7109375" style="319" customWidth="1"/>
    <col min="16134" max="16134" width="5.140625" style="319" customWidth="1"/>
    <col min="16135" max="16135" width="6.42578125" style="319" customWidth="1"/>
    <col min="16136" max="16136" width="3.5703125" style="319" customWidth="1"/>
    <col min="16137" max="16137" width="3.28515625" style="319" customWidth="1"/>
    <col min="16138" max="16138" width="11.28515625" style="319" customWidth="1"/>
    <col min="16139" max="16139" width="4" style="319" customWidth="1"/>
    <col min="16140" max="16140" width="5.28515625" style="319" customWidth="1"/>
    <col min="16141" max="16141" width="12.28515625" style="319" customWidth="1"/>
    <col min="16142" max="16142" width="6.5703125" style="319" customWidth="1"/>
    <col min="16143" max="16384" width="11.42578125" style="319"/>
  </cols>
  <sheetData>
    <row r="1" spans="1:14" ht="14.25" customHeight="1" x14ac:dyDescent="0.25">
      <c r="A1" s="150" t="s">
        <v>682</v>
      </c>
      <c r="B1" s="318"/>
      <c r="C1" s="318"/>
      <c r="D1" s="318"/>
      <c r="E1" s="318"/>
      <c r="F1" s="318"/>
      <c r="G1" s="318"/>
      <c r="H1" s="318"/>
      <c r="I1" s="318"/>
      <c r="J1" s="318"/>
      <c r="K1" s="318"/>
      <c r="L1" s="318"/>
      <c r="M1" s="1"/>
      <c r="N1" s="696" t="s">
        <v>432</v>
      </c>
    </row>
    <row r="2" spans="1:14" ht="13.5" customHeight="1" x14ac:dyDescent="0.25">
      <c r="A2" s="318">
        <v>2013</v>
      </c>
      <c r="B2" s="318"/>
      <c r="C2" s="318"/>
      <c r="D2" s="320"/>
      <c r="E2" s="320"/>
      <c r="F2" s="320"/>
      <c r="G2" s="320"/>
      <c r="H2" s="320"/>
      <c r="I2" s="320"/>
      <c r="J2" s="320"/>
      <c r="K2" s="320"/>
      <c r="L2" s="320"/>
      <c r="M2" s="320"/>
      <c r="N2" s="320"/>
    </row>
    <row r="3" spans="1:14" x14ac:dyDescent="0.25">
      <c r="A3" s="320"/>
      <c r="B3" s="320"/>
      <c r="C3" s="320"/>
      <c r="D3" s="320"/>
      <c r="E3" s="320"/>
      <c r="F3" s="320"/>
      <c r="G3" s="320"/>
      <c r="H3" s="320"/>
      <c r="I3" s="320"/>
      <c r="J3" s="320"/>
      <c r="K3" s="320"/>
      <c r="L3" s="320"/>
      <c r="M3" s="320"/>
      <c r="N3" s="320"/>
    </row>
    <row r="4" spans="1:14" ht="18" customHeight="1" x14ac:dyDescent="0.25">
      <c r="A4" s="1703" t="s">
        <v>344</v>
      </c>
      <c r="B4" s="1713" t="s">
        <v>1662</v>
      </c>
      <c r="C4" s="1713"/>
      <c r="D4" s="1713"/>
      <c r="E4" s="1713"/>
      <c r="F4" s="1713"/>
      <c r="G4" s="1713"/>
      <c r="H4" s="1713"/>
      <c r="I4" s="1713"/>
      <c r="J4" s="1713"/>
      <c r="K4" s="1713"/>
      <c r="L4" s="1713"/>
      <c r="M4" s="1713"/>
      <c r="N4" s="1713"/>
    </row>
    <row r="5" spans="1:14" ht="29.25" customHeight="1" x14ac:dyDescent="0.25">
      <c r="A5" s="1458"/>
      <c r="B5" s="720"/>
      <c r="C5" s="720"/>
      <c r="D5" s="1713" t="s">
        <v>653</v>
      </c>
      <c r="E5" s="1713"/>
      <c r="F5" s="720"/>
      <c r="G5" s="1713" t="s">
        <v>655</v>
      </c>
      <c r="H5" s="1713"/>
      <c r="I5" s="720"/>
      <c r="J5" s="1713" t="s">
        <v>657</v>
      </c>
      <c r="K5" s="1713"/>
      <c r="L5" s="1721" t="s">
        <v>684</v>
      </c>
      <c r="M5" s="1721"/>
      <c r="N5" s="1721"/>
    </row>
    <row r="6" spans="1:14" x14ac:dyDescent="0.25">
      <c r="A6" s="578" t="s">
        <v>0</v>
      </c>
      <c r="B6" s="813">
        <f>SUM(B7:B39)</f>
        <v>1771</v>
      </c>
      <c r="C6" s="814"/>
      <c r="D6" s="814">
        <f>SUM(D7:D39)</f>
        <v>2</v>
      </c>
      <c r="E6" s="814"/>
      <c r="F6" s="814"/>
      <c r="G6" s="814">
        <f>SUM(G7:G39)</f>
        <v>1</v>
      </c>
      <c r="H6" s="814"/>
      <c r="I6" s="814"/>
      <c r="J6" s="813">
        <f>SUM(J7:J39)</f>
        <v>1624</v>
      </c>
      <c r="K6" s="814"/>
      <c r="L6" s="814"/>
      <c r="M6" s="814">
        <f>SUM(M7:M39)</f>
        <v>144</v>
      </c>
      <c r="N6" s="814"/>
    </row>
    <row r="7" spans="1:14" ht="12.95" customHeight="1" x14ac:dyDescent="0.25">
      <c r="A7" s="1025" t="s">
        <v>419</v>
      </c>
      <c r="B7" s="1026">
        <v>44</v>
      </c>
      <c r="C7" s="1027"/>
      <c r="D7" s="1026">
        <v>0</v>
      </c>
      <c r="E7" s="1026"/>
      <c r="F7" s="1026"/>
      <c r="G7" s="1026">
        <v>0</v>
      </c>
      <c r="H7" s="1026"/>
      <c r="I7" s="1026"/>
      <c r="J7" s="1026">
        <v>41</v>
      </c>
      <c r="K7" s="1026"/>
      <c r="L7" s="1026"/>
      <c r="M7" s="1026">
        <v>3</v>
      </c>
      <c r="N7" s="1028"/>
    </row>
    <row r="8" spans="1:14" ht="12.95" customHeight="1" x14ac:dyDescent="0.25">
      <c r="A8" s="455" t="s">
        <v>347</v>
      </c>
      <c r="B8" s="1029">
        <v>39</v>
      </c>
      <c r="C8" s="1030"/>
      <c r="D8" s="1029">
        <v>0</v>
      </c>
      <c r="E8" s="1029"/>
      <c r="F8" s="1029"/>
      <c r="G8" s="1029">
        <v>0</v>
      </c>
      <c r="H8" s="1029"/>
      <c r="I8" s="1029"/>
      <c r="J8" s="1029">
        <v>36</v>
      </c>
      <c r="K8" s="1029"/>
      <c r="L8" s="1029"/>
      <c r="M8" s="1029">
        <v>3</v>
      </c>
      <c r="N8" s="1031"/>
    </row>
    <row r="9" spans="1:14" ht="12.95" customHeight="1" x14ac:dyDescent="0.25">
      <c r="A9" s="455" t="s">
        <v>348</v>
      </c>
      <c r="B9" s="1029">
        <v>47</v>
      </c>
      <c r="C9" s="1030"/>
      <c r="D9" s="1029">
        <v>0</v>
      </c>
      <c r="E9" s="1029"/>
      <c r="F9" s="1029"/>
      <c r="G9" s="1029">
        <v>0</v>
      </c>
      <c r="H9" s="1029"/>
      <c r="I9" s="1029"/>
      <c r="J9" s="1029">
        <v>47</v>
      </c>
      <c r="K9" s="1029"/>
      <c r="L9" s="1029"/>
      <c r="M9" s="1029">
        <v>0</v>
      </c>
      <c r="N9" s="1031"/>
    </row>
    <row r="10" spans="1:14" ht="12.95" customHeight="1" x14ac:dyDescent="0.25">
      <c r="A10" s="455" t="s">
        <v>349</v>
      </c>
      <c r="B10" s="1029">
        <v>80</v>
      </c>
      <c r="C10" s="1030"/>
      <c r="D10" s="1029">
        <v>0</v>
      </c>
      <c r="E10" s="1029"/>
      <c r="F10" s="1029"/>
      <c r="G10" s="1029">
        <v>0</v>
      </c>
      <c r="H10" s="1029"/>
      <c r="I10" s="1029"/>
      <c r="J10" s="1029">
        <v>75</v>
      </c>
      <c r="K10" s="1029"/>
      <c r="L10" s="1029"/>
      <c r="M10" s="1029">
        <v>5</v>
      </c>
      <c r="N10" s="1031"/>
    </row>
    <row r="11" spans="1:14" ht="12.95" customHeight="1" x14ac:dyDescent="0.25">
      <c r="A11" s="455" t="s">
        <v>350</v>
      </c>
      <c r="B11" s="1029">
        <v>25</v>
      </c>
      <c r="C11" s="1030"/>
      <c r="D11" s="1029">
        <v>0</v>
      </c>
      <c r="E11" s="1029"/>
      <c r="F11" s="1029"/>
      <c r="G11" s="1029">
        <v>0</v>
      </c>
      <c r="H11" s="1029"/>
      <c r="I11" s="1029"/>
      <c r="J11" s="1029">
        <v>22</v>
      </c>
      <c r="K11" s="1029"/>
      <c r="L11" s="1029"/>
      <c r="M11" s="1029">
        <v>3</v>
      </c>
      <c r="N11" s="1031"/>
    </row>
    <row r="12" spans="1:14" ht="12.95" customHeight="1" x14ac:dyDescent="0.25">
      <c r="A12" s="455" t="s">
        <v>351</v>
      </c>
      <c r="B12" s="1029">
        <v>155</v>
      </c>
      <c r="C12" s="1030"/>
      <c r="D12" s="1029">
        <v>0</v>
      </c>
      <c r="E12" s="1029"/>
      <c r="F12" s="1029"/>
      <c r="G12" s="1029">
        <v>0</v>
      </c>
      <c r="H12" s="1029"/>
      <c r="I12" s="1029"/>
      <c r="J12" s="1029">
        <v>136</v>
      </c>
      <c r="K12" s="1029"/>
      <c r="L12" s="1029"/>
      <c r="M12" s="1029">
        <v>19</v>
      </c>
      <c r="N12" s="1031"/>
    </row>
    <row r="13" spans="1:14" ht="12.95" customHeight="1" x14ac:dyDescent="0.25">
      <c r="A13" s="455" t="s">
        <v>352</v>
      </c>
      <c r="B13" s="1029">
        <v>256</v>
      </c>
      <c r="C13" s="1030"/>
      <c r="D13" s="1029">
        <v>2</v>
      </c>
      <c r="E13" s="1029"/>
      <c r="F13" s="1029"/>
      <c r="G13" s="1029">
        <v>1</v>
      </c>
      <c r="H13" s="1029"/>
      <c r="I13" s="1029"/>
      <c r="J13" s="1029">
        <v>234</v>
      </c>
      <c r="K13" s="1029"/>
      <c r="L13" s="1029"/>
      <c r="M13" s="1029">
        <v>19</v>
      </c>
      <c r="N13" s="1031"/>
    </row>
    <row r="14" spans="1:14" ht="12.95" customHeight="1" x14ac:dyDescent="0.25">
      <c r="A14" s="455" t="s">
        <v>353</v>
      </c>
      <c r="B14" s="1029">
        <v>59</v>
      </c>
      <c r="C14" s="1030"/>
      <c r="D14" s="1029">
        <v>0</v>
      </c>
      <c r="E14" s="1029"/>
      <c r="F14" s="1029"/>
      <c r="G14" s="1029">
        <v>0</v>
      </c>
      <c r="H14" s="1029"/>
      <c r="I14" s="1029"/>
      <c r="J14" s="1029">
        <v>54</v>
      </c>
      <c r="K14" s="1029"/>
      <c r="L14" s="1029"/>
      <c r="M14" s="1029">
        <v>5</v>
      </c>
      <c r="N14" s="1031"/>
    </row>
    <row r="15" spans="1:14" ht="12.95" customHeight="1" x14ac:dyDescent="0.25">
      <c r="A15" s="455" t="s">
        <v>354</v>
      </c>
      <c r="B15" s="1029">
        <v>13</v>
      </c>
      <c r="C15" s="1030"/>
      <c r="D15" s="1029">
        <v>0</v>
      </c>
      <c r="E15" s="1029"/>
      <c r="F15" s="1029"/>
      <c r="G15" s="1029">
        <v>0</v>
      </c>
      <c r="H15" s="1029"/>
      <c r="I15" s="1029"/>
      <c r="J15" s="1029">
        <v>12</v>
      </c>
      <c r="K15" s="1029"/>
      <c r="L15" s="1029"/>
      <c r="M15" s="1029">
        <v>1</v>
      </c>
      <c r="N15" s="1031"/>
    </row>
    <row r="16" spans="1:14" ht="12.95" customHeight="1" x14ac:dyDescent="0.25">
      <c r="A16" s="455" t="s">
        <v>355</v>
      </c>
      <c r="B16" s="1029">
        <v>24</v>
      </c>
      <c r="C16" s="1030"/>
      <c r="D16" s="1029">
        <v>0</v>
      </c>
      <c r="E16" s="1029"/>
      <c r="F16" s="1029"/>
      <c r="G16" s="1029">
        <v>0</v>
      </c>
      <c r="H16" s="1029"/>
      <c r="I16" s="1029"/>
      <c r="J16" s="1029">
        <v>21</v>
      </c>
      <c r="K16" s="1029"/>
      <c r="L16" s="1029"/>
      <c r="M16" s="1029">
        <v>3</v>
      </c>
      <c r="N16" s="1031"/>
    </row>
    <row r="17" spans="1:14" ht="12.95" customHeight="1" x14ac:dyDescent="0.25">
      <c r="A17" s="455" t="s">
        <v>356</v>
      </c>
      <c r="B17" s="1029">
        <v>124</v>
      </c>
      <c r="C17" s="1030"/>
      <c r="D17" s="1029">
        <v>0</v>
      </c>
      <c r="E17" s="1029"/>
      <c r="F17" s="1029"/>
      <c r="G17" s="1029">
        <v>0</v>
      </c>
      <c r="H17" s="1029"/>
      <c r="I17" s="1029"/>
      <c r="J17" s="1029">
        <v>109</v>
      </c>
      <c r="K17" s="1029"/>
      <c r="L17" s="1029"/>
      <c r="M17" s="1029">
        <v>15</v>
      </c>
      <c r="N17" s="1031"/>
    </row>
    <row r="18" spans="1:14" ht="12.95" customHeight="1" x14ac:dyDescent="0.25">
      <c r="A18" s="455" t="s">
        <v>357</v>
      </c>
      <c r="B18" s="1029">
        <v>82</v>
      </c>
      <c r="C18" s="1030"/>
      <c r="D18" s="1029">
        <v>0</v>
      </c>
      <c r="E18" s="1029"/>
      <c r="F18" s="1029"/>
      <c r="G18" s="1029">
        <v>0</v>
      </c>
      <c r="H18" s="1029"/>
      <c r="I18" s="1029"/>
      <c r="J18" s="1029">
        <v>77</v>
      </c>
      <c r="K18" s="1029"/>
      <c r="L18" s="1029"/>
      <c r="M18" s="1029">
        <v>5</v>
      </c>
      <c r="N18" s="1031"/>
    </row>
    <row r="19" spans="1:14" ht="12.95" customHeight="1" x14ac:dyDescent="0.25">
      <c r="A19" s="455" t="s">
        <v>358</v>
      </c>
      <c r="B19" s="1029">
        <v>13</v>
      </c>
      <c r="C19" s="1030"/>
      <c r="D19" s="1029">
        <v>0</v>
      </c>
      <c r="E19" s="1029"/>
      <c r="F19" s="1029"/>
      <c r="G19" s="1029">
        <v>0</v>
      </c>
      <c r="H19" s="1029"/>
      <c r="I19" s="1029"/>
      <c r="J19" s="1029">
        <v>12</v>
      </c>
      <c r="K19" s="1029"/>
      <c r="L19" s="1029"/>
      <c r="M19" s="1029">
        <v>1</v>
      </c>
      <c r="N19" s="1031"/>
    </row>
    <row r="20" spans="1:14" ht="12.95" customHeight="1" x14ac:dyDescent="0.25">
      <c r="A20" s="455" t="s">
        <v>359</v>
      </c>
      <c r="B20" s="1029">
        <v>25</v>
      </c>
      <c r="C20" s="1030"/>
      <c r="D20" s="1029">
        <v>0</v>
      </c>
      <c r="E20" s="1029"/>
      <c r="F20" s="1029"/>
      <c r="G20" s="1029">
        <v>0</v>
      </c>
      <c r="H20" s="1029"/>
      <c r="I20" s="1029"/>
      <c r="J20" s="1029">
        <v>23</v>
      </c>
      <c r="K20" s="1029"/>
      <c r="L20" s="1029"/>
      <c r="M20" s="1029">
        <v>2</v>
      </c>
      <c r="N20" s="1031"/>
    </row>
    <row r="21" spans="1:14" ht="12.95" customHeight="1" x14ac:dyDescent="0.25">
      <c r="A21" s="455" t="s">
        <v>360</v>
      </c>
      <c r="B21" s="1029">
        <v>31</v>
      </c>
      <c r="C21" s="1030"/>
      <c r="D21" s="1029">
        <v>0</v>
      </c>
      <c r="E21" s="1029"/>
      <c r="F21" s="1029"/>
      <c r="G21" s="1029">
        <v>0</v>
      </c>
      <c r="H21" s="1029"/>
      <c r="I21" s="1029"/>
      <c r="J21" s="1029">
        <v>28</v>
      </c>
      <c r="K21" s="1029"/>
      <c r="L21" s="1029"/>
      <c r="M21" s="1029">
        <v>3</v>
      </c>
      <c r="N21" s="1031"/>
    </row>
    <row r="22" spans="1:14" ht="12.95" customHeight="1" x14ac:dyDescent="0.25">
      <c r="A22" s="455" t="s">
        <v>361</v>
      </c>
      <c r="B22" s="1029">
        <v>17</v>
      </c>
      <c r="C22" s="1030"/>
      <c r="D22" s="1029">
        <v>0</v>
      </c>
      <c r="E22" s="1029"/>
      <c r="F22" s="1029"/>
      <c r="G22" s="1029">
        <v>0</v>
      </c>
      <c r="H22" s="1029"/>
      <c r="I22" s="1029"/>
      <c r="J22" s="1029">
        <v>17</v>
      </c>
      <c r="K22" s="1029"/>
      <c r="L22" s="1029"/>
      <c r="M22" s="1029">
        <v>0</v>
      </c>
      <c r="N22" s="1031"/>
    </row>
    <row r="23" spans="1:14" ht="12.95" customHeight="1" x14ac:dyDescent="0.25">
      <c r="A23" s="455" t="s">
        <v>362</v>
      </c>
      <c r="B23" s="1029">
        <v>31</v>
      </c>
      <c r="C23" s="1030"/>
      <c r="D23" s="1029">
        <v>0</v>
      </c>
      <c r="E23" s="1029"/>
      <c r="F23" s="1029"/>
      <c r="G23" s="1029">
        <v>0</v>
      </c>
      <c r="H23" s="1029"/>
      <c r="I23" s="1029"/>
      <c r="J23" s="1029">
        <v>30</v>
      </c>
      <c r="K23" s="1029"/>
      <c r="L23" s="1029"/>
      <c r="M23" s="1029">
        <v>1</v>
      </c>
      <c r="N23" s="1031"/>
    </row>
    <row r="24" spans="1:14" ht="12.95" customHeight="1" x14ac:dyDescent="0.25">
      <c r="A24" s="455" t="s">
        <v>363</v>
      </c>
      <c r="B24" s="1029">
        <v>132</v>
      </c>
      <c r="C24" s="1030"/>
      <c r="D24" s="1029">
        <v>0</v>
      </c>
      <c r="E24" s="1029"/>
      <c r="F24" s="1029"/>
      <c r="G24" s="1029">
        <v>0</v>
      </c>
      <c r="H24" s="1029"/>
      <c r="I24" s="1029"/>
      <c r="J24" s="1029">
        <v>116</v>
      </c>
      <c r="K24" s="1029"/>
      <c r="L24" s="1029"/>
      <c r="M24" s="1029">
        <v>16</v>
      </c>
      <c r="N24" s="1031"/>
    </row>
    <row r="25" spans="1:14" ht="12.95" customHeight="1" x14ac:dyDescent="0.25">
      <c r="A25" s="455" t="s">
        <v>364</v>
      </c>
      <c r="B25" s="1029">
        <v>15</v>
      </c>
      <c r="C25" s="1030"/>
      <c r="D25" s="1029">
        <v>0</v>
      </c>
      <c r="E25" s="1029"/>
      <c r="F25" s="1029"/>
      <c r="G25" s="1029">
        <v>0</v>
      </c>
      <c r="H25" s="1029"/>
      <c r="I25" s="1029"/>
      <c r="J25" s="1029">
        <v>13</v>
      </c>
      <c r="K25" s="1029"/>
      <c r="L25" s="1029"/>
      <c r="M25" s="1029">
        <v>2</v>
      </c>
      <c r="N25" s="1031"/>
    </row>
    <row r="26" spans="1:14" ht="12.95" customHeight="1" x14ac:dyDescent="0.25">
      <c r="A26" s="455" t="s">
        <v>365</v>
      </c>
      <c r="B26" s="1029">
        <v>37</v>
      </c>
      <c r="C26" s="1030"/>
      <c r="D26" s="1029">
        <v>0</v>
      </c>
      <c r="E26" s="1029"/>
      <c r="F26" s="1029"/>
      <c r="G26" s="1029">
        <v>0</v>
      </c>
      <c r="H26" s="1029"/>
      <c r="I26" s="1029"/>
      <c r="J26" s="1029">
        <v>35</v>
      </c>
      <c r="K26" s="1029"/>
      <c r="L26" s="1029"/>
      <c r="M26" s="1029">
        <v>2</v>
      </c>
      <c r="N26" s="1031"/>
    </row>
    <row r="27" spans="1:14" ht="12.95" customHeight="1" x14ac:dyDescent="0.25">
      <c r="A27" s="455" t="s">
        <v>366</v>
      </c>
      <c r="B27" s="1029">
        <v>21</v>
      </c>
      <c r="C27" s="1030"/>
      <c r="D27" s="1029">
        <v>0</v>
      </c>
      <c r="E27" s="1029"/>
      <c r="F27" s="1029"/>
      <c r="G27" s="1029">
        <v>0</v>
      </c>
      <c r="H27" s="1029"/>
      <c r="I27" s="1029"/>
      <c r="J27" s="1029">
        <v>20</v>
      </c>
      <c r="K27" s="1029"/>
      <c r="L27" s="1029"/>
      <c r="M27" s="1029">
        <v>1</v>
      </c>
      <c r="N27" s="1031"/>
    </row>
    <row r="28" spans="1:14" ht="12.95" customHeight="1" x14ac:dyDescent="0.25">
      <c r="A28" s="455" t="s">
        <v>367</v>
      </c>
      <c r="B28" s="1029">
        <v>8</v>
      </c>
      <c r="C28" s="1030"/>
      <c r="D28" s="1029">
        <v>0</v>
      </c>
      <c r="E28" s="1029"/>
      <c r="F28" s="1029"/>
      <c r="G28" s="1029">
        <v>0</v>
      </c>
      <c r="H28" s="1029"/>
      <c r="I28" s="1029"/>
      <c r="J28" s="1029">
        <v>8</v>
      </c>
      <c r="K28" s="1029"/>
      <c r="L28" s="1029"/>
      <c r="M28" s="1029">
        <v>0</v>
      </c>
      <c r="N28" s="1031"/>
    </row>
    <row r="29" spans="1:14" ht="12.95" customHeight="1" x14ac:dyDescent="0.25">
      <c r="A29" s="455" t="s">
        <v>368</v>
      </c>
      <c r="B29" s="1029">
        <v>23</v>
      </c>
      <c r="C29" s="1030"/>
      <c r="D29" s="1029">
        <v>0</v>
      </c>
      <c r="E29" s="1029"/>
      <c r="F29" s="1029"/>
      <c r="G29" s="1029">
        <v>0</v>
      </c>
      <c r="H29" s="1029"/>
      <c r="I29" s="1029"/>
      <c r="J29" s="1029">
        <v>22</v>
      </c>
      <c r="K29" s="1029"/>
      <c r="L29" s="1029"/>
      <c r="M29" s="1029">
        <v>1</v>
      </c>
      <c r="N29" s="1031"/>
    </row>
    <row r="30" spans="1:14" ht="12.95" customHeight="1" x14ac:dyDescent="0.25">
      <c r="A30" s="455" t="s">
        <v>369</v>
      </c>
      <c r="B30" s="1029">
        <v>6</v>
      </c>
      <c r="C30" s="1030"/>
      <c r="D30" s="1029">
        <v>0</v>
      </c>
      <c r="E30" s="1029"/>
      <c r="F30" s="1029"/>
      <c r="G30" s="1029">
        <v>0</v>
      </c>
      <c r="H30" s="1029"/>
      <c r="I30" s="1029"/>
      <c r="J30" s="1029">
        <v>2</v>
      </c>
      <c r="K30" s="1029"/>
      <c r="L30" s="1029"/>
      <c r="M30" s="1029">
        <v>4</v>
      </c>
      <c r="N30" s="1031"/>
    </row>
    <row r="31" spans="1:14" ht="12.95" customHeight="1" x14ac:dyDescent="0.25">
      <c r="A31" s="455" t="s">
        <v>451</v>
      </c>
      <c r="B31" s="1029">
        <v>61</v>
      </c>
      <c r="C31" s="1030"/>
      <c r="D31" s="1029">
        <v>0</v>
      </c>
      <c r="E31" s="1029"/>
      <c r="F31" s="1029"/>
      <c r="G31" s="1029">
        <v>0</v>
      </c>
      <c r="H31" s="1029"/>
      <c r="I31" s="1029"/>
      <c r="J31" s="1029">
        <v>59</v>
      </c>
      <c r="K31" s="1029"/>
      <c r="L31" s="1029"/>
      <c r="M31" s="1029">
        <v>2</v>
      </c>
      <c r="N31" s="1031"/>
    </row>
    <row r="32" spans="1:14" ht="12.95" customHeight="1" x14ac:dyDescent="0.25">
      <c r="A32" s="455" t="s">
        <v>370</v>
      </c>
      <c r="B32" s="1029">
        <v>75</v>
      </c>
      <c r="C32" s="1030"/>
      <c r="D32" s="1029">
        <v>0</v>
      </c>
      <c r="E32" s="1029"/>
      <c r="F32" s="1029"/>
      <c r="G32" s="1029">
        <v>0</v>
      </c>
      <c r="H32" s="1029"/>
      <c r="I32" s="1029"/>
      <c r="J32" s="1029">
        <v>68</v>
      </c>
      <c r="K32" s="1029"/>
      <c r="L32" s="1029"/>
      <c r="M32" s="1029">
        <v>7</v>
      </c>
      <c r="N32" s="1031"/>
    </row>
    <row r="33" spans="1:14" ht="12.95" customHeight="1" x14ac:dyDescent="0.25">
      <c r="A33" s="455" t="s">
        <v>371</v>
      </c>
      <c r="B33" s="1029">
        <v>30</v>
      </c>
      <c r="C33" s="1030"/>
      <c r="D33" s="1029">
        <v>0</v>
      </c>
      <c r="E33" s="1029"/>
      <c r="F33" s="1029"/>
      <c r="G33" s="1029">
        <v>0</v>
      </c>
      <c r="H33" s="1029"/>
      <c r="I33" s="1029"/>
      <c r="J33" s="1029">
        <v>28</v>
      </c>
      <c r="K33" s="1029"/>
      <c r="L33" s="1029"/>
      <c r="M33" s="1029">
        <v>2</v>
      </c>
      <c r="N33" s="1031"/>
    </row>
    <row r="34" spans="1:14" ht="12.95" customHeight="1" x14ac:dyDescent="0.25">
      <c r="A34" s="455" t="s">
        <v>372</v>
      </c>
      <c r="B34" s="1029">
        <v>15</v>
      </c>
      <c r="C34" s="1030"/>
      <c r="D34" s="1029">
        <v>0</v>
      </c>
      <c r="E34" s="1029"/>
      <c r="F34" s="1029"/>
      <c r="G34" s="1029">
        <v>0</v>
      </c>
      <c r="H34" s="1029"/>
      <c r="I34" s="1029"/>
      <c r="J34" s="1029">
        <v>14</v>
      </c>
      <c r="K34" s="1029"/>
      <c r="L34" s="1029"/>
      <c r="M34" s="1029">
        <v>1</v>
      </c>
      <c r="N34" s="1031"/>
    </row>
    <row r="35" spans="1:14" ht="12.95" customHeight="1" x14ac:dyDescent="0.25">
      <c r="A35" s="455" t="s">
        <v>373</v>
      </c>
      <c r="B35" s="1029">
        <v>40</v>
      </c>
      <c r="C35" s="1030"/>
      <c r="D35" s="1029">
        <v>0</v>
      </c>
      <c r="E35" s="1029"/>
      <c r="F35" s="1029"/>
      <c r="G35" s="1029">
        <v>0</v>
      </c>
      <c r="H35" s="1029"/>
      <c r="I35" s="1029"/>
      <c r="J35" s="1029">
        <v>37</v>
      </c>
      <c r="K35" s="1029"/>
      <c r="L35" s="1029"/>
      <c r="M35" s="1029">
        <v>3</v>
      </c>
      <c r="N35" s="1031"/>
    </row>
    <row r="36" spans="1:14" ht="12.95" customHeight="1" x14ac:dyDescent="0.25">
      <c r="A36" s="455" t="s">
        <v>374</v>
      </c>
      <c r="B36" s="1029">
        <v>131</v>
      </c>
      <c r="C36" s="1030"/>
      <c r="D36" s="1029">
        <v>0</v>
      </c>
      <c r="E36" s="1029"/>
      <c r="F36" s="1029"/>
      <c r="G36" s="1029">
        <v>0</v>
      </c>
      <c r="H36" s="1029"/>
      <c r="I36" s="1029"/>
      <c r="J36" s="1029">
        <v>123</v>
      </c>
      <c r="K36" s="1029"/>
      <c r="L36" s="1029"/>
      <c r="M36" s="1029">
        <v>8</v>
      </c>
      <c r="N36" s="1031"/>
    </row>
    <row r="37" spans="1:14" ht="12.95" customHeight="1" x14ac:dyDescent="0.25">
      <c r="A37" s="455" t="s">
        <v>375</v>
      </c>
      <c r="B37" s="1029">
        <v>35</v>
      </c>
      <c r="C37" s="1030"/>
      <c r="D37" s="1029">
        <v>0</v>
      </c>
      <c r="E37" s="1029"/>
      <c r="F37" s="1029"/>
      <c r="G37" s="1029">
        <v>0</v>
      </c>
      <c r="H37" s="1029"/>
      <c r="I37" s="1029"/>
      <c r="J37" s="1029">
        <v>35</v>
      </c>
      <c r="K37" s="1029"/>
      <c r="L37" s="1029"/>
      <c r="M37" s="1029">
        <v>0</v>
      </c>
      <c r="N37" s="1031"/>
    </row>
    <row r="38" spans="1:14" ht="12.95" customHeight="1" x14ac:dyDescent="0.25">
      <c r="A38" s="323" t="s">
        <v>376</v>
      </c>
      <c r="B38" s="1029">
        <v>58</v>
      </c>
      <c r="C38" s="1030"/>
      <c r="D38" s="1029">
        <v>0</v>
      </c>
      <c r="E38" s="1029"/>
      <c r="F38" s="1029"/>
      <c r="G38" s="1029">
        <v>0</v>
      </c>
      <c r="H38" s="1029"/>
      <c r="I38" s="1029"/>
      <c r="J38" s="1029">
        <v>51</v>
      </c>
      <c r="K38" s="1029"/>
      <c r="L38" s="1029"/>
      <c r="M38" s="1029">
        <v>7</v>
      </c>
      <c r="N38" s="1031"/>
    </row>
    <row r="39" spans="1:14" ht="12.95" customHeight="1" x14ac:dyDescent="0.25">
      <c r="A39" s="1032" t="s">
        <v>440</v>
      </c>
      <c r="B39" s="1033">
        <v>19</v>
      </c>
      <c r="C39" s="1034"/>
      <c r="D39" s="1033">
        <v>0</v>
      </c>
      <c r="E39" s="1033"/>
      <c r="F39" s="1033"/>
      <c r="G39" s="1033">
        <v>0</v>
      </c>
      <c r="H39" s="1033"/>
      <c r="I39" s="1033"/>
      <c r="J39" s="1033">
        <v>19</v>
      </c>
      <c r="K39" s="1033"/>
      <c r="L39" s="1033"/>
      <c r="M39" s="1033">
        <v>0</v>
      </c>
      <c r="N39" s="1035"/>
    </row>
    <row r="40" spans="1:14" x14ac:dyDescent="0.25">
      <c r="A40" s="323"/>
      <c r="B40" s="172"/>
      <c r="C40" s="172"/>
      <c r="D40" s="172"/>
      <c r="E40" s="172"/>
      <c r="F40" s="172"/>
      <c r="G40" s="172"/>
      <c r="H40" s="172"/>
      <c r="I40" s="172"/>
      <c r="J40" s="172"/>
      <c r="K40" s="172"/>
      <c r="L40" s="172"/>
      <c r="M40" s="172"/>
      <c r="N40" s="172"/>
    </row>
    <row r="41" spans="1:14" ht="15" customHeight="1" x14ac:dyDescent="0.25">
      <c r="A41" s="1720" t="s">
        <v>685</v>
      </c>
      <c r="B41" s="1720"/>
      <c r="C41" s="1720"/>
      <c r="D41" s="1720"/>
      <c r="E41" s="1720"/>
      <c r="F41" s="1720"/>
      <c r="G41" s="1720"/>
      <c r="H41" s="1720"/>
      <c r="I41" s="1720"/>
      <c r="J41" s="1720"/>
      <c r="K41" s="1720"/>
      <c r="L41" s="1720"/>
      <c r="M41" s="1720"/>
      <c r="N41" s="1720"/>
    </row>
  </sheetData>
  <mergeCells count="7">
    <mergeCell ref="A41:N41"/>
    <mergeCell ref="A4:A5"/>
    <mergeCell ref="B4:N4"/>
    <mergeCell ref="D5:E5"/>
    <mergeCell ref="G5:H5"/>
    <mergeCell ref="J5:K5"/>
    <mergeCell ref="L5:N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&amp;R&amp;"Tahoma,Normal"531</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G30"/>
  <sheetViews>
    <sheetView showGridLines="0" view="pageBreakPreview" zoomScaleSheetLayoutView="100" workbookViewId="0"/>
  </sheetViews>
  <sheetFormatPr baseColWidth="10" defaultColWidth="11.42578125" defaultRowHeight="15" x14ac:dyDescent="0.25"/>
  <cols>
    <col min="1" max="1" width="15.85546875" style="232" customWidth="1"/>
    <col min="2" max="2" width="17.140625" style="232" customWidth="1"/>
    <col min="3" max="3" width="12.42578125" style="232" customWidth="1"/>
    <col min="4" max="4" width="15.7109375" style="232" customWidth="1"/>
    <col min="5" max="5" width="11.42578125" style="232" customWidth="1"/>
    <col min="6" max="6" width="18.42578125" style="232" customWidth="1"/>
    <col min="7" max="257" width="11.42578125" style="232"/>
    <col min="258" max="258" width="15.85546875" style="232" customWidth="1"/>
    <col min="259" max="259" width="19.28515625" style="232" customWidth="1"/>
    <col min="260" max="260" width="16.28515625" style="232" customWidth="1"/>
    <col min="261" max="261" width="11.42578125" style="232"/>
    <col min="262" max="262" width="18.42578125" style="232" customWidth="1"/>
    <col min="263" max="513" width="11.42578125" style="232"/>
    <col min="514" max="514" width="15.85546875" style="232" customWidth="1"/>
    <col min="515" max="515" width="19.28515625" style="232" customWidth="1"/>
    <col min="516" max="516" width="16.28515625" style="232" customWidth="1"/>
    <col min="517" max="517" width="11.42578125" style="232"/>
    <col min="518" max="518" width="18.42578125" style="232" customWidth="1"/>
    <col min="519" max="769" width="11.42578125" style="232"/>
    <col min="770" max="770" width="15.85546875" style="232" customWidth="1"/>
    <col min="771" max="771" width="19.28515625" style="232" customWidth="1"/>
    <col min="772" max="772" width="16.28515625" style="232" customWidth="1"/>
    <col min="773" max="773" width="11.42578125" style="232"/>
    <col min="774" max="774" width="18.42578125" style="232" customWidth="1"/>
    <col min="775" max="1025" width="11.42578125" style="232"/>
    <col min="1026" max="1026" width="15.85546875" style="232" customWidth="1"/>
    <col min="1027" max="1027" width="19.28515625" style="232" customWidth="1"/>
    <col min="1028" max="1028" width="16.28515625" style="232" customWidth="1"/>
    <col min="1029" max="1029" width="11.42578125" style="232"/>
    <col min="1030" max="1030" width="18.42578125" style="232" customWidth="1"/>
    <col min="1031" max="1281" width="11.42578125" style="232"/>
    <col min="1282" max="1282" width="15.85546875" style="232" customWidth="1"/>
    <col min="1283" max="1283" width="19.28515625" style="232" customWidth="1"/>
    <col min="1284" max="1284" width="16.28515625" style="232" customWidth="1"/>
    <col min="1285" max="1285" width="11.42578125" style="232"/>
    <col min="1286" max="1286" width="18.42578125" style="232" customWidth="1"/>
    <col min="1287" max="1537" width="11.42578125" style="232"/>
    <col min="1538" max="1538" width="15.85546875" style="232" customWidth="1"/>
    <col min="1539" max="1539" width="19.28515625" style="232" customWidth="1"/>
    <col min="1540" max="1540" width="16.28515625" style="232" customWidth="1"/>
    <col min="1541" max="1541" width="11.42578125" style="232"/>
    <col min="1542" max="1542" width="18.42578125" style="232" customWidth="1"/>
    <col min="1543" max="1793" width="11.42578125" style="232"/>
    <col min="1794" max="1794" width="15.85546875" style="232" customWidth="1"/>
    <col min="1795" max="1795" width="19.28515625" style="232" customWidth="1"/>
    <col min="1796" max="1796" width="16.28515625" style="232" customWidth="1"/>
    <col min="1797" max="1797" width="11.42578125" style="232"/>
    <col min="1798" max="1798" width="18.42578125" style="232" customWidth="1"/>
    <col min="1799" max="2049" width="11.42578125" style="232"/>
    <col min="2050" max="2050" width="15.85546875" style="232" customWidth="1"/>
    <col min="2051" max="2051" width="19.28515625" style="232" customWidth="1"/>
    <col min="2052" max="2052" width="16.28515625" style="232" customWidth="1"/>
    <col min="2053" max="2053" width="11.42578125" style="232"/>
    <col min="2054" max="2054" width="18.42578125" style="232" customWidth="1"/>
    <col min="2055" max="2305" width="11.42578125" style="232"/>
    <col min="2306" max="2306" width="15.85546875" style="232" customWidth="1"/>
    <col min="2307" max="2307" width="19.28515625" style="232" customWidth="1"/>
    <col min="2308" max="2308" width="16.28515625" style="232" customWidth="1"/>
    <col min="2309" max="2309" width="11.42578125" style="232"/>
    <col min="2310" max="2310" width="18.42578125" style="232" customWidth="1"/>
    <col min="2311" max="2561" width="11.42578125" style="232"/>
    <col min="2562" max="2562" width="15.85546875" style="232" customWidth="1"/>
    <col min="2563" max="2563" width="19.28515625" style="232" customWidth="1"/>
    <col min="2564" max="2564" width="16.28515625" style="232" customWidth="1"/>
    <col min="2565" max="2565" width="11.42578125" style="232"/>
    <col min="2566" max="2566" width="18.42578125" style="232" customWidth="1"/>
    <col min="2567" max="2817" width="11.42578125" style="232"/>
    <col min="2818" max="2818" width="15.85546875" style="232" customWidth="1"/>
    <col min="2819" max="2819" width="19.28515625" style="232" customWidth="1"/>
    <col min="2820" max="2820" width="16.28515625" style="232" customWidth="1"/>
    <col min="2821" max="2821" width="11.42578125" style="232"/>
    <col min="2822" max="2822" width="18.42578125" style="232" customWidth="1"/>
    <col min="2823" max="3073" width="11.42578125" style="232"/>
    <col min="3074" max="3074" width="15.85546875" style="232" customWidth="1"/>
    <col min="3075" max="3075" width="19.28515625" style="232" customWidth="1"/>
    <col min="3076" max="3076" width="16.28515625" style="232" customWidth="1"/>
    <col min="3077" max="3077" width="11.42578125" style="232"/>
    <col min="3078" max="3078" width="18.42578125" style="232" customWidth="1"/>
    <col min="3079" max="3329" width="11.42578125" style="232"/>
    <col min="3330" max="3330" width="15.85546875" style="232" customWidth="1"/>
    <col min="3331" max="3331" width="19.28515625" style="232" customWidth="1"/>
    <col min="3332" max="3332" width="16.28515625" style="232" customWidth="1"/>
    <col min="3333" max="3333" width="11.42578125" style="232"/>
    <col min="3334" max="3334" width="18.42578125" style="232" customWidth="1"/>
    <col min="3335" max="3585" width="11.42578125" style="232"/>
    <col min="3586" max="3586" width="15.85546875" style="232" customWidth="1"/>
    <col min="3587" max="3587" width="19.28515625" style="232" customWidth="1"/>
    <col min="3588" max="3588" width="16.28515625" style="232" customWidth="1"/>
    <col min="3589" max="3589" width="11.42578125" style="232"/>
    <col min="3590" max="3590" width="18.42578125" style="232" customWidth="1"/>
    <col min="3591" max="3841" width="11.42578125" style="232"/>
    <col min="3842" max="3842" width="15.85546875" style="232" customWidth="1"/>
    <col min="3843" max="3843" width="19.28515625" style="232" customWidth="1"/>
    <col min="3844" max="3844" width="16.28515625" style="232" customWidth="1"/>
    <col min="3845" max="3845" width="11.42578125" style="232"/>
    <col min="3846" max="3846" width="18.42578125" style="232" customWidth="1"/>
    <col min="3847" max="4097" width="11.42578125" style="232"/>
    <col min="4098" max="4098" width="15.85546875" style="232" customWidth="1"/>
    <col min="4099" max="4099" width="19.28515625" style="232" customWidth="1"/>
    <col min="4100" max="4100" width="16.28515625" style="232" customWidth="1"/>
    <col min="4101" max="4101" width="11.42578125" style="232"/>
    <col min="4102" max="4102" width="18.42578125" style="232" customWidth="1"/>
    <col min="4103" max="4353" width="11.42578125" style="232"/>
    <col min="4354" max="4354" width="15.85546875" style="232" customWidth="1"/>
    <col min="4355" max="4355" width="19.28515625" style="232" customWidth="1"/>
    <col min="4356" max="4356" width="16.28515625" style="232" customWidth="1"/>
    <col min="4357" max="4357" width="11.42578125" style="232"/>
    <col min="4358" max="4358" width="18.42578125" style="232" customWidth="1"/>
    <col min="4359" max="4609" width="11.42578125" style="232"/>
    <col min="4610" max="4610" width="15.85546875" style="232" customWidth="1"/>
    <col min="4611" max="4611" width="19.28515625" style="232" customWidth="1"/>
    <col min="4612" max="4612" width="16.28515625" style="232" customWidth="1"/>
    <col min="4613" max="4613" width="11.42578125" style="232"/>
    <col min="4614" max="4614" width="18.42578125" style="232" customWidth="1"/>
    <col min="4615" max="4865" width="11.42578125" style="232"/>
    <col min="4866" max="4866" width="15.85546875" style="232" customWidth="1"/>
    <col min="4867" max="4867" width="19.28515625" style="232" customWidth="1"/>
    <col min="4868" max="4868" width="16.28515625" style="232" customWidth="1"/>
    <col min="4869" max="4869" width="11.42578125" style="232"/>
    <col min="4870" max="4870" width="18.42578125" style="232" customWidth="1"/>
    <col min="4871" max="5121" width="11.42578125" style="232"/>
    <col min="5122" max="5122" width="15.85546875" style="232" customWidth="1"/>
    <col min="5123" max="5123" width="19.28515625" style="232" customWidth="1"/>
    <col min="5124" max="5124" width="16.28515625" style="232" customWidth="1"/>
    <col min="5125" max="5125" width="11.42578125" style="232"/>
    <col min="5126" max="5126" width="18.42578125" style="232" customWidth="1"/>
    <col min="5127" max="5377" width="11.42578125" style="232"/>
    <col min="5378" max="5378" width="15.85546875" style="232" customWidth="1"/>
    <col min="5379" max="5379" width="19.28515625" style="232" customWidth="1"/>
    <col min="5380" max="5380" width="16.28515625" style="232" customWidth="1"/>
    <col min="5381" max="5381" width="11.42578125" style="232"/>
    <col min="5382" max="5382" width="18.42578125" style="232" customWidth="1"/>
    <col min="5383" max="5633" width="11.42578125" style="232"/>
    <col min="5634" max="5634" width="15.85546875" style="232" customWidth="1"/>
    <col min="5635" max="5635" width="19.28515625" style="232" customWidth="1"/>
    <col min="5636" max="5636" width="16.28515625" style="232" customWidth="1"/>
    <col min="5637" max="5637" width="11.42578125" style="232"/>
    <col min="5638" max="5638" width="18.42578125" style="232" customWidth="1"/>
    <col min="5639" max="5889" width="11.42578125" style="232"/>
    <col min="5890" max="5890" width="15.85546875" style="232" customWidth="1"/>
    <col min="5891" max="5891" width="19.28515625" style="232" customWidth="1"/>
    <col min="5892" max="5892" width="16.28515625" style="232" customWidth="1"/>
    <col min="5893" max="5893" width="11.42578125" style="232"/>
    <col min="5894" max="5894" width="18.42578125" style="232" customWidth="1"/>
    <col min="5895" max="6145" width="11.42578125" style="232"/>
    <col min="6146" max="6146" width="15.85546875" style="232" customWidth="1"/>
    <col min="6147" max="6147" width="19.28515625" style="232" customWidth="1"/>
    <col min="6148" max="6148" width="16.28515625" style="232" customWidth="1"/>
    <col min="6149" max="6149" width="11.42578125" style="232"/>
    <col min="6150" max="6150" width="18.42578125" style="232" customWidth="1"/>
    <col min="6151" max="6401" width="11.42578125" style="232"/>
    <col min="6402" max="6402" width="15.85546875" style="232" customWidth="1"/>
    <col min="6403" max="6403" width="19.28515625" style="232" customWidth="1"/>
    <col min="6404" max="6404" width="16.28515625" style="232" customWidth="1"/>
    <col min="6405" max="6405" width="11.42578125" style="232"/>
    <col min="6406" max="6406" width="18.42578125" style="232" customWidth="1"/>
    <col min="6407" max="6657" width="11.42578125" style="232"/>
    <col min="6658" max="6658" width="15.85546875" style="232" customWidth="1"/>
    <col min="6659" max="6659" width="19.28515625" style="232" customWidth="1"/>
    <col min="6660" max="6660" width="16.28515625" style="232" customWidth="1"/>
    <col min="6661" max="6661" width="11.42578125" style="232"/>
    <col min="6662" max="6662" width="18.42578125" style="232" customWidth="1"/>
    <col min="6663" max="6913" width="11.42578125" style="232"/>
    <col min="6914" max="6914" width="15.85546875" style="232" customWidth="1"/>
    <col min="6915" max="6915" width="19.28515625" style="232" customWidth="1"/>
    <col min="6916" max="6916" width="16.28515625" style="232" customWidth="1"/>
    <col min="6917" max="6917" width="11.42578125" style="232"/>
    <col min="6918" max="6918" width="18.42578125" style="232" customWidth="1"/>
    <col min="6919" max="7169" width="11.42578125" style="232"/>
    <col min="7170" max="7170" width="15.85546875" style="232" customWidth="1"/>
    <col min="7171" max="7171" width="19.28515625" style="232" customWidth="1"/>
    <col min="7172" max="7172" width="16.28515625" style="232" customWidth="1"/>
    <col min="7173" max="7173" width="11.42578125" style="232"/>
    <col min="7174" max="7174" width="18.42578125" style="232" customWidth="1"/>
    <col min="7175" max="7425" width="11.42578125" style="232"/>
    <col min="7426" max="7426" width="15.85546875" style="232" customWidth="1"/>
    <col min="7427" max="7427" width="19.28515625" style="232" customWidth="1"/>
    <col min="7428" max="7428" width="16.28515625" style="232" customWidth="1"/>
    <col min="7429" max="7429" width="11.42578125" style="232"/>
    <col min="7430" max="7430" width="18.42578125" style="232" customWidth="1"/>
    <col min="7431" max="7681" width="11.42578125" style="232"/>
    <col min="7682" max="7682" width="15.85546875" style="232" customWidth="1"/>
    <col min="7683" max="7683" width="19.28515625" style="232" customWidth="1"/>
    <col min="7684" max="7684" width="16.28515625" style="232" customWidth="1"/>
    <col min="7685" max="7685" width="11.42578125" style="232"/>
    <col min="7686" max="7686" width="18.42578125" style="232" customWidth="1"/>
    <col min="7687" max="7937" width="11.42578125" style="232"/>
    <col min="7938" max="7938" width="15.85546875" style="232" customWidth="1"/>
    <col min="7939" max="7939" width="19.28515625" style="232" customWidth="1"/>
    <col min="7940" max="7940" width="16.28515625" style="232" customWidth="1"/>
    <col min="7941" max="7941" width="11.42578125" style="232"/>
    <col min="7942" max="7942" width="18.42578125" style="232" customWidth="1"/>
    <col min="7943" max="8193" width="11.42578125" style="232"/>
    <col min="8194" max="8194" width="15.85546875" style="232" customWidth="1"/>
    <col min="8195" max="8195" width="19.28515625" style="232" customWidth="1"/>
    <col min="8196" max="8196" width="16.28515625" style="232" customWidth="1"/>
    <col min="8197" max="8197" width="11.42578125" style="232"/>
    <col min="8198" max="8198" width="18.42578125" style="232" customWidth="1"/>
    <col min="8199" max="8449" width="11.42578125" style="232"/>
    <col min="8450" max="8450" width="15.85546875" style="232" customWidth="1"/>
    <col min="8451" max="8451" width="19.28515625" style="232" customWidth="1"/>
    <col min="8452" max="8452" width="16.28515625" style="232" customWidth="1"/>
    <col min="8453" max="8453" width="11.42578125" style="232"/>
    <col min="8454" max="8454" width="18.42578125" style="232" customWidth="1"/>
    <col min="8455" max="8705" width="11.42578125" style="232"/>
    <col min="8706" max="8706" width="15.85546875" style="232" customWidth="1"/>
    <col min="8707" max="8707" width="19.28515625" style="232" customWidth="1"/>
    <col min="8708" max="8708" width="16.28515625" style="232" customWidth="1"/>
    <col min="8709" max="8709" width="11.42578125" style="232"/>
    <col min="8710" max="8710" width="18.42578125" style="232" customWidth="1"/>
    <col min="8711" max="8961" width="11.42578125" style="232"/>
    <col min="8962" max="8962" width="15.85546875" style="232" customWidth="1"/>
    <col min="8963" max="8963" width="19.28515625" style="232" customWidth="1"/>
    <col min="8964" max="8964" width="16.28515625" style="232" customWidth="1"/>
    <col min="8965" max="8965" width="11.42578125" style="232"/>
    <col min="8966" max="8966" width="18.42578125" style="232" customWidth="1"/>
    <col min="8967" max="9217" width="11.42578125" style="232"/>
    <col min="9218" max="9218" width="15.85546875" style="232" customWidth="1"/>
    <col min="9219" max="9219" width="19.28515625" style="232" customWidth="1"/>
    <col min="9220" max="9220" width="16.28515625" style="232" customWidth="1"/>
    <col min="9221" max="9221" width="11.42578125" style="232"/>
    <col min="9222" max="9222" width="18.42578125" style="232" customWidth="1"/>
    <col min="9223" max="9473" width="11.42578125" style="232"/>
    <col min="9474" max="9474" width="15.85546875" style="232" customWidth="1"/>
    <col min="9475" max="9475" width="19.28515625" style="232" customWidth="1"/>
    <col min="9476" max="9476" width="16.28515625" style="232" customWidth="1"/>
    <col min="9477" max="9477" width="11.42578125" style="232"/>
    <col min="9478" max="9478" width="18.42578125" style="232" customWidth="1"/>
    <col min="9479" max="9729" width="11.42578125" style="232"/>
    <col min="9730" max="9730" width="15.85546875" style="232" customWidth="1"/>
    <col min="9731" max="9731" width="19.28515625" style="232" customWidth="1"/>
    <col min="9732" max="9732" width="16.28515625" style="232" customWidth="1"/>
    <col min="9733" max="9733" width="11.42578125" style="232"/>
    <col min="9734" max="9734" width="18.42578125" style="232" customWidth="1"/>
    <col min="9735" max="9985" width="11.42578125" style="232"/>
    <col min="9986" max="9986" width="15.85546875" style="232" customWidth="1"/>
    <col min="9987" max="9987" width="19.28515625" style="232" customWidth="1"/>
    <col min="9988" max="9988" width="16.28515625" style="232" customWidth="1"/>
    <col min="9989" max="9989" width="11.42578125" style="232"/>
    <col min="9990" max="9990" width="18.42578125" style="232" customWidth="1"/>
    <col min="9991" max="10241" width="11.42578125" style="232"/>
    <col min="10242" max="10242" width="15.85546875" style="232" customWidth="1"/>
    <col min="10243" max="10243" width="19.28515625" style="232" customWidth="1"/>
    <col min="10244" max="10244" width="16.28515625" style="232" customWidth="1"/>
    <col min="10245" max="10245" width="11.42578125" style="232"/>
    <col min="10246" max="10246" width="18.42578125" style="232" customWidth="1"/>
    <col min="10247" max="10497" width="11.42578125" style="232"/>
    <col min="10498" max="10498" width="15.85546875" style="232" customWidth="1"/>
    <col min="10499" max="10499" width="19.28515625" style="232" customWidth="1"/>
    <col min="10500" max="10500" width="16.28515625" style="232" customWidth="1"/>
    <col min="10501" max="10501" width="11.42578125" style="232"/>
    <col min="10502" max="10502" width="18.42578125" style="232" customWidth="1"/>
    <col min="10503" max="10753" width="11.42578125" style="232"/>
    <col min="10754" max="10754" width="15.85546875" style="232" customWidth="1"/>
    <col min="10755" max="10755" width="19.28515625" style="232" customWidth="1"/>
    <col min="10756" max="10756" width="16.28515625" style="232" customWidth="1"/>
    <col min="10757" max="10757" width="11.42578125" style="232"/>
    <col min="10758" max="10758" width="18.42578125" style="232" customWidth="1"/>
    <col min="10759" max="11009" width="11.42578125" style="232"/>
    <col min="11010" max="11010" width="15.85546875" style="232" customWidth="1"/>
    <col min="11011" max="11011" width="19.28515625" style="232" customWidth="1"/>
    <col min="11012" max="11012" width="16.28515625" style="232" customWidth="1"/>
    <col min="11013" max="11013" width="11.42578125" style="232"/>
    <col min="11014" max="11014" width="18.42578125" style="232" customWidth="1"/>
    <col min="11015" max="11265" width="11.42578125" style="232"/>
    <col min="11266" max="11266" width="15.85546875" style="232" customWidth="1"/>
    <col min="11267" max="11267" width="19.28515625" style="232" customWidth="1"/>
    <col min="11268" max="11268" width="16.28515625" style="232" customWidth="1"/>
    <col min="11269" max="11269" width="11.42578125" style="232"/>
    <col min="11270" max="11270" width="18.42578125" style="232" customWidth="1"/>
    <col min="11271" max="11521" width="11.42578125" style="232"/>
    <col min="11522" max="11522" width="15.85546875" style="232" customWidth="1"/>
    <col min="11523" max="11523" width="19.28515625" style="232" customWidth="1"/>
    <col min="11524" max="11524" width="16.28515625" style="232" customWidth="1"/>
    <col min="11525" max="11525" width="11.42578125" style="232"/>
    <col min="11526" max="11526" width="18.42578125" style="232" customWidth="1"/>
    <col min="11527" max="11777" width="11.42578125" style="232"/>
    <col min="11778" max="11778" width="15.85546875" style="232" customWidth="1"/>
    <col min="11779" max="11779" width="19.28515625" style="232" customWidth="1"/>
    <col min="11780" max="11780" width="16.28515625" style="232" customWidth="1"/>
    <col min="11781" max="11781" width="11.42578125" style="232"/>
    <col min="11782" max="11782" width="18.42578125" style="232" customWidth="1"/>
    <col min="11783" max="12033" width="11.42578125" style="232"/>
    <col min="12034" max="12034" width="15.85546875" style="232" customWidth="1"/>
    <col min="12035" max="12035" width="19.28515625" style="232" customWidth="1"/>
    <col min="12036" max="12036" width="16.28515625" style="232" customWidth="1"/>
    <col min="12037" max="12037" width="11.42578125" style="232"/>
    <col min="12038" max="12038" width="18.42578125" style="232" customWidth="1"/>
    <col min="12039" max="12289" width="11.42578125" style="232"/>
    <col min="12290" max="12290" width="15.85546875" style="232" customWidth="1"/>
    <col min="12291" max="12291" width="19.28515625" style="232" customWidth="1"/>
    <col min="12292" max="12292" width="16.28515625" style="232" customWidth="1"/>
    <col min="12293" max="12293" width="11.42578125" style="232"/>
    <col min="12294" max="12294" width="18.42578125" style="232" customWidth="1"/>
    <col min="12295" max="12545" width="11.42578125" style="232"/>
    <col min="12546" max="12546" width="15.85546875" style="232" customWidth="1"/>
    <col min="12547" max="12547" width="19.28515625" style="232" customWidth="1"/>
    <col min="12548" max="12548" width="16.28515625" style="232" customWidth="1"/>
    <col min="12549" max="12549" width="11.42578125" style="232"/>
    <col min="12550" max="12550" width="18.42578125" style="232" customWidth="1"/>
    <col min="12551" max="12801" width="11.42578125" style="232"/>
    <col min="12802" max="12802" width="15.85546875" style="232" customWidth="1"/>
    <col min="12803" max="12803" width="19.28515625" style="232" customWidth="1"/>
    <col min="12804" max="12804" width="16.28515625" style="232" customWidth="1"/>
    <col min="12805" max="12805" width="11.42578125" style="232"/>
    <col min="12806" max="12806" width="18.42578125" style="232" customWidth="1"/>
    <col min="12807" max="13057" width="11.42578125" style="232"/>
    <col min="13058" max="13058" width="15.85546875" style="232" customWidth="1"/>
    <col min="13059" max="13059" width="19.28515625" style="232" customWidth="1"/>
    <col min="13060" max="13060" width="16.28515625" style="232" customWidth="1"/>
    <col min="13061" max="13061" width="11.42578125" style="232"/>
    <col min="13062" max="13062" width="18.42578125" style="232" customWidth="1"/>
    <col min="13063" max="13313" width="11.42578125" style="232"/>
    <col min="13314" max="13314" width="15.85546875" style="232" customWidth="1"/>
    <col min="13315" max="13315" width="19.28515625" style="232" customWidth="1"/>
    <col min="13316" max="13316" width="16.28515625" style="232" customWidth="1"/>
    <col min="13317" max="13317" width="11.42578125" style="232"/>
    <col min="13318" max="13318" width="18.42578125" style="232" customWidth="1"/>
    <col min="13319" max="13569" width="11.42578125" style="232"/>
    <col min="13570" max="13570" width="15.85546875" style="232" customWidth="1"/>
    <col min="13571" max="13571" width="19.28515625" style="232" customWidth="1"/>
    <col min="13572" max="13572" width="16.28515625" style="232" customWidth="1"/>
    <col min="13573" max="13573" width="11.42578125" style="232"/>
    <col min="13574" max="13574" width="18.42578125" style="232" customWidth="1"/>
    <col min="13575" max="13825" width="11.42578125" style="232"/>
    <col min="13826" max="13826" width="15.85546875" style="232" customWidth="1"/>
    <col min="13827" max="13827" width="19.28515625" style="232" customWidth="1"/>
    <col min="13828" max="13828" width="16.28515625" style="232" customWidth="1"/>
    <col min="13829" max="13829" width="11.42578125" style="232"/>
    <col min="13830" max="13830" width="18.42578125" style="232" customWidth="1"/>
    <col min="13831" max="14081" width="11.42578125" style="232"/>
    <col min="14082" max="14082" width="15.85546875" style="232" customWidth="1"/>
    <col min="14083" max="14083" width="19.28515625" style="232" customWidth="1"/>
    <col min="14084" max="14084" width="16.28515625" style="232" customWidth="1"/>
    <col min="14085" max="14085" width="11.42578125" style="232"/>
    <col min="14086" max="14086" width="18.42578125" style="232" customWidth="1"/>
    <col min="14087" max="14337" width="11.42578125" style="232"/>
    <col min="14338" max="14338" width="15.85546875" style="232" customWidth="1"/>
    <col min="14339" max="14339" width="19.28515625" style="232" customWidth="1"/>
    <col min="14340" max="14340" width="16.28515625" style="232" customWidth="1"/>
    <col min="14341" max="14341" width="11.42578125" style="232"/>
    <col min="14342" max="14342" width="18.42578125" style="232" customWidth="1"/>
    <col min="14343" max="14593" width="11.42578125" style="232"/>
    <col min="14594" max="14594" width="15.85546875" style="232" customWidth="1"/>
    <col min="14595" max="14595" width="19.28515625" style="232" customWidth="1"/>
    <col min="14596" max="14596" width="16.28515625" style="232" customWidth="1"/>
    <col min="14597" max="14597" width="11.42578125" style="232"/>
    <col min="14598" max="14598" width="18.42578125" style="232" customWidth="1"/>
    <col min="14599" max="14849" width="11.42578125" style="232"/>
    <col min="14850" max="14850" width="15.85546875" style="232" customWidth="1"/>
    <col min="14851" max="14851" width="19.28515625" style="232" customWidth="1"/>
    <col min="14852" max="14852" width="16.28515625" style="232" customWidth="1"/>
    <col min="14853" max="14853" width="11.42578125" style="232"/>
    <col min="14854" max="14854" width="18.42578125" style="232" customWidth="1"/>
    <col min="14855" max="15105" width="11.42578125" style="232"/>
    <col min="15106" max="15106" width="15.85546875" style="232" customWidth="1"/>
    <col min="15107" max="15107" width="19.28515625" style="232" customWidth="1"/>
    <col min="15108" max="15108" width="16.28515625" style="232" customWidth="1"/>
    <col min="15109" max="15109" width="11.42578125" style="232"/>
    <col min="15110" max="15110" width="18.42578125" style="232" customWidth="1"/>
    <col min="15111" max="15361" width="11.42578125" style="232"/>
    <col min="15362" max="15362" width="15.85546875" style="232" customWidth="1"/>
    <col min="15363" max="15363" width="19.28515625" style="232" customWidth="1"/>
    <col min="15364" max="15364" width="16.28515625" style="232" customWidth="1"/>
    <col min="15365" max="15365" width="11.42578125" style="232"/>
    <col min="15366" max="15366" width="18.42578125" style="232" customWidth="1"/>
    <col min="15367" max="15617" width="11.42578125" style="232"/>
    <col min="15618" max="15618" width="15.85546875" style="232" customWidth="1"/>
    <col min="15619" max="15619" width="19.28515625" style="232" customWidth="1"/>
    <col min="15620" max="15620" width="16.28515625" style="232" customWidth="1"/>
    <col min="15621" max="15621" width="11.42578125" style="232"/>
    <col min="15622" max="15622" width="18.42578125" style="232" customWidth="1"/>
    <col min="15623" max="15873" width="11.42578125" style="232"/>
    <col min="15874" max="15874" width="15.85546875" style="232" customWidth="1"/>
    <col min="15875" max="15875" width="19.28515625" style="232" customWidth="1"/>
    <col min="15876" max="15876" width="16.28515625" style="232" customWidth="1"/>
    <col min="15877" max="15877" width="11.42578125" style="232"/>
    <col min="15878" max="15878" width="18.42578125" style="232" customWidth="1"/>
    <col min="15879" max="16129" width="11.42578125" style="232"/>
    <col min="16130" max="16130" width="15.85546875" style="232" customWidth="1"/>
    <col min="16131" max="16131" width="19.28515625" style="232" customWidth="1"/>
    <col min="16132" max="16132" width="16.28515625" style="232" customWidth="1"/>
    <col min="16133" max="16133" width="11.42578125" style="232"/>
    <col min="16134" max="16134" width="18.42578125" style="232" customWidth="1"/>
    <col min="16135" max="16384" width="11.42578125" style="232"/>
  </cols>
  <sheetData>
    <row r="1" spans="1:7" ht="15.75" x14ac:dyDescent="0.25">
      <c r="A1" s="613" t="s">
        <v>572</v>
      </c>
      <c r="B1" s="613"/>
      <c r="C1" s="613"/>
      <c r="D1" s="613"/>
      <c r="E1" s="697" t="s">
        <v>442</v>
      </c>
      <c r="F1" s="230"/>
      <c r="G1" s="231"/>
    </row>
    <row r="2" spans="1:7" ht="15.75" x14ac:dyDescent="0.25">
      <c r="A2" s="613" t="s">
        <v>573</v>
      </c>
      <c r="B2" s="613"/>
      <c r="C2" s="613"/>
      <c r="D2" s="613"/>
      <c r="E2" s="613"/>
      <c r="F2" s="230"/>
      <c r="G2" s="231"/>
    </row>
    <row r="3" spans="1:7" x14ac:dyDescent="0.25">
      <c r="A3" s="613" t="s">
        <v>574</v>
      </c>
      <c r="B3" s="613"/>
      <c r="C3" s="613"/>
      <c r="D3" s="613"/>
      <c r="E3" s="620"/>
      <c r="F3" s="231"/>
      <c r="G3" s="231"/>
    </row>
    <row r="4" spans="1:7" x14ac:dyDescent="0.25">
      <c r="A4" s="613" t="s">
        <v>34</v>
      </c>
      <c r="B4" s="613"/>
      <c r="C4" s="613"/>
      <c r="D4" s="613"/>
      <c r="E4" s="620"/>
      <c r="F4" s="231"/>
      <c r="G4" s="231"/>
    </row>
    <row r="5" spans="1:7" x14ac:dyDescent="0.25">
      <c r="A5" s="624"/>
      <c r="B5" s="615"/>
      <c r="C5" s="615"/>
      <c r="D5" s="615"/>
      <c r="E5" s="615"/>
      <c r="F5" s="231"/>
      <c r="G5" s="231"/>
    </row>
    <row r="6" spans="1:7" x14ac:dyDescent="0.25">
      <c r="A6" s="504"/>
      <c r="B6" s="1429">
        <v>2012</v>
      </c>
      <c r="C6" s="723"/>
      <c r="D6" s="1722">
        <v>2013</v>
      </c>
      <c r="E6" s="1722"/>
      <c r="F6" s="231"/>
      <c r="G6" s="234"/>
    </row>
    <row r="7" spans="1:7" ht="9.75" customHeight="1" x14ac:dyDescent="0.25">
      <c r="A7" s="242"/>
      <c r="B7" s="242"/>
      <c r="C7" s="242"/>
      <c r="D7" s="242"/>
      <c r="E7" s="242"/>
      <c r="F7" s="231"/>
      <c r="G7" s="234"/>
    </row>
    <row r="8" spans="1:7" x14ac:dyDescent="0.25">
      <c r="A8" s="242" t="s">
        <v>190</v>
      </c>
      <c r="B8" s="1723" t="s">
        <v>575</v>
      </c>
      <c r="C8" s="1723"/>
      <c r="D8" s="1723" t="s">
        <v>575</v>
      </c>
      <c r="E8" s="1723"/>
      <c r="F8" s="231"/>
      <c r="G8" s="234"/>
    </row>
    <row r="9" spans="1:7" x14ac:dyDescent="0.25">
      <c r="A9" s="678" t="s">
        <v>0</v>
      </c>
      <c r="B9" s="815">
        <f>SUM(B10:B21)</f>
        <v>1656</v>
      </c>
      <c r="C9" s="816"/>
      <c r="D9" s="815">
        <f>SUM(D10:D219)</f>
        <v>1652</v>
      </c>
      <c r="E9" s="817"/>
      <c r="F9" s="231"/>
      <c r="G9" s="235"/>
    </row>
    <row r="10" spans="1:7" x14ac:dyDescent="0.25">
      <c r="A10" s="882" t="s">
        <v>194</v>
      </c>
      <c r="B10" s="1022">
        <v>128</v>
      </c>
      <c r="C10" s="1022"/>
      <c r="D10" s="1022">
        <v>164</v>
      </c>
      <c r="E10" s="1022"/>
      <c r="F10" s="231"/>
      <c r="G10" s="236"/>
    </row>
    <row r="11" spans="1:7" x14ac:dyDescent="0.25">
      <c r="A11" s="883" t="s">
        <v>418</v>
      </c>
      <c r="B11" s="1023">
        <v>262</v>
      </c>
      <c r="C11" s="1023"/>
      <c r="D11" s="1023">
        <v>278</v>
      </c>
      <c r="E11" s="1023"/>
      <c r="F11" s="231"/>
      <c r="G11" s="236"/>
    </row>
    <row r="12" spans="1:7" x14ac:dyDescent="0.25">
      <c r="A12" s="883" t="s">
        <v>196</v>
      </c>
      <c r="B12" s="1023">
        <v>220</v>
      </c>
      <c r="C12" s="1023"/>
      <c r="D12" s="1023">
        <v>156</v>
      </c>
      <c r="E12" s="1023"/>
      <c r="F12" s="231"/>
      <c r="G12" s="236"/>
    </row>
    <row r="13" spans="1:7" x14ac:dyDescent="0.25">
      <c r="A13" s="883" t="s">
        <v>197</v>
      </c>
      <c r="B13" s="1023">
        <v>86</v>
      </c>
      <c r="C13" s="1023"/>
      <c r="D13" s="1023">
        <v>116</v>
      </c>
      <c r="E13" s="1023"/>
      <c r="F13" s="231"/>
      <c r="G13" s="236"/>
    </row>
    <row r="14" spans="1:7" x14ac:dyDescent="0.25">
      <c r="A14" s="883" t="s">
        <v>198</v>
      </c>
      <c r="B14" s="1023">
        <v>100</v>
      </c>
      <c r="C14" s="1023"/>
      <c r="D14" s="1023">
        <v>120</v>
      </c>
      <c r="E14" s="1023"/>
      <c r="F14" s="231"/>
      <c r="G14" s="236"/>
    </row>
    <row r="15" spans="1:7" x14ac:dyDescent="0.25">
      <c r="A15" s="883" t="s">
        <v>199</v>
      </c>
      <c r="B15" s="1023">
        <v>140</v>
      </c>
      <c r="C15" s="1023"/>
      <c r="D15" s="1023">
        <v>76</v>
      </c>
      <c r="E15" s="1023"/>
      <c r="F15" s="231"/>
      <c r="G15" s="236"/>
    </row>
    <row r="16" spans="1:7" x14ac:dyDescent="0.25">
      <c r="A16" s="883" t="s">
        <v>200</v>
      </c>
      <c r="B16" s="1023">
        <v>100</v>
      </c>
      <c r="C16" s="1023"/>
      <c r="D16" s="1023">
        <v>134</v>
      </c>
      <c r="E16" s="1023"/>
      <c r="F16" s="231"/>
      <c r="G16" s="236"/>
    </row>
    <row r="17" spans="1:7" x14ac:dyDescent="0.25">
      <c r="A17" s="883" t="s">
        <v>201</v>
      </c>
      <c r="B17" s="1023">
        <v>110</v>
      </c>
      <c r="C17" s="1023"/>
      <c r="D17" s="1023">
        <v>122</v>
      </c>
      <c r="E17" s="1023"/>
      <c r="F17" s="231"/>
      <c r="G17" s="236"/>
    </row>
    <row r="18" spans="1:7" x14ac:dyDescent="0.25">
      <c r="A18" s="883" t="s">
        <v>202</v>
      </c>
      <c r="B18" s="1023">
        <v>142</v>
      </c>
      <c r="C18" s="1023"/>
      <c r="D18" s="1023">
        <v>100</v>
      </c>
      <c r="E18" s="1023"/>
      <c r="F18" s="231"/>
      <c r="G18" s="236"/>
    </row>
    <row r="19" spans="1:7" x14ac:dyDescent="0.25">
      <c r="A19" s="883" t="s">
        <v>203</v>
      </c>
      <c r="B19" s="1023">
        <v>116</v>
      </c>
      <c r="C19" s="1023"/>
      <c r="D19" s="1023">
        <v>136</v>
      </c>
      <c r="E19" s="1023"/>
      <c r="F19" s="231"/>
      <c r="G19" s="236"/>
    </row>
    <row r="20" spans="1:7" x14ac:dyDescent="0.25">
      <c r="A20" s="883" t="s">
        <v>204</v>
      </c>
      <c r="B20" s="1023">
        <v>166</v>
      </c>
      <c r="C20" s="1023"/>
      <c r="D20" s="1023">
        <v>152</v>
      </c>
      <c r="E20" s="1023"/>
      <c r="F20" s="231"/>
      <c r="G20" s="236"/>
    </row>
    <row r="21" spans="1:7" x14ac:dyDescent="0.25">
      <c r="A21" s="1024" t="s">
        <v>205</v>
      </c>
      <c r="B21" s="1014">
        <v>86</v>
      </c>
      <c r="C21" s="1014"/>
      <c r="D21" s="1014">
        <v>98</v>
      </c>
      <c r="E21" s="1014"/>
      <c r="F21" s="231"/>
      <c r="G21" s="236"/>
    </row>
    <row r="22" spans="1:7" x14ac:dyDescent="0.25">
      <c r="A22" s="615"/>
      <c r="B22" s="616"/>
      <c r="C22" s="617"/>
      <c r="D22" s="617"/>
      <c r="E22" s="617"/>
      <c r="F22" s="231"/>
      <c r="G22" s="231"/>
    </row>
    <row r="23" spans="1:7" x14ac:dyDescent="0.25">
      <c r="A23" s="618" t="s">
        <v>576</v>
      </c>
      <c r="B23" s="615"/>
      <c r="C23" s="615"/>
      <c r="D23" s="615"/>
      <c r="E23" s="615"/>
      <c r="F23" s="231"/>
      <c r="G23" s="231"/>
    </row>
    <row r="24" spans="1:7" x14ac:dyDescent="0.25">
      <c r="A24" s="231"/>
      <c r="B24" s="231"/>
      <c r="C24" s="231"/>
      <c r="D24" s="231"/>
      <c r="E24" s="231"/>
      <c r="F24" s="231"/>
      <c r="G24" s="231"/>
    </row>
    <row r="25" spans="1:7" x14ac:dyDescent="0.25">
      <c r="A25" s="231"/>
      <c r="B25" s="231"/>
      <c r="C25" s="231"/>
      <c r="D25" s="231"/>
      <c r="E25" s="231"/>
      <c r="F25" s="231"/>
      <c r="G25" s="231"/>
    </row>
    <row r="26" spans="1:7" x14ac:dyDescent="0.25">
      <c r="A26" s="231"/>
      <c r="B26" s="231"/>
      <c r="C26" s="231"/>
      <c r="D26" s="231"/>
      <c r="E26" s="231"/>
      <c r="F26" s="231"/>
      <c r="G26" s="231"/>
    </row>
    <row r="27" spans="1:7" x14ac:dyDescent="0.25">
      <c r="A27" s="231"/>
      <c r="B27" s="231"/>
      <c r="C27" s="231"/>
      <c r="D27" s="231"/>
      <c r="E27" s="231"/>
      <c r="F27" s="231"/>
      <c r="G27" s="231"/>
    </row>
    <row r="28" spans="1:7" x14ac:dyDescent="0.25">
      <c r="A28" s="231"/>
      <c r="B28" s="231"/>
      <c r="C28" s="231"/>
      <c r="D28" s="231"/>
      <c r="E28" s="231"/>
      <c r="F28" s="231"/>
      <c r="G28" s="231"/>
    </row>
    <row r="29" spans="1:7" x14ac:dyDescent="0.25">
      <c r="A29" s="231"/>
      <c r="B29" s="231"/>
      <c r="C29" s="231"/>
      <c r="D29" s="231"/>
      <c r="E29" s="231"/>
      <c r="F29" s="231"/>
      <c r="G29" s="231"/>
    </row>
    <row r="30" spans="1:7" x14ac:dyDescent="0.25">
      <c r="A30" s="231"/>
      <c r="B30" s="231"/>
      <c r="C30" s="231"/>
      <c r="D30" s="231"/>
      <c r="E30" s="231"/>
      <c r="F30" s="231"/>
      <c r="G30" s="231"/>
    </row>
  </sheetData>
  <mergeCells count="3">
    <mergeCell ref="D6:E6"/>
    <mergeCell ref="B8:C8"/>
    <mergeCell ref="D8:E8"/>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&amp;L&amp;"Tahoma,Normal"532</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G22"/>
  <sheetViews>
    <sheetView showGridLines="0" view="pageBreakPreview" zoomScaleSheetLayoutView="100" workbookViewId="0"/>
  </sheetViews>
  <sheetFormatPr baseColWidth="10" defaultColWidth="11.42578125" defaultRowHeight="15" x14ac:dyDescent="0.25"/>
  <cols>
    <col min="1" max="1" width="13.7109375" style="232" customWidth="1"/>
    <col min="2" max="2" width="14.85546875" style="232" customWidth="1"/>
    <col min="3" max="3" width="19" style="232" customWidth="1"/>
    <col min="4" max="4" width="12.5703125" style="232" customWidth="1"/>
    <col min="5" max="5" width="14.28515625" style="232" customWidth="1"/>
    <col min="6" max="6" width="1.85546875" style="232" customWidth="1"/>
    <col min="7" max="256" width="11.42578125" style="232"/>
    <col min="257" max="257" width="13.7109375" style="232" customWidth="1"/>
    <col min="258" max="258" width="14.85546875" style="232" customWidth="1"/>
    <col min="259" max="259" width="19" style="232" customWidth="1"/>
    <col min="260" max="260" width="12.5703125" style="232" customWidth="1"/>
    <col min="261" max="261" width="14.28515625" style="232" customWidth="1"/>
    <col min="262" max="512" width="11.42578125" style="232"/>
    <col min="513" max="513" width="13.7109375" style="232" customWidth="1"/>
    <col min="514" max="514" width="14.85546875" style="232" customWidth="1"/>
    <col min="515" max="515" width="19" style="232" customWidth="1"/>
    <col min="516" max="516" width="12.5703125" style="232" customWidth="1"/>
    <col min="517" max="517" width="14.28515625" style="232" customWidth="1"/>
    <col min="518" max="768" width="11.42578125" style="232"/>
    <col min="769" max="769" width="13.7109375" style="232" customWidth="1"/>
    <col min="770" max="770" width="14.85546875" style="232" customWidth="1"/>
    <col min="771" max="771" width="19" style="232" customWidth="1"/>
    <col min="772" max="772" width="12.5703125" style="232" customWidth="1"/>
    <col min="773" max="773" width="14.28515625" style="232" customWidth="1"/>
    <col min="774" max="1024" width="11.42578125" style="232"/>
    <col min="1025" max="1025" width="13.7109375" style="232" customWidth="1"/>
    <col min="1026" max="1026" width="14.85546875" style="232" customWidth="1"/>
    <col min="1027" max="1027" width="19" style="232" customWidth="1"/>
    <col min="1028" max="1028" width="12.5703125" style="232" customWidth="1"/>
    <col min="1029" max="1029" width="14.28515625" style="232" customWidth="1"/>
    <col min="1030" max="1280" width="11.42578125" style="232"/>
    <col min="1281" max="1281" width="13.7109375" style="232" customWidth="1"/>
    <col min="1282" max="1282" width="14.85546875" style="232" customWidth="1"/>
    <col min="1283" max="1283" width="19" style="232" customWidth="1"/>
    <col min="1284" max="1284" width="12.5703125" style="232" customWidth="1"/>
    <col min="1285" max="1285" width="14.28515625" style="232" customWidth="1"/>
    <col min="1286" max="1536" width="11.42578125" style="232"/>
    <col min="1537" max="1537" width="13.7109375" style="232" customWidth="1"/>
    <col min="1538" max="1538" width="14.85546875" style="232" customWidth="1"/>
    <col min="1539" max="1539" width="19" style="232" customWidth="1"/>
    <col min="1540" max="1540" width="12.5703125" style="232" customWidth="1"/>
    <col min="1541" max="1541" width="14.28515625" style="232" customWidth="1"/>
    <col min="1542" max="1792" width="11.42578125" style="232"/>
    <col min="1793" max="1793" width="13.7109375" style="232" customWidth="1"/>
    <col min="1794" max="1794" width="14.85546875" style="232" customWidth="1"/>
    <col min="1795" max="1795" width="19" style="232" customWidth="1"/>
    <col min="1796" max="1796" width="12.5703125" style="232" customWidth="1"/>
    <col min="1797" max="1797" width="14.28515625" style="232" customWidth="1"/>
    <col min="1798" max="2048" width="11.42578125" style="232"/>
    <col min="2049" max="2049" width="13.7109375" style="232" customWidth="1"/>
    <col min="2050" max="2050" width="14.85546875" style="232" customWidth="1"/>
    <col min="2051" max="2051" width="19" style="232" customWidth="1"/>
    <col min="2052" max="2052" width="12.5703125" style="232" customWidth="1"/>
    <col min="2053" max="2053" width="14.28515625" style="232" customWidth="1"/>
    <col min="2054" max="2304" width="11.42578125" style="232"/>
    <col min="2305" max="2305" width="13.7109375" style="232" customWidth="1"/>
    <col min="2306" max="2306" width="14.85546875" style="232" customWidth="1"/>
    <col min="2307" max="2307" width="19" style="232" customWidth="1"/>
    <col min="2308" max="2308" width="12.5703125" style="232" customWidth="1"/>
    <col min="2309" max="2309" width="14.28515625" style="232" customWidth="1"/>
    <col min="2310" max="2560" width="11.42578125" style="232"/>
    <col min="2561" max="2561" width="13.7109375" style="232" customWidth="1"/>
    <col min="2562" max="2562" width="14.85546875" style="232" customWidth="1"/>
    <col min="2563" max="2563" width="19" style="232" customWidth="1"/>
    <col min="2564" max="2564" width="12.5703125" style="232" customWidth="1"/>
    <col min="2565" max="2565" width="14.28515625" style="232" customWidth="1"/>
    <col min="2566" max="2816" width="11.42578125" style="232"/>
    <col min="2817" max="2817" width="13.7109375" style="232" customWidth="1"/>
    <col min="2818" max="2818" width="14.85546875" style="232" customWidth="1"/>
    <col min="2819" max="2819" width="19" style="232" customWidth="1"/>
    <col min="2820" max="2820" width="12.5703125" style="232" customWidth="1"/>
    <col min="2821" max="2821" width="14.28515625" style="232" customWidth="1"/>
    <col min="2822" max="3072" width="11.42578125" style="232"/>
    <col min="3073" max="3073" width="13.7109375" style="232" customWidth="1"/>
    <col min="3074" max="3074" width="14.85546875" style="232" customWidth="1"/>
    <col min="3075" max="3075" width="19" style="232" customWidth="1"/>
    <col min="3076" max="3076" width="12.5703125" style="232" customWidth="1"/>
    <col min="3077" max="3077" width="14.28515625" style="232" customWidth="1"/>
    <col min="3078" max="3328" width="11.42578125" style="232"/>
    <col min="3329" max="3329" width="13.7109375" style="232" customWidth="1"/>
    <col min="3330" max="3330" width="14.85546875" style="232" customWidth="1"/>
    <col min="3331" max="3331" width="19" style="232" customWidth="1"/>
    <col min="3332" max="3332" width="12.5703125" style="232" customWidth="1"/>
    <col min="3333" max="3333" width="14.28515625" style="232" customWidth="1"/>
    <col min="3334" max="3584" width="11.42578125" style="232"/>
    <col min="3585" max="3585" width="13.7109375" style="232" customWidth="1"/>
    <col min="3586" max="3586" width="14.85546875" style="232" customWidth="1"/>
    <col min="3587" max="3587" width="19" style="232" customWidth="1"/>
    <col min="3588" max="3588" width="12.5703125" style="232" customWidth="1"/>
    <col min="3589" max="3589" width="14.28515625" style="232" customWidth="1"/>
    <col min="3590" max="3840" width="11.42578125" style="232"/>
    <col min="3841" max="3841" width="13.7109375" style="232" customWidth="1"/>
    <col min="3842" max="3842" width="14.85546875" style="232" customWidth="1"/>
    <col min="3843" max="3843" width="19" style="232" customWidth="1"/>
    <col min="3844" max="3844" width="12.5703125" style="232" customWidth="1"/>
    <col min="3845" max="3845" width="14.28515625" style="232" customWidth="1"/>
    <col min="3846" max="4096" width="11.42578125" style="232"/>
    <col min="4097" max="4097" width="13.7109375" style="232" customWidth="1"/>
    <col min="4098" max="4098" width="14.85546875" style="232" customWidth="1"/>
    <col min="4099" max="4099" width="19" style="232" customWidth="1"/>
    <col min="4100" max="4100" width="12.5703125" style="232" customWidth="1"/>
    <col min="4101" max="4101" width="14.28515625" style="232" customWidth="1"/>
    <col min="4102" max="4352" width="11.42578125" style="232"/>
    <col min="4353" max="4353" width="13.7109375" style="232" customWidth="1"/>
    <col min="4354" max="4354" width="14.85546875" style="232" customWidth="1"/>
    <col min="4355" max="4355" width="19" style="232" customWidth="1"/>
    <col min="4356" max="4356" width="12.5703125" style="232" customWidth="1"/>
    <col min="4357" max="4357" width="14.28515625" style="232" customWidth="1"/>
    <col min="4358" max="4608" width="11.42578125" style="232"/>
    <col min="4609" max="4609" width="13.7109375" style="232" customWidth="1"/>
    <col min="4610" max="4610" width="14.85546875" style="232" customWidth="1"/>
    <col min="4611" max="4611" width="19" style="232" customWidth="1"/>
    <col min="4612" max="4612" width="12.5703125" style="232" customWidth="1"/>
    <col min="4613" max="4613" width="14.28515625" style="232" customWidth="1"/>
    <col min="4614" max="4864" width="11.42578125" style="232"/>
    <col min="4865" max="4865" width="13.7109375" style="232" customWidth="1"/>
    <col min="4866" max="4866" width="14.85546875" style="232" customWidth="1"/>
    <col min="4867" max="4867" width="19" style="232" customWidth="1"/>
    <col min="4868" max="4868" width="12.5703125" style="232" customWidth="1"/>
    <col min="4869" max="4869" width="14.28515625" style="232" customWidth="1"/>
    <col min="4870" max="5120" width="11.42578125" style="232"/>
    <col min="5121" max="5121" width="13.7109375" style="232" customWidth="1"/>
    <col min="5122" max="5122" width="14.85546875" style="232" customWidth="1"/>
    <col min="5123" max="5123" width="19" style="232" customWidth="1"/>
    <col min="5124" max="5124" width="12.5703125" style="232" customWidth="1"/>
    <col min="5125" max="5125" width="14.28515625" style="232" customWidth="1"/>
    <col min="5126" max="5376" width="11.42578125" style="232"/>
    <col min="5377" max="5377" width="13.7109375" style="232" customWidth="1"/>
    <col min="5378" max="5378" width="14.85546875" style="232" customWidth="1"/>
    <col min="5379" max="5379" width="19" style="232" customWidth="1"/>
    <col min="5380" max="5380" width="12.5703125" style="232" customWidth="1"/>
    <col min="5381" max="5381" width="14.28515625" style="232" customWidth="1"/>
    <col min="5382" max="5632" width="11.42578125" style="232"/>
    <col min="5633" max="5633" width="13.7109375" style="232" customWidth="1"/>
    <col min="5634" max="5634" width="14.85546875" style="232" customWidth="1"/>
    <col min="5635" max="5635" width="19" style="232" customWidth="1"/>
    <col min="5636" max="5636" width="12.5703125" style="232" customWidth="1"/>
    <col min="5637" max="5637" width="14.28515625" style="232" customWidth="1"/>
    <col min="5638" max="5888" width="11.42578125" style="232"/>
    <col min="5889" max="5889" width="13.7109375" style="232" customWidth="1"/>
    <col min="5890" max="5890" width="14.85546875" style="232" customWidth="1"/>
    <col min="5891" max="5891" width="19" style="232" customWidth="1"/>
    <col min="5892" max="5892" width="12.5703125" style="232" customWidth="1"/>
    <col min="5893" max="5893" width="14.28515625" style="232" customWidth="1"/>
    <col min="5894" max="6144" width="11.42578125" style="232"/>
    <col min="6145" max="6145" width="13.7109375" style="232" customWidth="1"/>
    <col min="6146" max="6146" width="14.85546875" style="232" customWidth="1"/>
    <col min="6147" max="6147" width="19" style="232" customWidth="1"/>
    <col min="6148" max="6148" width="12.5703125" style="232" customWidth="1"/>
    <col min="6149" max="6149" width="14.28515625" style="232" customWidth="1"/>
    <col min="6150" max="6400" width="11.42578125" style="232"/>
    <col min="6401" max="6401" width="13.7109375" style="232" customWidth="1"/>
    <col min="6402" max="6402" width="14.85546875" style="232" customWidth="1"/>
    <col min="6403" max="6403" width="19" style="232" customWidth="1"/>
    <col min="6404" max="6404" width="12.5703125" style="232" customWidth="1"/>
    <col min="6405" max="6405" width="14.28515625" style="232" customWidth="1"/>
    <col min="6406" max="6656" width="11.42578125" style="232"/>
    <col min="6657" max="6657" width="13.7109375" style="232" customWidth="1"/>
    <col min="6658" max="6658" width="14.85546875" style="232" customWidth="1"/>
    <col min="6659" max="6659" width="19" style="232" customWidth="1"/>
    <col min="6660" max="6660" width="12.5703125" style="232" customWidth="1"/>
    <col min="6661" max="6661" width="14.28515625" style="232" customWidth="1"/>
    <col min="6662" max="6912" width="11.42578125" style="232"/>
    <col min="6913" max="6913" width="13.7109375" style="232" customWidth="1"/>
    <col min="6914" max="6914" width="14.85546875" style="232" customWidth="1"/>
    <col min="6915" max="6915" width="19" style="232" customWidth="1"/>
    <col min="6916" max="6916" width="12.5703125" style="232" customWidth="1"/>
    <col min="6917" max="6917" width="14.28515625" style="232" customWidth="1"/>
    <col min="6918" max="7168" width="11.42578125" style="232"/>
    <col min="7169" max="7169" width="13.7109375" style="232" customWidth="1"/>
    <col min="7170" max="7170" width="14.85546875" style="232" customWidth="1"/>
    <col min="7171" max="7171" width="19" style="232" customWidth="1"/>
    <col min="7172" max="7172" width="12.5703125" style="232" customWidth="1"/>
    <col min="7173" max="7173" width="14.28515625" style="232" customWidth="1"/>
    <col min="7174" max="7424" width="11.42578125" style="232"/>
    <col min="7425" max="7425" width="13.7109375" style="232" customWidth="1"/>
    <col min="7426" max="7426" width="14.85546875" style="232" customWidth="1"/>
    <col min="7427" max="7427" width="19" style="232" customWidth="1"/>
    <col min="7428" max="7428" width="12.5703125" style="232" customWidth="1"/>
    <col min="7429" max="7429" width="14.28515625" style="232" customWidth="1"/>
    <col min="7430" max="7680" width="11.42578125" style="232"/>
    <col min="7681" max="7681" width="13.7109375" style="232" customWidth="1"/>
    <col min="7682" max="7682" width="14.85546875" style="232" customWidth="1"/>
    <col min="7683" max="7683" width="19" style="232" customWidth="1"/>
    <col min="7684" max="7684" width="12.5703125" style="232" customWidth="1"/>
    <col min="7685" max="7685" width="14.28515625" style="232" customWidth="1"/>
    <col min="7686" max="7936" width="11.42578125" style="232"/>
    <col min="7937" max="7937" width="13.7109375" style="232" customWidth="1"/>
    <col min="7938" max="7938" width="14.85546875" style="232" customWidth="1"/>
    <col min="7939" max="7939" width="19" style="232" customWidth="1"/>
    <col min="7940" max="7940" width="12.5703125" style="232" customWidth="1"/>
    <col min="7941" max="7941" width="14.28515625" style="232" customWidth="1"/>
    <col min="7942" max="8192" width="11.42578125" style="232"/>
    <col min="8193" max="8193" width="13.7109375" style="232" customWidth="1"/>
    <col min="8194" max="8194" width="14.85546875" style="232" customWidth="1"/>
    <col min="8195" max="8195" width="19" style="232" customWidth="1"/>
    <col min="8196" max="8196" width="12.5703125" style="232" customWidth="1"/>
    <col min="8197" max="8197" width="14.28515625" style="232" customWidth="1"/>
    <col min="8198" max="8448" width="11.42578125" style="232"/>
    <col min="8449" max="8449" width="13.7109375" style="232" customWidth="1"/>
    <col min="8450" max="8450" width="14.85546875" style="232" customWidth="1"/>
    <col min="8451" max="8451" width="19" style="232" customWidth="1"/>
    <col min="8452" max="8452" width="12.5703125" style="232" customWidth="1"/>
    <col min="8453" max="8453" width="14.28515625" style="232" customWidth="1"/>
    <col min="8454" max="8704" width="11.42578125" style="232"/>
    <col min="8705" max="8705" width="13.7109375" style="232" customWidth="1"/>
    <col min="8706" max="8706" width="14.85546875" style="232" customWidth="1"/>
    <col min="8707" max="8707" width="19" style="232" customWidth="1"/>
    <col min="8708" max="8708" width="12.5703125" style="232" customWidth="1"/>
    <col min="8709" max="8709" width="14.28515625" style="232" customWidth="1"/>
    <col min="8710" max="8960" width="11.42578125" style="232"/>
    <col min="8961" max="8961" width="13.7109375" style="232" customWidth="1"/>
    <col min="8962" max="8962" width="14.85546875" style="232" customWidth="1"/>
    <col min="8963" max="8963" width="19" style="232" customWidth="1"/>
    <col min="8964" max="8964" width="12.5703125" style="232" customWidth="1"/>
    <col min="8965" max="8965" width="14.28515625" style="232" customWidth="1"/>
    <col min="8966" max="9216" width="11.42578125" style="232"/>
    <col min="9217" max="9217" width="13.7109375" style="232" customWidth="1"/>
    <col min="9218" max="9218" width="14.85546875" style="232" customWidth="1"/>
    <col min="9219" max="9219" width="19" style="232" customWidth="1"/>
    <col min="9220" max="9220" width="12.5703125" style="232" customWidth="1"/>
    <col min="9221" max="9221" width="14.28515625" style="232" customWidth="1"/>
    <col min="9222" max="9472" width="11.42578125" style="232"/>
    <col min="9473" max="9473" width="13.7109375" style="232" customWidth="1"/>
    <col min="9474" max="9474" width="14.85546875" style="232" customWidth="1"/>
    <col min="9475" max="9475" width="19" style="232" customWidth="1"/>
    <col min="9476" max="9476" width="12.5703125" style="232" customWidth="1"/>
    <col min="9477" max="9477" width="14.28515625" style="232" customWidth="1"/>
    <col min="9478" max="9728" width="11.42578125" style="232"/>
    <col min="9729" max="9729" width="13.7109375" style="232" customWidth="1"/>
    <col min="9730" max="9730" width="14.85546875" style="232" customWidth="1"/>
    <col min="9731" max="9731" width="19" style="232" customWidth="1"/>
    <col min="9732" max="9732" width="12.5703125" style="232" customWidth="1"/>
    <col min="9733" max="9733" width="14.28515625" style="232" customWidth="1"/>
    <col min="9734" max="9984" width="11.42578125" style="232"/>
    <col min="9985" max="9985" width="13.7109375" style="232" customWidth="1"/>
    <col min="9986" max="9986" width="14.85546875" style="232" customWidth="1"/>
    <col min="9987" max="9987" width="19" style="232" customWidth="1"/>
    <col min="9988" max="9988" width="12.5703125" style="232" customWidth="1"/>
    <col min="9989" max="9989" width="14.28515625" style="232" customWidth="1"/>
    <col min="9990" max="10240" width="11.42578125" style="232"/>
    <col min="10241" max="10241" width="13.7109375" style="232" customWidth="1"/>
    <col min="10242" max="10242" width="14.85546875" style="232" customWidth="1"/>
    <col min="10243" max="10243" width="19" style="232" customWidth="1"/>
    <col min="10244" max="10244" width="12.5703125" style="232" customWidth="1"/>
    <col min="10245" max="10245" width="14.28515625" style="232" customWidth="1"/>
    <col min="10246" max="10496" width="11.42578125" style="232"/>
    <col min="10497" max="10497" width="13.7109375" style="232" customWidth="1"/>
    <col min="10498" max="10498" width="14.85546875" style="232" customWidth="1"/>
    <col min="10499" max="10499" width="19" style="232" customWidth="1"/>
    <col min="10500" max="10500" width="12.5703125" style="232" customWidth="1"/>
    <col min="10501" max="10501" width="14.28515625" style="232" customWidth="1"/>
    <col min="10502" max="10752" width="11.42578125" style="232"/>
    <col min="10753" max="10753" width="13.7109375" style="232" customWidth="1"/>
    <col min="10754" max="10754" width="14.85546875" style="232" customWidth="1"/>
    <col min="10755" max="10755" width="19" style="232" customWidth="1"/>
    <col min="10756" max="10756" width="12.5703125" style="232" customWidth="1"/>
    <col min="10757" max="10757" width="14.28515625" style="232" customWidth="1"/>
    <col min="10758" max="11008" width="11.42578125" style="232"/>
    <col min="11009" max="11009" width="13.7109375" style="232" customWidth="1"/>
    <col min="11010" max="11010" width="14.85546875" style="232" customWidth="1"/>
    <col min="11011" max="11011" width="19" style="232" customWidth="1"/>
    <col min="11012" max="11012" width="12.5703125" style="232" customWidth="1"/>
    <col min="11013" max="11013" width="14.28515625" style="232" customWidth="1"/>
    <col min="11014" max="11264" width="11.42578125" style="232"/>
    <col min="11265" max="11265" width="13.7109375" style="232" customWidth="1"/>
    <col min="11266" max="11266" width="14.85546875" style="232" customWidth="1"/>
    <col min="11267" max="11267" width="19" style="232" customWidth="1"/>
    <col min="11268" max="11268" width="12.5703125" style="232" customWidth="1"/>
    <col min="11269" max="11269" width="14.28515625" style="232" customWidth="1"/>
    <col min="11270" max="11520" width="11.42578125" style="232"/>
    <col min="11521" max="11521" width="13.7109375" style="232" customWidth="1"/>
    <col min="11522" max="11522" width="14.85546875" style="232" customWidth="1"/>
    <col min="11523" max="11523" width="19" style="232" customWidth="1"/>
    <col min="11524" max="11524" width="12.5703125" style="232" customWidth="1"/>
    <col min="11525" max="11525" width="14.28515625" style="232" customWidth="1"/>
    <col min="11526" max="11776" width="11.42578125" style="232"/>
    <col min="11777" max="11777" width="13.7109375" style="232" customWidth="1"/>
    <col min="11778" max="11778" width="14.85546875" style="232" customWidth="1"/>
    <col min="11779" max="11779" width="19" style="232" customWidth="1"/>
    <col min="11780" max="11780" width="12.5703125" style="232" customWidth="1"/>
    <col min="11781" max="11781" width="14.28515625" style="232" customWidth="1"/>
    <col min="11782" max="12032" width="11.42578125" style="232"/>
    <col min="12033" max="12033" width="13.7109375" style="232" customWidth="1"/>
    <col min="12034" max="12034" width="14.85546875" style="232" customWidth="1"/>
    <col min="12035" max="12035" width="19" style="232" customWidth="1"/>
    <col min="12036" max="12036" width="12.5703125" style="232" customWidth="1"/>
    <col min="12037" max="12037" width="14.28515625" style="232" customWidth="1"/>
    <col min="12038" max="12288" width="11.42578125" style="232"/>
    <col min="12289" max="12289" width="13.7109375" style="232" customWidth="1"/>
    <col min="12290" max="12290" width="14.85546875" style="232" customWidth="1"/>
    <col min="12291" max="12291" width="19" style="232" customWidth="1"/>
    <col min="12292" max="12292" width="12.5703125" style="232" customWidth="1"/>
    <col min="12293" max="12293" width="14.28515625" style="232" customWidth="1"/>
    <col min="12294" max="12544" width="11.42578125" style="232"/>
    <col min="12545" max="12545" width="13.7109375" style="232" customWidth="1"/>
    <col min="12546" max="12546" width="14.85546875" style="232" customWidth="1"/>
    <col min="12547" max="12547" width="19" style="232" customWidth="1"/>
    <col min="12548" max="12548" width="12.5703125" style="232" customWidth="1"/>
    <col min="12549" max="12549" width="14.28515625" style="232" customWidth="1"/>
    <col min="12550" max="12800" width="11.42578125" style="232"/>
    <col min="12801" max="12801" width="13.7109375" style="232" customWidth="1"/>
    <col min="12802" max="12802" width="14.85546875" style="232" customWidth="1"/>
    <col min="12803" max="12803" width="19" style="232" customWidth="1"/>
    <col min="12804" max="12804" width="12.5703125" style="232" customWidth="1"/>
    <col min="12805" max="12805" width="14.28515625" style="232" customWidth="1"/>
    <col min="12806" max="13056" width="11.42578125" style="232"/>
    <col min="13057" max="13057" width="13.7109375" style="232" customWidth="1"/>
    <col min="13058" max="13058" width="14.85546875" style="232" customWidth="1"/>
    <col min="13059" max="13059" width="19" style="232" customWidth="1"/>
    <col min="13060" max="13060" width="12.5703125" style="232" customWidth="1"/>
    <col min="13061" max="13061" width="14.28515625" style="232" customWidth="1"/>
    <col min="13062" max="13312" width="11.42578125" style="232"/>
    <col min="13313" max="13313" width="13.7109375" style="232" customWidth="1"/>
    <col min="13314" max="13314" width="14.85546875" style="232" customWidth="1"/>
    <col min="13315" max="13315" width="19" style="232" customWidth="1"/>
    <col min="13316" max="13316" width="12.5703125" style="232" customWidth="1"/>
    <col min="13317" max="13317" width="14.28515625" style="232" customWidth="1"/>
    <col min="13318" max="13568" width="11.42578125" style="232"/>
    <col min="13569" max="13569" width="13.7109375" style="232" customWidth="1"/>
    <col min="13570" max="13570" width="14.85546875" style="232" customWidth="1"/>
    <col min="13571" max="13571" width="19" style="232" customWidth="1"/>
    <col min="13572" max="13572" width="12.5703125" style="232" customWidth="1"/>
    <col min="13573" max="13573" width="14.28515625" style="232" customWidth="1"/>
    <col min="13574" max="13824" width="11.42578125" style="232"/>
    <col min="13825" max="13825" width="13.7109375" style="232" customWidth="1"/>
    <col min="13826" max="13826" width="14.85546875" style="232" customWidth="1"/>
    <col min="13827" max="13827" width="19" style="232" customWidth="1"/>
    <col min="13828" max="13828" width="12.5703125" style="232" customWidth="1"/>
    <col min="13829" max="13829" width="14.28515625" style="232" customWidth="1"/>
    <col min="13830" max="14080" width="11.42578125" style="232"/>
    <col min="14081" max="14081" width="13.7109375" style="232" customWidth="1"/>
    <col min="14082" max="14082" width="14.85546875" style="232" customWidth="1"/>
    <col min="14083" max="14083" width="19" style="232" customWidth="1"/>
    <col min="14084" max="14084" width="12.5703125" style="232" customWidth="1"/>
    <col min="14085" max="14085" width="14.28515625" style="232" customWidth="1"/>
    <col min="14086" max="14336" width="11.42578125" style="232"/>
    <col min="14337" max="14337" width="13.7109375" style="232" customWidth="1"/>
    <col min="14338" max="14338" width="14.85546875" style="232" customWidth="1"/>
    <col min="14339" max="14339" width="19" style="232" customWidth="1"/>
    <col min="14340" max="14340" width="12.5703125" style="232" customWidth="1"/>
    <col min="14341" max="14341" width="14.28515625" style="232" customWidth="1"/>
    <col min="14342" max="14592" width="11.42578125" style="232"/>
    <col min="14593" max="14593" width="13.7109375" style="232" customWidth="1"/>
    <col min="14594" max="14594" width="14.85546875" style="232" customWidth="1"/>
    <col min="14595" max="14595" width="19" style="232" customWidth="1"/>
    <col min="14596" max="14596" width="12.5703125" style="232" customWidth="1"/>
    <col min="14597" max="14597" width="14.28515625" style="232" customWidth="1"/>
    <col min="14598" max="14848" width="11.42578125" style="232"/>
    <col min="14849" max="14849" width="13.7109375" style="232" customWidth="1"/>
    <col min="14850" max="14850" width="14.85546875" style="232" customWidth="1"/>
    <col min="14851" max="14851" width="19" style="232" customWidth="1"/>
    <col min="14852" max="14852" width="12.5703125" style="232" customWidth="1"/>
    <col min="14853" max="14853" width="14.28515625" style="232" customWidth="1"/>
    <col min="14854" max="15104" width="11.42578125" style="232"/>
    <col min="15105" max="15105" width="13.7109375" style="232" customWidth="1"/>
    <col min="15106" max="15106" width="14.85546875" style="232" customWidth="1"/>
    <col min="15107" max="15107" width="19" style="232" customWidth="1"/>
    <col min="15108" max="15108" width="12.5703125" style="232" customWidth="1"/>
    <col min="15109" max="15109" width="14.28515625" style="232" customWidth="1"/>
    <col min="15110" max="15360" width="11.42578125" style="232"/>
    <col min="15361" max="15361" width="13.7109375" style="232" customWidth="1"/>
    <col min="15362" max="15362" width="14.85546875" style="232" customWidth="1"/>
    <col min="15363" max="15363" width="19" style="232" customWidth="1"/>
    <col min="15364" max="15364" width="12.5703125" style="232" customWidth="1"/>
    <col min="15365" max="15365" width="14.28515625" style="232" customWidth="1"/>
    <col min="15366" max="15616" width="11.42578125" style="232"/>
    <col min="15617" max="15617" width="13.7109375" style="232" customWidth="1"/>
    <col min="15618" max="15618" width="14.85546875" style="232" customWidth="1"/>
    <col min="15619" max="15619" width="19" style="232" customWidth="1"/>
    <col min="15620" max="15620" width="12.5703125" style="232" customWidth="1"/>
    <col min="15621" max="15621" width="14.28515625" style="232" customWidth="1"/>
    <col min="15622" max="15872" width="11.42578125" style="232"/>
    <col min="15873" max="15873" width="13.7109375" style="232" customWidth="1"/>
    <col min="15874" max="15874" width="14.85546875" style="232" customWidth="1"/>
    <col min="15875" max="15875" width="19" style="232" customWidth="1"/>
    <col min="15876" max="15876" width="12.5703125" style="232" customWidth="1"/>
    <col min="15877" max="15877" width="14.28515625" style="232" customWidth="1"/>
    <col min="15878" max="16128" width="11.42578125" style="232"/>
    <col min="16129" max="16129" width="13.7109375" style="232" customWidth="1"/>
    <col min="16130" max="16130" width="14.85546875" style="232" customWidth="1"/>
    <col min="16131" max="16131" width="19" style="232" customWidth="1"/>
    <col min="16132" max="16132" width="12.5703125" style="232" customWidth="1"/>
    <col min="16133" max="16133" width="14.28515625" style="232" customWidth="1"/>
    <col min="16134" max="16384" width="11.42578125" style="232"/>
  </cols>
  <sheetData>
    <row r="1" spans="1:7" x14ac:dyDescent="0.25">
      <c r="A1" s="613" t="s">
        <v>577</v>
      </c>
      <c r="B1" s="613"/>
      <c r="C1" s="613"/>
      <c r="D1" s="613"/>
      <c r="E1" s="1725" t="s">
        <v>651</v>
      </c>
      <c r="F1" s="1725"/>
    </row>
    <row r="2" spans="1:7" x14ac:dyDescent="0.25">
      <c r="A2" s="613" t="s">
        <v>2053</v>
      </c>
      <c r="B2" s="613"/>
      <c r="C2" s="613"/>
      <c r="D2" s="615"/>
      <c r="E2" s="615"/>
    </row>
    <row r="3" spans="1:7" x14ac:dyDescent="0.25">
      <c r="A3" s="613" t="s">
        <v>34</v>
      </c>
      <c r="B3" s="615"/>
      <c r="C3" s="615"/>
      <c r="D3" s="615"/>
      <c r="E3" s="615"/>
    </row>
    <row r="4" spans="1:7" x14ac:dyDescent="0.25">
      <c r="A4" s="615"/>
      <c r="B4" s="615"/>
      <c r="C4" s="615"/>
      <c r="D4" s="615"/>
      <c r="E4" s="615"/>
    </row>
    <row r="5" spans="1:7" x14ac:dyDescent="0.25">
      <c r="A5" s="724"/>
      <c r="B5" s="1722">
        <v>2012</v>
      </c>
      <c r="C5" s="1724"/>
      <c r="D5" s="1722">
        <v>2013</v>
      </c>
      <c r="E5" s="1724"/>
      <c r="F5" s="1333"/>
    </row>
    <row r="6" spans="1:7" x14ac:dyDescent="0.25">
      <c r="A6" s="724"/>
      <c r="B6" s="723" t="s">
        <v>578</v>
      </c>
      <c r="C6" s="723" t="s">
        <v>579</v>
      </c>
      <c r="D6" s="723" t="s">
        <v>578</v>
      </c>
      <c r="E6" s="723" t="s">
        <v>579</v>
      </c>
      <c r="F6" s="1333"/>
    </row>
    <row r="7" spans="1:7" x14ac:dyDescent="0.25">
      <c r="A7" s="1002" t="s">
        <v>0</v>
      </c>
      <c r="B7" s="1019">
        <v>25</v>
      </c>
      <c r="C7" s="1019">
        <v>675</v>
      </c>
      <c r="D7" s="1020">
        <v>17</v>
      </c>
      <c r="E7" s="1020">
        <v>425</v>
      </c>
      <c r="F7" s="1020"/>
    </row>
    <row r="8" spans="1:7" x14ac:dyDescent="0.25">
      <c r="A8" s="615"/>
      <c r="B8" s="615"/>
      <c r="C8" s="615"/>
      <c r="D8" s="615"/>
      <c r="E8" s="615"/>
    </row>
    <row r="9" spans="1:7" x14ac:dyDescent="0.25">
      <c r="A9" s="618" t="s">
        <v>576</v>
      </c>
      <c r="B9" s="615"/>
      <c r="C9" s="615"/>
      <c r="D9" s="615"/>
      <c r="E9" s="615"/>
    </row>
    <row r="10" spans="1:7" x14ac:dyDescent="0.25">
      <c r="A10" s="615"/>
      <c r="B10" s="615"/>
      <c r="C10" s="615"/>
      <c r="D10" s="615"/>
      <c r="E10" s="615"/>
    </row>
    <row r="11" spans="1:7" x14ac:dyDescent="0.25">
      <c r="A11" s="615"/>
      <c r="B11" s="615"/>
      <c r="C11" s="615"/>
      <c r="D11" s="615"/>
      <c r="E11" s="615"/>
    </row>
    <row r="12" spans="1:7" ht="15.75" x14ac:dyDescent="0.25">
      <c r="A12" s="613" t="s">
        <v>2054</v>
      </c>
      <c r="B12" s="613"/>
      <c r="C12" s="620"/>
      <c r="D12" s="620"/>
      <c r="E12" s="1725" t="s">
        <v>679</v>
      </c>
      <c r="F12" s="1725"/>
      <c r="G12" s="240"/>
    </row>
    <row r="13" spans="1:7" ht="15.75" x14ac:dyDescent="0.25">
      <c r="A13" s="613" t="s">
        <v>580</v>
      </c>
      <c r="B13" s="613"/>
      <c r="C13" s="620"/>
      <c r="D13" s="620"/>
      <c r="E13" s="620"/>
      <c r="F13" s="240"/>
      <c r="G13" s="240"/>
    </row>
    <row r="14" spans="1:7" x14ac:dyDescent="0.25">
      <c r="A14" s="613" t="s">
        <v>34</v>
      </c>
      <c r="B14" s="620"/>
      <c r="C14" s="620"/>
      <c r="D14" s="615"/>
      <c r="E14" s="615"/>
      <c r="F14" s="233"/>
      <c r="G14" s="233"/>
    </row>
    <row r="15" spans="1:7" x14ac:dyDescent="0.25">
      <c r="A15" s="615"/>
      <c r="B15" s="615"/>
      <c r="C15" s="615"/>
      <c r="D15" s="615"/>
      <c r="E15" s="621"/>
      <c r="F15" s="241"/>
      <c r="G15" s="233"/>
    </row>
    <row r="16" spans="1:7" x14ac:dyDescent="0.25">
      <c r="A16" s="615"/>
      <c r="B16" s="615"/>
      <c r="C16" s="615"/>
      <c r="D16" s="615"/>
      <c r="E16" s="615"/>
      <c r="F16" s="233"/>
      <c r="G16" s="233"/>
    </row>
    <row r="17" spans="1:7" x14ac:dyDescent="0.25">
      <c r="A17" s="625"/>
      <c r="B17" s="723"/>
      <c r="C17" s="1429">
        <v>2012</v>
      </c>
      <c r="D17" s="1429">
        <v>2013</v>
      </c>
      <c r="E17" s="1429" t="s">
        <v>0</v>
      </c>
      <c r="F17" s="1429"/>
      <c r="G17" s="233"/>
    </row>
    <row r="18" spans="1:7" x14ac:dyDescent="0.25">
      <c r="A18" s="1021" t="s">
        <v>581</v>
      </c>
      <c r="B18" s="1020"/>
      <c r="C18" s="1430">
        <v>65</v>
      </c>
      <c r="D18" s="1430">
        <v>0</v>
      </c>
      <c r="E18" s="1431">
        <f>SUM(C18+D18)</f>
        <v>65</v>
      </c>
      <c r="F18" s="1431"/>
      <c r="G18" s="233"/>
    </row>
    <row r="19" spans="1:7" x14ac:dyDescent="0.25">
      <c r="A19" s="615" t="s">
        <v>162</v>
      </c>
      <c r="B19" s="622"/>
      <c r="C19" s="622"/>
      <c r="D19" s="622"/>
      <c r="E19" s="623"/>
      <c r="F19" s="233"/>
      <c r="G19" s="233"/>
    </row>
    <row r="20" spans="1:7" x14ac:dyDescent="0.25">
      <c r="A20" s="624"/>
      <c r="B20" s="624"/>
      <c r="C20" s="624"/>
      <c r="D20" s="624"/>
      <c r="E20" s="624"/>
    </row>
    <row r="21" spans="1:7" x14ac:dyDescent="0.25">
      <c r="A21" s="618" t="s">
        <v>582</v>
      </c>
      <c r="B21" s="624"/>
      <c r="C21" s="624"/>
      <c r="D21" s="624"/>
      <c r="E21" s="624"/>
    </row>
    <row r="22" spans="1:7" x14ac:dyDescent="0.25">
      <c r="A22" s="618" t="s">
        <v>576</v>
      </c>
      <c r="B22" s="624"/>
      <c r="C22" s="624"/>
      <c r="D22" s="624"/>
      <c r="E22" s="624"/>
    </row>
  </sheetData>
  <mergeCells count="4">
    <mergeCell ref="B5:C5"/>
    <mergeCell ref="D5:E5"/>
    <mergeCell ref="E1:F1"/>
    <mergeCell ref="E12:F12"/>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&amp;R&amp;"Tahoma,Normal"533</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I20"/>
  <sheetViews>
    <sheetView showGridLines="0" view="pageBreakPreview" zoomScaleSheetLayoutView="100" workbookViewId="0"/>
  </sheetViews>
  <sheetFormatPr baseColWidth="10" defaultColWidth="11.42578125" defaultRowHeight="15" x14ac:dyDescent="0.25"/>
  <cols>
    <col min="1" max="1" width="13.7109375" style="232" customWidth="1"/>
    <col min="2" max="2" width="14.85546875" style="232" customWidth="1"/>
    <col min="3" max="3" width="19" style="232" customWidth="1"/>
    <col min="4" max="4" width="13.7109375" style="232" customWidth="1"/>
    <col min="5" max="5" width="14.28515625" style="232" customWidth="1"/>
    <col min="6" max="256" width="11.42578125" style="232"/>
    <col min="257" max="257" width="13.7109375" style="232" customWidth="1"/>
    <col min="258" max="258" width="14.85546875" style="232" customWidth="1"/>
    <col min="259" max="259" width="19" style="232" customWidth="1"/>
    <col min="260" max="260" width="12.5703125" style="232" customWidth="1"/>
    <col min="261" max="261" width="14.28515625" style="232" customWidth="1"/>
    <col min="262" max="512" width="11.42578125" style="232"/>
    <col min="513" max="513" width="13.7109375" style="232" customWidth="1"/>
    <col min="514" max="514" width="14.85546875" style="232" customWidth="1"/>
    <col min="515" max="515" width="19" style="232" customWidth="1"/>
    <col min="516" max="516" width="12.5703125" style="232" customWidth="1"/>
    <col min="517" max="517" width="14.28515625" style="232" customWidth="1"/>
    <col min="518" max="768" width="11.42578125" style="232"/>
    <col min="769" max="769" width="13.7109375" style="232" customWidth="1"/>
    <col min="770" max="770" width="14.85546875" style="232" customWidth="1"/>
    <col min="771" max="771" width="19" style="232" customWidth="1"/>
    <col min="772" max="772" width="12.5703125" style="232" customWidth="1"/>
    <col min="773" max="773" width="14.28515625" style="232" customWidth="1"/>
    <col min="774" max="1024" width="11.42578125" style="232"/>
    <col min="1025" max="1025" width="13.7109375" style="232" customWidth="1"/>
    <col min="1026" max="1026" width="14.85546875" style="232" customWidth="1"/>
    <col min="1027" max="1027" width="19" style="232" customWidth="1"/>
    <col min="1028" max="1028" width="12.5703125" style="232" customWidth="1"/>
    <col min="1029" max="1029" width="14.28515625" style="232" customWidth="1"/>
    <col min="1030" max="1280" width="11.42578125" style="232"/>
    <col min="1281" max="1281" width="13.7109375" style="232" customWidth="1"/>
    <col min="1282" max="1282" width="14.85546875" style="232" customWidth="1"/>
    <col min="1283" max="1283" width="19" style="232" customWidth="1"/>
    <col min="1284" max="1284" width="12.5703125" style="232" customWidth="1"/>
    <col min="1285" max="1285" width="14.28515625" style="232" customWidth="1"/>
    <col min="1286" max="1536" width="11.42578125" style="232"/>
    <col min="1537" max="1537" width="13.7109375" style="232" customWidth="1"/>
    <col min="1538" max="1538" width="14.85546875" style="232" customWidth="1"/>
    <col min="1539" max="1539" width="19" style="232" customWidth="1"/>
    <col min="1540" max="1540" width="12.5703125" style="232" customWidth="1"/>
    <col min="1541" max="1541" width="14.28515625" style="232" customWidth="1"/>
    <col min="1542" max="1792" width="11.42578125" style="232"/>
    <col min="1793" max="1793" width="13.7109375" style="232" customWidth="1"/>
    <col min="1794" max="1794" width="14.85546875" style="232" customWidth="1"/>
    <col min="1795" max="1795" width="19" style="232" customWidth="1"/>
    <col min="1796" max="1796" width="12.5703125" style="232" customWidth="1"/>
    <col min="1797" max="1797" width="14.28515625" style="232" customWidth="1"/>
    <col min="1798" max="2048" width="11.42578125" style="232"/>
    <col min="2049" max="2049" width="13.7109375" style="232" customWidth="1"/>
    <col min="2050" max="2050" width="14.85546875" style="232" customWidth="1"/>
    <col min="2051" max="2051" width="19" style="232" customWidth="1"/>
    <col min="2052" max="2052" width="12.5703125" style="232" customWidth="1"/>
    <col min="2053" max="2053" width="14.28515625" style="232" customWidth="1"/>
    <col min="2054" max="2304" width="11.42578125" style="232"/>
    <col min="2305" max="2305" width="13.7109375" style="232" customWidth="1"/>
    <col min="2306" max="2306" width="14.85546875" style="232" customWidth="1"/>
    <col min="2307" max="2307" width="19" style="232" customWidth="1"/>
    <col min="2308" max="2308" width="12.5703125" style="232" customWidth="1"/>
    <col min="2309" max="2309" width="14.28515625" style="232" customWidth="1"/>
    <col min="2310" max="2560" width="11.42578125" style="232"/>
    <col min="2561" max="2561" width="13.7109375" style="232" customWidth="1"/>
    <col min="2562" max="2562" width="14.85546875" style="232" customWidth="1"/>
    <col min="2563" max="2563" width="19" style="232" customWidth="1"/>
    <col min="2564" max="2564" width="12.5703125" style="232" customWidth="1"/>
    <col min="2565" max="2565" width="14.28515625" style="232" customWidth="1"/>
    <col min="2566" max="2816" width="11.42578125" style="232"/>
    <col min="2817" max="2817" width="13.7109375" style="232" customWidth="1"/>
    <col min="2818" max="2818" width="14.85546875" style="232" customWidth="1"/>
    <col min="2819" max="2819" width="19" style="232" customWidth="1"/>
    <col min="2820" max="2820" width="12.5703125" style="232" customWidth="1"/>
    <col min="2821" max="2821" width="14.28515625" style="232" customWidth="1"/>
    <col min="2822" max="3072" width="11.42578125" style="232"/>
    <col min="3073" max="3073" width="13.7109375" style="232" customWidth="1"/>
    <col min="3074" max="3074" width="14.85546875" style="232" customWidth="1"/>
    <col min="3075" max="3075" width="19" style="232" customWidth="1"/>
    <col min="3076" max="3076" width="12.5703125" style="232" customWidth="1"/>
    <col min="3077" max="3077" width="14.28515625" style="232" customWidth="1"/>
    <col min="3078" max="3328" width="11.42578125" style="232"/>
    <col min="3329" max="3329" width="13.7109375" style="232" customWidth="1"/>
    <col min="3330" max="3330" width="14.85546875" style="232" customWidth="1"/>
    <col min="3331" max="3331" width="19" style="232" customWidth="1"/>
    <col min="3332" max="3332" width="12.5703125" style="232" customWidth="1"/>
    <col min="3333" max="3333" width="14.28515625" style="232" customWidth="1"/>
    <col min="3334" max="3584" width="11.42578125" style="232"/>
    <col min="3585" max="3585" width="13.7109375" style="232" customWidth="1"/>
    <col min="3586" max="3586" width="14.85546875" style="232" customWidth="1"/>
    <col min="3587" max="3587" width="19" style="232" customWidth="1"/>
    <col min="3588" max="3588" width="12.5703125" style="232" customWidth="1"/>
    <col min="3589" max="3589" width="14.28515625" style="232" customWidth="1"/>
    <col min="3590" max="3840" width="11.42578125" style="232"/>
    <col min="3841" max="3841" width="13.7109375" style="232" customWidth="1"/>
    <col min="3842" max="3842" width="14.85546875" style="232" customWidth="1"/>
    <col min="3843" max="3843" width="19" style="232" customWidth="1"/>
    <col min="3844" max="3844" width="12.5703125" style="232" customWidth="1"/>
    <col min="3845" max="3845" width="14.28515625" style="232" customWidth="1"/>
    <col min="3846" max="4096" width="11.42578125" style="232"/>
    <col min="4097" max="4097" width="13.7109375" style="232" customWidth="1"/>
    <col min="4098" max="4098" width="14.85546875" style="232" customWidth="1"/>
    <col min="4099" max="4099" width="19" style="232" customWidth="1"/>
    <col min="4100" max="4100" width="12.5703125" style="232" customWidth="1"/>
    <col min="4101" max="4101" width="14.28515625" style="232" customWidth="1"/>
    <col min="4102" max="4352" width="11.42578125" style="232"/>
    <col min="4353" max="4353" width="13.7109375" style="232" customWidth="1"/>
    <col min="4354" max="4354" width="14.85546875" style="232" customWidth="1"/>
    <col min="4355" max="4355" width="19" style="232" customWidth="1"/>
    <col min="4356" max="4356" width="12.5703125" style="232" customWidth="1"/>
    <col min="4357" max="4357" width="14.28515625" style="232" customWidth="1"/>
    <col min="4358" max="4608" width="11.42578125" style="232"/>
    <col min="4609" max="4609" width="13.7109375" style="232" customWidth="1"/>
    <col min="4610" max="4610" width="14.85546875" style="232" customWidth="1"/>
    <col min="4611" max="4611" width="19" style="232" customWidth="1"/>
    <col min="4612" max="4612" width="12.5703125" style="232" customWidth="1"/>
    <col min="4613" max="4613" width="14.28515625" style="232" customWidth="1"/>
    <col min="4614" max="4864" width="11.42578125" style="232"/>
    <col min="4865" max="4865" width="13.7109375" style="232" customWidth="1"/>
    <col min="4866" max="4866" width="14.85546875" style="232" customWidth="1"/>
    <col min="4867" max="4867" width="19" style="232" customWidth="1"/>
    <col min="4868" max="4868" width="12.5703125" style="232" customWidth="1"/>
    <col min="4869" max="4869" width="14.28515625" style="232" customWidth="1"/>
    <col min="4870" max="5120" width="11.42578125" style="232"/>
    <col min="5121" max="5121" width="13.7109375" style="232" customWidth="1"/>
    <col min="5122" max="5122" width="14.85546875" style="232" customWidth="1"/>
    <col min="5123" max="5123" width="19" style="232" customWidth="1"/>
    <col min="5124" max="5124" width="12.5703125" style="232" customWidth="1"/>
    <col min="5125" max="5125" width="14.28515625" style="232" customWidth="1"/>
    <col min="5126" max="5376" width="11.42578125" style="232"/>
    <col min="5377" max="5377" width="13.7109375" style="232" customWidth="1"/>
    <col min="5378" max="5378" width="14.85546875" style="232" customWidth="1"/>
    <col min="5379" max="5379" width="19" style="232" customWidth="1"/>
    <col min="5380" max="5380" width="12.5703125" style="232" customWidth="1"/>
    <col min="5381" max="5381" width="14.28515625" style="232" customWidth="1"/>
    <col min="5382" max="5632" width="11.42578125" style="232"/>
    <col min="5633" max="5633" width="13.7109375" style="232" customWidth="1"/>
    <col min="5634" max="5634" width="14.85546875" style="232" customWidth="1"/>
    <col min="5635" max="5635" width="19" style="232" customWidth="1"/>
    <col min="5636" max="5636" width="12.5703125" style="232" customWidth="1"/>
    <col min="5637" max="5637" width="14.28515625" style="232" customWidth="1"/>
    <col min="5638" max="5888" width="11.42578125" style="232"/>
    <col min="5889" max="5889" width="13.7109375" style="232" customWidth="1"/>
    <col min="5890" max="5890" width="14.85546875" style="232" customWidth="1"/>
    <col min="5891" max="5891" width="19" style="232" customWidth="1"/>
    <col min="5892" max="5892" width="12.5703125" style="232" customWidth="1"/>
    <col min="5893" max="5893" width="14.28515625" style="232" customWidth="1"/>
    <col min="5894" max="6144" width="11.42578125" style="232"/>
    <col min="6145" max="6145" width="13.7109375" style="232" customWidth="1"/>
    <col min="6146" max="6146" width="14.85546875" style="232" customWidth="1"/>
    <col min="6147" max="6147" width="19" style="232" customWidth="1"/>
    <col min="6148" max="6148" width="12.5703125" style="232" customWidth="1"/>
    <col min="6149" max="6149" width="14.28515625" style="232" customWidth="1"/>
    <col min="6150" max="6400" width="11.42578125" style="232"/>
    <col min="6401" max="6401" width="13.7109375" style="232" customWidth="1"/>
    <col min="6402" max="6402" width="14.85546875" style="232" customWidth="1"/>
    <col min="6403" max="6403" width="19" style="232" customWidth="1"/>
    <col min="6404" max="6404" width="12.5703125" style="232" customWidth="1"/>
    <col min="6405" max="6405" width="14.28515625" style="232" customWidth="1"/>
    <col min="6406" max="6656" width="11.42578125" style="232"/>
    <col min="6657" max="6657" width="13.7109375" style="232" customWidth="1"/>
    <col min="6658" max="6658" width="14.85546875" style="232" customWidth="1"/>
    <col min="6659" max="6659" width="19" style="232" customWidth="1"/>
    <col min="6660" max="6660" width="12.5703125" style="232" customWidth="1"/>
    <col min="6661" max="6661" width="14.28515625" style="232" customWidth="1"/>
    <col min="6662" max="6912" width="11.42578125" style="232"/>
    <col min="6913" max="6913" width="13.7109375" style="232" customWidth="1"/>
    <col min="6914" max="6914" width="14.85546875" style="232" customWidth="1"/>
    <col min="6915" max="6915" width="19" style="232" customWidth="1"/>
    <col min="6916" max="6916" width="12.5703125" style="232" customWidth="1"/>
    <col min="6917" max="6917" width="14.28515625" style="232" customWidth="1"/>
    <col min="6918" max="7168" width="11.42578125" style="232"/>
    <col min="7169" max="7169" width="13.7109375" style="232" customWidth="1"/>
    <col min="7170" max="7170" width="14.85546875" style="232" customWidth="1"/>
    <col min="7171" max="7171" width="19" style="232" customWidth="1"/>
    <col min="7172" max="7172" width="12.5703125" style="232" customWidth="1"/>
    <col min="7173" max="7173" width="14.28515625" style="232" customWidth="1"/>
    <col min="7174" max="7424" width="11.42578125" style="232"/>
    <col min="7425" max="7425" width="13.7109375" style="232" customWidth="1"/>
    <col min="7426" max="7426" width="14.85546875" style="232" customWidth="1"/>
    <col min="7427" max="7427" width="19" style="232" customWidth="1"/>
    <col min="7428" max="7428" width="12.5703125" style="232" customWidth="1"/>
    <col min="7429" max="7429" width="14.28515625" style="232" customWidth="1"/>
    <col min="7430" max="7680" width="11.42578125" style="232"/>
    <col min="7681" max="7681" width="13.7109375" style="232" customWidth="1"/>
    <col min="7682" max="7682" width="14.85546875" style="232" customWidth="1"/>
    <col min="7683" max="7683" width="19" style="232" customWidth="1"/>
    <col min="7684" max="7684" width="12.5703125" style="232" customWidth="1"/>
    <col min="7685" max="7685" width="14.28515625" style="232" customWidth="1"/>
    <col min="7686" max="7936" width="11.42578125" style="232"/>
    <col min="7937" max="7937" width="13.7109375" style="232" customWidth="1"/>
    <col min="7938" max="7938" width="14.85546875" style="232" customWidth="1"/>
    <col min="7939" max="7939" width="19" style="232" customWidth="1"/>
    <col min="7940" max="7940" width="12.5703125" style="232" customWidth="1"/>
    <col min="7941" max="7941" width="14.28515625" style="232" customWidth="1"/>
    <col min="7942" max="8192" width="11.42578125" style="232"/>
    <col min="8193" max="8193" width="13.7109375" style="232" customWidth="1"/>
    <col min="8194" max="8194" width="14.85546875" style="232" customWidth="1"/>
    <col min="8195" max="8195" width="19" style="232" customWidth="1"/>
    <col min="8196" max="8196" width="12.5703125" style="232" customWidth="1"/>
    <col min="8197" max="8197" width="14.28515625" style="232" customWidth="1"/>
    <col min="8198" max="8448" width="11.42578125" style="232"/>
    <col min="8449" max="8449" width="13.7109375" style="232" customWidth="1"/>
    <col min="8450" max="8450" width="14.85546875" style="232" customWidth="1"/>
    <col min="8451" max="8451" width="19" style="232" customWidth="1"/>
    <col min="8452" max="8452" width="12.5703125" style="232" customWidth="1"/>
    <col min="8453" max="8453" width="14.28515625" style="232" customWidth="1"/>
    <col min="8454" max="8704" width="11.42578125" style="232"/>
    <col min="8705" max="8705" width="13.7109375" style="232" customWidth="1"/>
    <col min="8706" max="8706" width="14.85546875" style="232" customWidth="1"/>
    <col min="8707" max="8707" width="19" style="232" customWidth="1"/>
    <col min="8708" max="8708" width="12.5703125" style="232" customWidth="1"/>
    <col min="8709" max="8709" width="14.28515625" style="232" customWidth="1"/>
    <col min="8710" max="8960" width="11.42578125" style="232"/>
    <col min="8961" max="8961" width="13.7109375" style="232" customWidth="1"/>
    <col min="8962" max="8962" width="14.85546875" style="232" customWidth="1"/>
    <col min="8963" max="8963" width="19" style="232" customWidth="1"/>
    <col min="8964" max="8964" width="12.5703125" style="232" customWidth="1"/>
    <col min="8965" max="8965" width="14.28515625" style="232" customWidth="1"/>
    <col min="8966" max="9216" width="11.42578125" style="232"/>
    <col min="9217" max="9217" width="13.7109375" style="232" customWidth="1"/>
    <col min="9218" max="9218" width="14.85546875" style="232" customWidth="1"/>
    <col min="9219" max="9219" width="19" style="232" customWidth="1"/>
    <col min="9220" max="9220" width="12.5703125" style="232" customWidth="1"/>
    <col min="9221" max="9221" width="14.28515625" style="232" customWidth="1"/>
    <col min="9222" max="9472" width="11.42578125" style="232"/>
    <col min="9473" max="9473" width="13.7109375" style="232" customWidth="1"/>
    <col min="9474" max="9474" width="14.85546875" style="232" customWidth="1"/>
    <col min="9475" max="9475" width="19" style="232" customWidth="1"/>
    <col min="9476" max="9476" width="12.5703125" style="232" customWidth="1"/>
    <col min="9477" max="9477" width="14.28515625" style="232" customWidth="1"/>
    <col min="9478" max="9728" width="11.42578125" style="232"/>
    <col min="9729" max="9729" width="13.7109375" style="232" customWidth="1"/>
    <col min="9730" max="9730" width="14.85546875" style="232" customWidth="1"/>
    <col min="9731" max="9731" width="19" style="232" customWidth="1"/>
    <col min="9732" max="9732" width="12.5703125" style="232" customWidth="1"/>
    <col min="9733" max="9733" width="14.28515625" style="232" customWidth="1"/>
    <col min="9734" max="9984" width="11.42578125" style="232"/>
    <col min="9985" max="9985" width="13.7109375" style="232" customWidth="1"/>
    <col min="9986" max="9986" width="14.85546875" style="232" customWidth="1"/>
    <col min="9987" max="9987" width="19" style="232" customWidth="1"/>
    <col min="9988" max="9988" width="12.5703125" style="232" customWidth="1"/>
    <col min="9989" max="9989" width="14.28515625" style="232" customWidth="1"/>
    <col min="9990" max="10240" width="11.42578125" style="232"/>
    <col min="10241" max="10241" width="13.7109375" style="232" customWidth="1"/>
    <col min="10242" max="10242" width="14.85546875" style="232" customWidth="1"/>
    <col min="10243" max="10243" width="19" style="232" customWidth="1"/>
    <col min="10244" max="10244" width="12.5703125" style="232" customWidth="1"/>
    <col min="10245" max="10245" width="14.28515625" style="232" customWidth="1"/>
    <col min="10246" max="10496" width="11.42578125" style="232"/>
    <col min="10497" max="10497" width="13.7109375" style="232" customWidth="1"/>
    <col min="10498" max="10498" width="14.85546875" style="232" customWidth="1"/>
    <col min="10499" max="10499" width="19" style="232" customWidth="1"/>
    <col min="10500" max="10500" width="12.5703125" style="232" customWidth="1"/>
    <col min="10501" max="10501" width="14.28515625" style="232" customWidth="1"/>
    <col min="10502" max="10752" width="11.42578125" style="232"/>
    <col min="10753" max="10753" width="13.7109375" style="232" customWidth="1"/>
    <col min="10754" max="10754" width="14.85546875" style="232" customWidth="1"/>
    <col min="10755" max="10755" width="19" style="232" customWidth="1"/>
    <col min="10756" max="10756" width="12.5703125" style="232" customWidth="1"/>
    <col min="10757" max="10757" width="14.28515625" style="232" customWidth="1"/>
    <col min="10758" max="11008" width="11.42578125" style="232"/>
    <col min="11009" max="11009" width="13.7109375" style="232" customWidth="1"/>
    <col min="11010" max="11010" width="14.85546875" style="232" customWidth="1"/>
    <col min="11011" max="11011" width="19" style="232" customWidth="1"/>
    <col min="11012" max="11012" width="12.5703125" style="232" customWidth="1"/>
    <col min="11013" max="11013" width="14.28515625" style="232" customWidth="1"/>
    <col min="11014" max="11264" width="11.42578125" style="232"/>
    <col min="11265" max="11265" width="13.7109375" style="232" customWidth="1"/>
    <col min="11266" max="11266" width="14.85546875" style="232" customWidth="1"/>
    <col min="11267" max="11267" width="19" style="232" customWidth="1"/>
    <col min="11268" max="11268" width="12.5703125" style="232" customWidth="1"/>
    <col min="11269" max="11269" width="14.28515625" style="232" customWidth="1"/>
    <col min="11270" max="11520" width="11.42578125" style="232"/>
    <col min="11521" max="11521" width="13.7109375" style="232" customWidth="1"/>
    <col min="11522" max="11522" width="14.85546875" style="232" customWidth="1"/>
    <col min="11523" max="11523" width="19" style="232" customWidth="1"/>
    <col min="11524" max="11524" width="12.5703125" style="232" customWidth="1"/>
    <col min="11525" max="11525" width="14.28515625" style="232" customWidth="1"/>
    <col min="11526" max="11776" width="11.42578125" style="232"/>
    <col min="11777" max="11777" width="13.7109375" style="232" customWidth="1"/>
    <col min="11778" max="11778" width="14.85546875" style="232" customWidth="1"/>
    <col min="11779" max="11779" width="19" style="232" customWidth="1"/>
    <col min="11780" max="11780" width="12.5703125" style="232" customWidth="1"/>
    <col min="11781" max="11781" width="14.28515625" style="232" customWidth="1"/>
    <col min="11782" max="12032" width="11.42578125" style="232"/>
    <col min="12033" max="12033" width="13.7109375" style="232" customWidth="1"/>
    <col min="12034" max="12034" width="14.85546875" style="232" customWidth="1"/>
    <col min="12035" max="12035" width="19" style="232" customWidth="1"/>
    <col min="12036" max="12036" width="12.5703125" style="232" customWidth="1"/>
    <col min="12037" max="12037" width="14.28515625" style="232" customWidth="1"/>
    <col min="12038" max="12288" width="11.42578125" style="232"/>
    <col min="12289" max="12289" width="13.7109375" style="232" customWidth="1"/>
    <col min="12290" max="12290" width="14.85546875" style="232" customWidth="1"/>
    <col min="12291" max="12291" width="19" style="232" customWidth="1"/>
    <col min="12292" max="12292" width="12.5703125" style="232" customWidth="1"/>
    <col min="12293" max="12293" width="14.28515625" style="232" customWidth="1"/>
    <col min="12294" max="12544" width="11.42578125" style="232"/>
    <col min="12545" max="12545" width="13.7109375" style="232" customWidth="1"/>
    <col min="12546" max="12546" width="14.85546875" style="232" customWidth="1"/>
    <col min="12547" max="12547" width="19" style="232" customWidth="1"/>
    <col min="12548" max="12548" width="12.5703125" style="232" customWidth="1"/>
    <col min="12549" max="12549" width="14.28515625" style="232" customWidth="1"/>
    <col min="12550" max="12800" width="11.42578125" style="232"/>
    <col min="12801" max="12801" width="13.7109375" style="232" customWidth="1"/>
    <col min="12802" max="12802" width="14.85546875" style="232" customWidth="1"/>
    <col min="12803" max="12803" width="19" style="232" customWidth="1"/>
    <col min="12804" max="12804" width="12.5703125" style="232" customWidth="1"/>
    <col min="12805" max="12805" width="14.28515625" style="232" customWidth="1"/>
    <col min="12806" max="13056" width="11.42578125" style="232"/>
    <col min="13057" max="13057" width="13.7109375" style="232" customWidth="1"/>
    <col min="13058" max="13058" width="14.85546875" style="232" customWidth="1"/>
    <col min="13059" max="13059" width="19" style="232" customWidth="1"/>
    <col min="13060" max="13060" width="12.5703125" style="232" customWidth="1"/>
    <col min="13061" max="13061" width="14.28515625" style="232" customWidth="1"/>
    <col min="13062" max="13312" width="11.42578125" style="232"/>
    <col min="13313" max="13313" width="13.7109375" style="232" customWidth="1"/>
    <col min="13314" max="13314" width="14.85546875" style="232" customWidth="1"/>
    <col min="13315" max="13315" width="19" style="232" customWidth="1"/>
    <col min="13316" max="13316" width="12.5703125" style="232" customWidth="1"/>
    <col min="13317" max="13317" width="14.28515625" style="232" customWidth="1"/>
    <col min="13318" max="13568" width="11.42578125" style="232"/>
    <col min="13569" max="13569" width="13.7109375" style="232" customWidth="1"/>
    <col min="13570" max="13570" width="14.85546875" style="232" customWidth="1"/>
    <col min="13571" max="13571" width="19" style="232" customWidth="1"/>
    <col min="13572" max="13572" width="12.5703125" style="232" customWidth="1"/>
    <col min="13573" max="13573" width="14.28515625" style="232" customWidth="1"/>
    <col min="13574" max="13824" width="11.42578125" style="232"/>
    <col min="13825" max="13825" width="13.7109375" style="232" customWidth="1"/>
    <col min="13826" max="13826" width="14.85546875" style="232" customWidth="1"/>
    <col min="13827" max="13827" width="19" style="232" customWidth="1"/>
    <col min="13828" max="13828" width="12.5703125" style="232" customWidth="1"/>
    <col min="13829" max="13829" width="14.28515625" style="232" customWidth="1"/>
    <col min="13830" max="14080" width="11.42578125" style="232"/>
    <col min="14081" max="14081" width="13.7109375" style="232" customWidth="1"/>
    <col min="14082" max="14082" width="14.85546875" style="232" customWidth="1"/>
    <col min="14083" max="14083" width="19" style="232" customWidth="1"/>
    <col min="14084" max="14084" width="12.5703125" style="232" customWidth="1"/>
    <col min="14085" max="14085" width="14.28515625" style="232" customWidth="1"/>
    <col min="14086" max="14336" width="11.42578125" style="232"/>
    <col min="14337" max="14337" width="13.7109375" style="232" customWidth="1"/>
    <col min="14338" max="14338" width="14.85546875" style="232" customWidth="1"/>
    <col min="14339" max="14339" width="19" style="232" customWidth="1"/>
    <col min="14340" max="14340" width="12.5703125" style="232" customWidth="1"/>
    <col min="14341" max="14341" width="14.28515625" style="232" customWidth="1"/>
    <col min="14342" max="14592" width="11.42578125" style="232"/>
    <col min="14593" max="14593" width="13.7109375" style="232" customWidth="1"/>
    <col min="14594" max="14594" width="14.85546875" style="232" customWidth="1"/>
    <col min="14595" max="14595" width="19" style="232" customWidth="1"/>
    <col min="14596" max="14596" width="12.5703125" style="232" customWidth="1"/>
    <col min="14597" max="14597" width="14.28515625" style="232" customWidth="1"/>
    <col min="14598" max="14848" width="11.42578125" style="232"/>
    <col min="14849" max="14849" width="13.7109375" style="232" customWidth="1"/>
    <col min="14850" max="14850" width="14.85546875" style="232" customWidth="1"/>
    <col min="14851" max="14851" width="19" style="232" customWidth="1"/>
    <col min="14852" max="14852" width="12.5703125" style="232" customWidth="1"/>
    <col min="14853" max="14853" width="14.28515625" style="232" customWidth="1"/>
    <col min="14854" max="15104" width="11.42578125" style="232"/>
    <col min="15105" max="15105" width="13.7109375" style="232" customWidth="1"/>
    <col min="15106" max="15106" width="14.85546875" style="232" customWidth="1"/>
    <col min="15107" max="15107" width="19" style="232" customWidth="1"/>
    <col min="15108" max="15108" width="12.5703125" style="232" customWidth="1"/>
    <col min="15109" max="15109" width="14.28515625" style="232" customWidth="1"/>
    <col min="15110" max="15360" width="11.42578125" style="232"/>
    <col min="15361" max="15361" width="13.7109375" style="232" customWidth="1"/>
    <col min="15362" max="15362" width="14.85546875" style="232" customWidth="1"/>
    <col min="15363" max="15363" width="19" style="232" customWidth="1"/>
    <col min="15364" max="15364" width="12.5703125" style="232" customWidth="1"/>
    <col min="15365" max="15365" width="14.28515625" style="232" customWidth="1"/>
    <col min="15366" max="15616" width="11.42578125" style="232"/>
    <col min="15617" max="15617" width="13.7109375" style="232" customWidth="1"/>
    <col min="15618" max="15618" width="14.85546875" style="232" customWidth="1"/>
    <col min="15619" max="15619" width="19" style="232" customWidth="1"/>
    <col min="15620" max="15620" width="12.5703125" style="232" customWidth="1"/>
    <col min="15621" max="15621" width="14.28515625" style="232" customWidth="1"/>
    <col min="15622" max="15872" width="11.42578125" style="232"/>
    <col min="15873" max="15873" width="13.7109375" style="232" customWidth="1"/>
    <col min="15874" max="15874" width="14.85546875" style="232" customWidth="1"/>
    <col min="15875" max="15875" width="19" style="232" customWidth="1"/>
    <col min="15876" max="15876" width="12.5703125" style="232" customWidth="1"/>
    <col min="15877" max="15877" width="14.28515625" style="232" customWidth="1"/>
    <col min="15878" max="16128" width="11.42578125" style="232"/>
    <col min="16129" max="16129" width="13.7109375" style="232" customWidth="1"/>
    <col min="16130" max="16130" width="14.85546875" style="232" customWidth="1"/>
    <col min="16131" max="16131" width="19" style="232" customWidth="1"/>
    <col min="16132" max="16132" width="12.5703125" style="232" customWidth="1"/>
    <col min="16133" max="16133" width="14.28515625" style="232" customWidth="1"/>
    <col min="16134" max="16384" width="11.42578125" style="232"/>
  </cols>
  <sheetData>
    <row r="1" spans="1:9" ht="15.75" x14ac:dyDescent="0.25">
      <c r="A1" s="229" t="s">
        <v>2055</v>
      </c>
      <c r="B1" s="229"/>
      <c r="C1" s="229"/>
      <c r="D1" s="229"/>
      <c r="E1" s="238" t="s">
        <v>683</v>
      </c>
    </row>
    <row r="2" spans="1:9" ht="15.75" x14ac:dyDescent="0.25">
      <c r="A2" s="229" t="s">
        <v>2056</v>
      </c>
      <c r="B2" s="229"/>
      <c r="C2" s="229"/>
      <c r="D2" s="233"/>
      <c r="E2" s="233"/>
    </row>
    <row r="3" spans="1:9" ht="15.75" x14ac:dyDescent="0.25">
      <c r="A3" s="359" t="s">
        <v>34</v>
      </c>
      <c r="B3" s="233"/>
      <c r="C3" s="233"/>
      <c r="D3" s="233"/>
      <c r="E3" s="233"/>
    </row>
    <row r="4" spans="1:9" x14ac:dyDescent="0.25">
      <c r="A4" s="233"/>
      <c r="B4" s="233"/>
      <c r="C4" s="233"/>
      <c r="D4" s="233"/>
      <c r="E4" s="233"/>
    </row>
    <row r="5" spans="1:9" x14ac:dyDescent="0.25">
      <c r="A5" s="239"/>
      <c r="B5" s="1722">
        <v>2012</v>
      </c>
      <c r="C5" s="1724"/>
      <c r="D5" s="1722">
        <v>2013</v>
      </c>
      <c r="E5" s="1724"/>
    </row>
    <row r="6" spans="1:9" ht="26.25" x14ac:dyDescent="0.25">
      <c r="A6" s="1005"/>
      <c r="B6" s="1006" t="s">
        <v>583</v>
      </c>
      <c r="C6" s="1007" t="s">
        <v>579</v>
      </c>
      <c r="D6" s="1006" t="s">
        <v>583</v>
      </c>
      <c r="E6" s="1007" t="s">
        <v>579</v>
      </c>
    </row>
    <row r="7" spans="1:9" x14ac:dyDescent="0.25">
      <c r="A7" s="1010" t="s">
        <v>0</v>
      </c>
      <c r="B7" s="1011">
        <v>35</v>
      </c>
      <c r="C7" s="1012">
        <v>1855</v>
      </c>
      <c r="D7" s="1011">
        <v>39</v>
      </c>
      <c r="E7" s="1012">
        <v>2067</v>
      </c>
    </row>
    <row r="8" spans="1:9" x14ac:dyDescent="0.25">
      <c r="A8" s="233"/>
      <c r="B8" s="233"/>
      <c r="C8" s="233"/>
      <c r="D8" s="233"/>
      <c r="E8" s="233"/>
    </row>
    <row r="9" spans="1:9" x14ac:dyDescent="0.25">
      <c r="A9" s="237" t="s">
        <v>576</v>
      </c>
      <c r="B9" s="233"/>
      <c r="C9" s="233"/>
      <c r="D9" s="233"/>
      <c r="E9" s="233"/>
    </row>
    <row r="10" spans="1:9" x14ac:dyDescent="0.25">
      <c r="A10" s="237"/>
      <c r="B10" s="233"/>
      <c r="C10" s="233"/>
      <c r="D10" s="233"/>
      <c r="E10" s="233"/>
    </row>
    <row r="11" spans="1:9" x14ac:dyDescent="0.25">
      <c r="A11" s="237"/>
      <c r="B11" s="233"/>
      <c r="C11" s="233"/>
      <c r="D11" s="233"/>
      <c r="E11" s="233"/>
    </row>
    <row r="13" spans="1:9" x14ac:dyDescent="0.25">
      <c r="A13" s="613" t="s">
        <v>2057</v>
      </c>
      <c r="B13" s="613"/>
      <c r="C13" s="613"/>
      <c r="D13" s="613"/>
      <c r="E13" s="613"/>
      <c r="F13" s="613"/>
      <c r="G13" s="613"/>
      <c r="H13" s="1725" t="s">
        <v>686</v>
      </c>
      <c r="I13" s="1725"/>
    </row>
    <row r="14" spans="1:9" x14ac:dyDescent="0.25">
      <c r="A14" s="627" t="s">
        <v>34</v>
      </c>
      <c r="B14" s="613"/>
      <c r="C14" s="613"/>
      <c r="D14" s="613"/>
      <c r="E14" s="613"/>
      <c r="F14" s="615"/>
      <c r="G14" s="615"/>
      <c r="H14" s="615"/>
      <c r="I14" s="624"/>
    </row>
    <row r="15" spans="1:9" x14ac:dyDescent="0.25">
      <c r="A15" s="615"/>
      <c r="B15" s="615"/>
      <c r="C15" s="615"/>
      <c r="D15" s="615"/>
      <c r="E15" s="615"/>
      <c r="F15" s="615"/>
      <c r="G15" s="615"/>
      <c r="H15" s="615"/>
      <c r="I15" s="624"/>
    </row>
    <row r="16" spans="1:9" x14ac:dyDescent="0.25">
      <c r="A16" s="1008"/>
      <c r="B16" s="1726">
        <v>2012</v>
      </c>
      <c r="C16" s="1726"/>
      <c r="D16" s="1727"/>
      <c r="E16" s="1008"/>
      <c r="F16" s="1726">
        <v>2013</v>
      </c>
      <c r="G16" s="1726"/>
      <c r="H16" s="1727"/>
      <c r="I16" s="1009"/>
    </row>
    <row r="17" spans="1:9" x14ac:dyDescent="0.25">
      <c r="A17" s="1016"/>
      <c r="B17" s="1432" t="s">
        <v>584</v>
      </c>
      <c r="C17" s="1017"/>
      <c r="D17" s="1432" t="s">
        <v>579</v>
      </c>
      <c r="E17" s="1017"/>
      <c r="F17" s="1432" t="s">
        <v>584</v>
      </c>
      <c r="G17" s="1017"/>
      <c r="H17" s="1432" t="s">
        <v>579</v>
      </c>
      <c r="I17" s="1018"/>
    </row>
    <row r="18" spans="1:9" x14ac:dyDescent="0.25">
      <c r="A18" s="1013" t="s">
        <v>0</v>
      </c>
      <c r="B18" s="1014">
        <v>14</v>
      </c>
      <c r="C18" s="1014"/>
      <c r="D18" s="1014">
        <v>560</v>
      </c>
      <c r="E18" s="1014"/>
      <c r="F18" s="1014">
        <v>12</v>
      </c>
      <c r="G18" s="1014"/>
      <c r="H18" s="1014">
        <v>540</v>
      </c>
      <c r="I18" s="1015"/>
    </row>
    <row r="19" spans="1:9" x14ac:dyDescent="0.25">
      <c r="A19" s="615"/>
      <c r="B19" s="615"/>
      <c r="C19" s="615"/>
      <c r="D19" s="615"/>
      <c r="E19" s="615"/>
      <c r="F19" s="615"/>
      <c r="G19" s="615"/>
      <c r="H19" s="615"/>
      <c r="I19" s="624"/>
    </row>
    <row r="20" spans="1:9" x14ac:dyDescent="0.25">
      <c r="A20" s="237" t="s">
        <v>576</v>
      </c>
      <c r="B20" s="233"/>
      <c r="C20" s="233"/>
      <c r="D20" s="233"/>
      <c r="E20" s="233"/>
      <c r="F20" s="233"/>
      <c r="G20" s="233"/>
      <c r="H20" s="233"/>
    </row>
  </sheetData>
  <mergeCells count="5">
    <mergeCell ref="B5:C5"/>
    <mergeCell ref="D5:E5"/>
    <mergeCell ref="H13:I13"/>
    <mergeCell ref="B16:D16"/>
    <mergeCell ref="F16:H16"/>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&amp;L&amp;"Tahoma,Normal"534</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I22"/>
  <sheetViews>
    <sheetView showGridLines="0" view="pageBreakPreview" topLeftCell="A4" zoomScaleSheetLayoutView="100" workbookViewId="0"/>
  </sheetViews>
  <sheetFormatPr baseColWidth="10" defaultColWidth="11.42578125" defaultRowHeight="15" x14ac:dyDescent="0.25"/>
  <cols>
    <col min="1" max="1" width="13.7109375" style="232" customWidth="1"/>
    <col min="2" max="2" width="12.5703125" style="232" customWidth="1"/>
    <col min="3" max="3" width="6" style="232" customWidth="1"/>
    <col min="4" max="4" width="10.28515625" style="232" customWidth="1"/>
    <col min="5" max="5" width="5.140625" style="232" customWidth="1"/>
    <col min="6" max="6" width="10.85546875" style="232" customWidth="1"/>
    <col min="7" max="7" width="5" style="232" customWidth="1"/>
    <col min="8" max="8" width="13.42578125" style="232" customWidth="1"/>
    <col min="9" max="9" width="4.85546875" style="232" customWidth="1"/>
    <col min="10" max="259" width="11.42578125" style="232"/>
    <col min="260" max="260" width="13.7109375" style="232" customWidth="1"/>
    <col min="261" max="261" width="14.85546875" style="232" customWidth="1"/>
    <col min="262" max="262" width="19" style="232" customWidth="1"/>
    <col min="263" max="263" width="12.5703125" style="232" customWidth="1"/>
    <col min="264" max="264" width="14.28515625" style="232" customWidth="1"/>
    <col min="265" max="515" width="11.42578125" style="232"/>
    <col min="516" max="516" width="13.7109375" style="232" customWidth="1"/>
    <col min="517" max="517" width="14.85546875" style="232" customWidth="1"/>
    <col min="518" max="518" width="19" style="232" customWidth="1"/>
    <col min="519" max="519" width="12.5703125" style="232" customWidth="1"/>
    <col min="520" max="520" width="14.28515625" style="232" customWidth="1"/>
    <col min="521" max="771" width="11.42578125" style="232"/>
    <col min="772" max="772" width="13.7109375" style="232" customWidth="1"/>
    <col min="773" max="773" width="14.85546875" style="232" customWidth="1"/>
    <col min="774" max="774" width="19" style="232" customWidth="1"/>
    <col min="775" max="775" width="12.5703125" style="232" customWidth="1"/>
    <col min="776" max="776" width="14.28515625" style="232" customWidth="1"/>
    <col min="777" max="1027" width="11.42578125" style="232"/>
    <col min="1028" max="1028" width="13.7109375" style="232" customWidth="1"/>
    <col min="1029" max="1029" width="14.85546875" style="232" customWidth="1"/>
    <col min="1030" max="1030" width="19" style="232" customWidth="1"/>
    <col min="1031" max="1031" width="12.5703125" style="232" customWidth="1"/>
    <col min="1032" max="1032" width="14.28515625" style="232" customWidth="1"/>
    <col min="1033" max="1283" width="11.42578125" style="232"/>
    <col min="1284" max="1284" width="13.7109375" style="232" customWidth="1"/>
    <col min="1285" max="1285" width="14.85546875" style="232" customWidth="1"/>
    <col min="1286" max="1286" width="19" style="232" customWidth="1"/>
    <col min="1287" max="1287" width="12.5703125" style="232" customWidth="1"/>
    <col min="1288" max="1288" width="14.28515625" style="232" customWidth="1"/>
    <col min="1289" max="1539" width="11.42578125" style="232"/>
    <col min="1540" max="1540" width="13.7109375" style="232" customWidth="1"/>
    <col min="1541" max="1541" width="14.85546875" style="232" customWidth="1"/>
    <col min="1542" max="1542" width="19" style="232" customWidth="1"/>
    <col min="1543" max="1543" width="12.5703125" style="232" customWidth="1"/>
    <col min="1544" max="1544" width="14.28515625" style="232" customWidth="1"/>
    <col min="1545" max="1795" width="11.42578125" style="232"/>
    <col min="1796" max="1796" width="13.7109375" style="232" customWidth="1"/>
    <col min="1797" max="1797" width="14.85546875" style="232" customWidth="1"/>
    <col min="1798" max="1798" width="19" style="232" customWidth="1"/>
    <col min="1799" max="1799" width="12.5703125" style="232" customWidth="1"/>
    <col min="1800" max="1800" width="14.28515625" style="232" customWidth="1"/>
    <col min="1801" max="2051" width="11.42578125" style="232"/>
    <col min="2052" max="2052" width="13.7109375" style="232" customWidth="1"/>
    <col min="2053" max="2053" width="14.85546875" style="232" customWidth="1"/>
    <col min="2054" max="2054" width="19" style="232" customWidth="1"/>
    <col min="2055" max="2055" width="12.5703125" style="232" customWidth="1"/>
    <col min="2056" max="2056" width="14.28515625" style="232" customWidth="1"/>
    <col min="2057" max="2307" width="11.42578125" style="232"/>
    <col min="2308" max="2308" width="13.7109375" style="232" customWidth="1"/>
    <col min="2309" max="2309" width="14.85546875" style="232" customWidth="1"/>
    <col min="2310" max="2310" width="19" style="232" customWidth="1"/>
    <col min="2311" max="2311" width="12.5703125" style="232" customWidth="1"/>
    <col min="2312" max="2312" width="14.28515625" style="232" customWidth="1"/>
    <col min="2313" max="2563" width="11.42578125" style="232"/>
    <col min="2564" max="2564" width="13.7109375" style="232" customWidth="1"/>
    <col min="2565" max="2565" width="14.85546875" style="232" customWidth="1"/>
    <col min="2566" max="2566" width="19" style="232" customWidth="1"/>
    <col min="2567" max="2567" width="12.5703125" style="232" customWidth="1"/>
    <col min="2568" max="2568" width="14.28515625" style="232" customWidth="1"/>
    <col min="2569" max="2819" width="11.42578125" style="232"/>
    <col min="2820" max="2820" width="13.7109375" style="232" customWidth="1"/>
    <col min="2821" max="2821" width="14.85546875" style="232" customWidth="1"/>
    <col min="2822" max="2822" width="19" style="232" customWidth="1"/>
    <col min="2823" max="2823" width="12.5703125" style="232" customWidth="1"/>
    <col min="2824" max="2824" width="14.28515625" style="232" customWidth="1"/>
    <col min="2825" max="3075" width="11.42578125" style="232"/>
    <col min="3076" max="3076" width="13.7109375" style="232" customWidth="1"/>
    <col min="3077" max="3077" width="14.85546875" style="232" customWidth="1"/>
    <col min="3078" max="3078" width="19" style="232" customWidth="1"/>
    <col min="3079" max="3079" width="12.5703125" style="232" customWidth="1"/>
    <col min="3080" max="3080" width="14.28515625" style="232" customWidth="1"/>
    <col min="3081" max="3331" width="11.42578125" style="232"/>
    <col min="3332" max="3332" width="13.7109375" style="232" customWidth="1"/>
    <col min="3333" max="3333" width="14.85546875" style="232" customWidth="1"/>
    <col min="3334" max="3334" width="19" style="232" customWidth="1"/>
    <col min="3335" max="3335" width="12.5703125" style="232" customWidth="1"/>
    <col min="3336" max="3336" width="14.28515625" style="232" customWidth="1"/>
    <col min="3337" max="3587" width="11.42578125" style="232"/>
    <col min="3588" max="3588" width="13.7109375" style="232" customWidth="1"/>
    <col min="3589" max="3589" width="14.85546875" style="232" customWidth="1"/>
    <col min="3590" max="3590" width="19" style="232" customWidth="1"/>
    <col min="3591" max="3591" width="12.5703125" style="232" customWidth="1"/>
    <col min="3592" max="3592" width="14.28515625" style="232" customWidth="1"/>
    <col min="3593" max="3843" width="11.42578125" style="232"/>
    <col min="3844" max="3844" width="13.7109375" style="232" customWidth="1"/>
    <col min="3845" max="3845" width="14.85546875" style="232" customWidth="1"/>
    <col min="3846" max="3846" width="19" style="232" customWidth="1"/>
    <col min="3847" max="3847" width="12.5703125" style="232" customWidth="1"/>
    <col min="3848" max="3848" width="14.28515625" style="232" customWidth="1"/>
    <col min="3849" max="4099" width="11.42578125" style="232"/>
    <col min="4100" max="4100" width="13.7109375" style="232" customWidth="1"/>
    <col min="4101" max="4101" width="14.85546875" style="232" customWidth="1"/>
    <col min="4102" max="4102" width="19" style="232" customWidth="1"/>
    <col min="4103" max="4103" width="12.5703125" style="232" customWidth="1"/>
    <col min="4104" max="4104" width="14.28515625" style="232" customWidth="1"/>
    <col min="4105" max="4355" width="11.42578125" style="232"/>
    <col min="4356" max="4356" width="13.7109375" style="232" customWidth="1"/>
    <col min="4357" max="4357" width="14.85546875" style="232" customWidth="1"/>
    <col min="4358" max="4358" width="19" style="232" customWidth="1"/>
    <col min="4359" max="4359" width="12.5703125" style="232" customWidth="1"/>
    <col min="4360" max="4360" width="14.28515625" style="232" customWidth="1"/>
    <col min="4361" max="4611" width="11.42578125" style="232"/>
    <col min="4612" max="4612" width="13.7109375" style="232" customWidth="1"/>
    <col min="4613" max="4613" width="14.85546875" style="232" customWidth="1"/>
    <col min="4614" max="4614" width="19" style="232" customWidth="1"/>
    <col min="4615" max="4615" width="12.5703125" style="232" customWidth="1"/>
    <col min="4616" max="4616" width="14.28515625" style="232" customWidth="1"/>
    <col min="4617" max="4867" width="11.42578125" style="232"/>
    <col min="4868" max="4868" width="13.7109375" style="232" customWidth="1"/>
    <col min="4869" max="4869" width="14.85546875" style="232" customWidth="1"/>
    <col min="4870" max="4870" width="19" style="232" customWidth="1"/>
    <col min="4871" max="4871" width="12.5703125" style="232" customWidth="1"/>
    <col min="4872" max="4872" width="14.28515625" style="232" customWidth="1"/>
    <col min="4873" max="5123" width="11.42578125" style="232"/>
    <col min="5124" max="5124" width="13.7109375" style="232" customWidth="1"/>
    <col min="5125" max="5125" width="14.85546875" style="232" customWidth="1"/>
    <col min="5126" max="5126" width="19" style="232" customWidth="1"/>
    <col min="5127" max="5127" width="12.5703125" style="232" customWidth="1"/>
    <col min="5128" max="5128" width="14.28515625" style="232" customWidth="1"/>
    <col min="5129" max="5379" width="11.42578125" style="232"/>
    <col min="5380" max="5380" width="13.7109375" style="232" customWidth="1"/>
    <col min="5381" max="5381" width="14.85546875" style="232" customWidth="1"/>
    <col min="5382" max="5382" width="19" style="232" customWidth="1"/>
    <col min="5383" max="5383" width="12.5703125" style="232" customWidth="1"/>
    <col min="5384" max="5384" width="14.28515625" style="232" customWidth="1"/>
    <col min="5385" max="5635" width="11.42578125" style="232"/>
    <col min="5636" max="5636" width="13.7109375" style="232" customWidth="1"/>
    <col min="5637" max="5637" width="14.85546875" style="232" customWidth="1"/>
    <col min="5638" max="5638" width="19" style="232" customWidth="1"/>
    <col min="5639" max="5639" width="12.5703125" style="232" customWidth="1"/>
    <col min="5640" max="5640" width="14.28515625" style="232" customWidth="1"/>
    <col min="5641" max="5891" width="11.42578125" style="232"/>
    <col min="5892" max="5892" width="13.7109375" style="232" customWidth="1"/>
    <col min="5893" max="5893" width="14.85546875" style="232" customWidth="1"/>
    <col min="5894" max="5894" width="19" style="232" customWidth="1"/>
    <col min="5895" max="5895" width="12.5703125" style="232" customWidth="1"/>
    <col min="5896" max="5896" width="14.28515625" style="232" customWidth="1"/>
    <col min="5897" max="6147" width="11.42578125" style="232"/>
    <col min="6148" max="6148" width="13.7109375" style="232" customWidth="1"/>
    <col min="6149" max="6149" width="14.85546875" style="232" customWidth="1"/>
    <col min="6150" max="6150" width="19" style="232" customWidth="1"/>
    <col min="6151" max="6151" width="12.5703125" style="232" customWidth="1"/>
    <col min="6152" max="6152" width="14.28515625" style="232" customWidth="1"/>
    <col min="6153" max="6403" width="11.42578125" style="232"/>
    <col min="6404" max="6404" width="13.7109375" style="232" customWidth="1"/>
    <col min="6405" max="6405" width="14.85546875" style="232" customWidth="1"/>
    <col min="6406" max="6406" width="19" style="232" customWidth="1"/>
    <col min="6407" max="6407" width="12.5703125" style="232" customWidth="1"/>
    <col min="6408" max="6408" width="14.28515625" style="232" customWidth="1"/>
    <col min="6409" max="6659" width="11.42578125" style="232"/>
    <col min="6660" max="6660" width="13.7109375" style="232" customWidth="1"/>
    <col min="6661" max="6661" width="14.85546875" style="232" customWidth="1"/>
    <col min="6662" max="6662" width="19" style="232" customWidth="1"/>
    <col min="6663" max="6663" width="12.5703125" style="232" customWidth="1"/>
    <col min="6664" max="6664" width="14.28515625" style="232" customWidth="1"/>
    <col min="6665" max="6915" width="11.42578125" style="232"/>
    <col min="6916" max="6916" width="13.7109375" style="232" customWidth="1"/>
    <col min="6917" max="6917" width="14.85546875" style="232" customWidth="1"/>
    <col min="6918" max="6918" width="19" style="232" customWidth="1"/>
    <col min="6919" max="6919" width="12.5703125" style="232" customWidth="1"/>
    <col min="6920" max="6920" width="14.28515625" style="232" customWidth="1"/>
    <col min="6921" max="7171" width="11.42578125" style="232"/>
    <col min="7172" max="7172" width="13.7109375" style="232" customWidth="1"/>
    <col min="7173" max="7173" width="14.85546875" style="232" customWidth="1"/>
    <col min="7174" max="7174" width="19" style="232" customWidth="1"/>
    <col min="7175" max="7175" width="12.5703125" style="232" customWidth="1"/>
    <col min="7176" max="7176" width="14.28515625" style="232" customWidth="1"/>
    <col min="7177" max="7427" width="11.42578125" style="232"/>
    <col min="7428" max="7428" width="13.7109375" style="232" customWidth="1"/>
    <col min="7429" max="7429" width="14.85546875" style="232" customWidth="1"/>
    <col min="7430" max="7430" width="19" style="232" customWidth="1"/>
    <col min="7431" max="7431" width="12.5703125" style="232" customWidth="1"/>
    <col min="7432" max="7432" width="14.28515625" style="232" customWidth="1"/>
    <col min="7433" max="7683" width="11.42578125" style="232"/>
    <col min="7684" max="7684" width="13.7109375" style="232" customWidth="1"/>
    <col min="7685" max="7685" width="14.85546875" style="232" customWidth="1"/>
    <col min="7686" max="7686" width="19" style="232" customWidth="1"/>
    <col min="7687" max="7687" width="12.5703125" style="232" customWidth="1"/>
    <col min="7688" max="7688" width="14.28515625" style="232" customWidth="1"/>
    <col min="7689" max="7939" width="11.42578125" style="232"/>
    <col min="7940" max="7940" width="13.7109375" style="232" customWidth="1"/>
    <col min="7941" max="7941" width="14.85546875" style="232" customWidth="1"/>
    <col min="7942" max="7942" width="19" style="232" customWidth="1"/>
    <col min="7943" max="7943" width="12.5703125" style="232" customWidth="1"/>
    <col min="7944" max="7944" width="14.28515625" style="232" customWidth="1"/>
    <col min="7945" max="8195" width="11.42578125" style="232"/>
    <col min="8196" max="8196" width="13.7109375" style="232" customWidth="1"/>
    <col min="8197" max="8197" width="14.85546875" style="232" customWidth="1"/>
    <col min="8198" max="8198" width="19" style="232" customWidth="1"/>
    <col min="8199" max="8199" width="12.5703125" style="232" customWidth="1"/>
    <col min="8200" max="8200" width="14.28515625" style="232" customWidth="1"/>
    <col min="8201" max="8451" width="11.42578125" style="232"/>
    <col min="8452" max="8452" width="13.7109375" style="232" customWidth="1"/>
    <col min="8453" max="8453" width="14.85546875" style="232" customWidth="1"/>
    <col min="8454" max="8454" width="19" style="232" customWidth="1"/>
    <col min="8455" max="8455" width="12.5703125" style="232" customWidth="1"/>
    <col min="8456" max="8456" width="14.28515625" style="232" customWidth="1"/>
    <col min="8457" max="8707" width="11.42578125" style="232"/>
    <col min="8708" max="8708" width="13.7109375" style="232" customWidth="1"/>
    <col min="8709" max="8709" width="14.85546875" style="232" customWidth="1"/>
    <col min="8710" max="8710" width="19" style="232" customWidth="1"/>
    <col min="8711" max="8711" width="12.5703125" style="232" customWidth="1"/>
    <col min="8712" max="8712" width="14.28515625" style="232" customWidth="1"/>
    <col min="8713" max="8963" width="11.42578125" style="232"/>
    <col min="8964" max="8964" width="13.7109375" style="232" customWidth="1"/>
    <col min="8965" max="8965" width="14.85546875" style="232" customWidth="1"/>
    <col min="8966" max="8966" width="19" style="232" customWidth="1"/>
    <col min="8967" max="8967" width="12.5703125" style="232" customWidth="1"/>
    <col min="8968" max="8968" width="14.28515625" style="232" customWidth="1"/>
    <col min="8969" max="9219" width="11.42578125" style="232"/>
    <col min="9220" max="9220" width="13.7109375" style="232" customWidth="1"/>
    <col min="9221" max="9221" width="14.85546875" style="232" customWidth="1"/>
    <col min="9222" max="9222" width="19" style="232" customWidth="1"/>
    <col min="9223" max="9223" width="12.5703125" style="232" customWidth="1"/>
    <col min="9224" max="9224" width="14.28515625" style="232" customWidth="1"/>
    <col min="9225" max="9475" width="11.42578125" style="232"/>
    <col min="9476" max="9476" width="13.7109375" style="232" customWidth="1"/>
    <col min="9477" max="9477" width="14.85546875" style="232" customWidth="1"/>
    <col min="9478" max="9478" width="19" style="232" customWidth="1"/>
    <col min="9479" max="9479" width="12.5703125" style="232" customWidth="1"/>
    <col min="9480" max="9480" width="14.28515625" style="232" customWidth="1"/>
    <col min="9481" max="9731" width="11.42578125" style="232"/>
    <col min="9732" max="9732" width="13.7109375" style="232" customWidth="1"/>
    <col min="9733" max="9733" width="14.85546875" style="232" customWidth="1"/>
    <col min="9734" max="9734" width="19" style="232" customWidth="1"/>
    <col min="9735" max="9735" width="12.5703125" style="232" customWidth="1"/>
    <col min="9736" max="9736" width="14.28515625" style="232" customWidth="1"/>
    <col min="9737" max="9987" width="11.42578125" style="232"/>
    <col min="9988" max="9988" width="13.7109375" style="232" customWidth="1"/>
    <col min="9989" max="9989" width="14.85546875" style="232" customWidth="1"/>
    <col min="9990" max="9990" width="19" style="232" customWidth="1"/>
    <col min="9991" max="9991" width="12.5703125" style="232" customWidth="1"/>
    <col min="9992" max="9992" width="14.28515625" style="232" customWidth="1"/>
    <col min="9993" max="10243" width="11.42578125" style="232"/>
    <col min="10244" max="10244" width="13.7109375" style="232" customWidth="1"/>
    <col min="10245" max="10245" width="14.85546875" style="232" customWidth="1"/>
    <col min="10246" max="10246" width="19" style="232" customWidth="1"/>
    <col min="10247" max="10247" width="12.5703125" style="232" customWidth="1"/>
    <col min="10248" max="10248" width="14.28515625" style="232" customWidth="1"/>
    <col min="10249" max="10499" width="11.42578125" style="232"/>
    <col min="10500" max="10500" width="13.7109375" style="232" customWidth="1"/>
    <col min="10501" max="10501" width="14.85546875" style="232" customWidth="1"/>
    <col min="10502" max="10502" width="19" style="232" customWidth="1"/>
    <col min="10503" max="10503" width="12.5703125" style="232" customWidth="1"/>
    <col min="10504" max="10504" width="14.28515625" style="232" customWidth="1"/>
    <col min="10505" max="10755" width="11.42578125" style="232"/>
    <col min="10756" max="10756" width="13.7109375" style="232" customWidth="1"/>
    <col min="10757" max="10757" width="14.85546875" style="232" customWidth="1"/>
    <col min="10758" max="10758" width="19" style="232" customWidth="1"/>
    <col min="10759" max="10759" width="12.5703125" style="232" customWidth="1"/>
    <col min="10760" max="10760" width="14.28515625" style="232" customWidth="1"/>
    <col min="10761" max="11011" width="11.42578125" style="232"/>
    <col min="11012" max="11012" width="13.7109375" style="232" customWidth="1"/>
    <col min="11013" max="11013" width="14.85546875" style="232" customWidth="1"/>
    <col min="11014" max="11014" width="19" style="232" customWidth="1"/>
    <col min="11015" max="11015" width="12.5703125" style="232" customWidth="1"/>
    <col min="11016" max="11016" width="14.28515625" style="232" customWidth="1"/>
    <col min="11017" max="11267" width="11.42578125" style="232"/>
    <col min="11268" max="11268" width="13.7109375" style="232" customWidth="1"/>
    <col min="11269" max="11269" width="14.85546875" style="232" customWidth="1"/>
    <col min="11270" max="11270" width="19" style="232" customWidth="1"/>
    <col min="11271" max="11271" width="12.5703125" style="232" customWidth="1"/>
    <col min="11272" max="11272" width="14.28515625" style="232" customWidth="1"/>
    <col min="11273" max="11523" width="11.42578125" style="232"/>
    <col min="11524" max="11524" width="13.7109375" style="232" customWidth="1"/>
    <col min="11525" max="11525" width="14.85546875" style="232" customWidth="1"/>
    <col min="11526" max="11526" width="19" style="232" customWidth="1"/>
    <col min="11527" max="11527" width="12.5703125" style="232" customWidth="1"/>
    <col min="11528" max="11528" width="14.28515625" style="232" customWidth="1"/>
    <col min="11529" max="11779" width="11.42578125" style="232"/>
    <col min="11780" max="11780" width="13.7109375" style="232" customWidth="1"/>
    <col min="11781" max="11781" width="14.85546875" style="232" customWidth="1"/>
    <col min="11782" max="11782" width="19" style="232" customWidth="1"/>
    <col min="11783" max="11783" width="12.5703125" style="232" customWidth="1"/>
    <col min="11784" max="11784" width="14.28515625" style="232" customWidth="1"/>
    <col min="11785" max="12035" width="11.42578125" style="232"/>
    <col min="12036" max="12036" width="13.7109375" style="232" customWidth="1"/>
    <col min="12037" max="12037" width="14.85546875" style="232" customWidth="1"/>
    <col min="12038" max="12038" width="19" style="232" customWidth="1"/>
    <col min="12039" max="12039" width="12.5703125" style="232" customWidth="1"/>
    <col min="12040" max="12040" width="14.28515625" style="232" customWidth="1"/>
    <col min="12041" max="12291" width="11.42578125" style="232"/>
    <col min="12292" max="12292" width="13.7109375" style="232" customWidth="1"/>
    <col min="12293" max="12293" width="14.85546875" style="232" customWidth="1"/>
    <col min="12294" max="12294" width="19" style="232" customWidth="1"/>
    <col min="12295" max="12295" width="12.5703125" style="232" customWidth="1"/>
    <col min="12296" max="12296" width="14.28515625" style="232" customWidth="1"/>
    <col min="12297" max="12547" width="11.42578125" style="232"/>
    <col min="12548" max="12548" width="13.7109375" style="232" customWidth="1"/>
    <col min="12549" max="12549" width="14.85546875" style="232" customWidth="1"/>
    <col min="12550" max="12550" width="19" style="232" customWidth="1"/>
    <col min="12551" max="12551" width="12.5703125" style="232" customWidth="1"/>
    <col min="12552" max="12552" width="14.28515625" style="232" customWidth="1"/>
    <col min="12553" max="12803" width="11.42578125" style="232"/>
    <col min="12804" max="12804" width="13.7109375" style="232" customWidth="1"/>
    <col min="12805" max="12805" width="14.85546875" style="232" customWidth="1"/>
    <col min="12806" max="12806" width="19" style="232" customWidth="1"/>
    <col min="12807" max="12807" width="12.5703125" style="232" customWidth="1"/>
    <col min="12808" max="12808" width="14.28515625" style="232" customWidth="1"/>
    <col min="12809" max="13059" width="11.42578125" style="232"/>
    <col min="13060" max="13060" width="13.7109375" style="232" customWidth="1"/>
    <col min="13061" max="13061" width="14.85546875" style="232" customWidth="1"/>
    <col min="13062" max="13062" width="19" style="232" customWidth="1"/>
    <col min="13063" max="13063" width="12.5703125" style="232" customWidth="1"/>
    <col min="13064" max="13064" width="14.28515625" style="232" customWidth="1"/>
    <col min="13065" max="13315" width="11.42578125" style="232"/>
    <col min="13316" max="13316" width="13.7109375" style="232" customWidth="1"/>
    <col min="13317" max="13317" width="14.85546875" style="232" customWidth="1"/>
    <col min="13318" max="13318" width="19" style="232" customWidth="1"/>
    <col min="13319" max="13319" width="12.5703125" style="232" customWidth="1"/>
    <col min="13320" max="13320" width="14.28515625" style="232" customWidth="1"/>
    <col min="13321" max="13571" width="11.42578125" style="232"/>
    <col min="13572" max="13572" width="13.7109375" style="232" customWidth="1"/>
    <col min="13573" max="13573" width="14.85546875" style="232" customWidth="1"/>
    <col min="13574" max="13574" width="19" style="232" customWidth="1"/>
    <col min="13575" max="13575" width="12.5703125" style="232" customWidth="1"/>
    <col min="13576" max="13576" width="14.28515625" style="232" customWidth="1"/>
    <col min="13577" max="13827" width="11.42578125" style="232"/>
    <col min="13828" max="13828" width="13.7109375" style="232" customWidth="1"/>
    <col min="13829" max="13829" width="14.85546875" style="232" customWidth="1"/>
    <col min="13830" max="13830" width="19" style="232" customWidth="1"/>
    <col min="13831" max="13831" width="12.5703125" style="232" customWidth="1"/>
    <col min="13832" max="13832" width="14.28515625" style="232" customWidth="1"/>
    <col min="13833" max="14083" width="11.42578125" style="232"/>
    <col min="14084" max="14084" width="13.7109375" style="232" customWidth="1"/>
    <col min="14085" max="14085" width="14.85546875" style="232" customWidth="1"/>
    <col min="14086" max="14086" width="19" style="232" customWidth="1"/>
    <col min="14087" max="14087" width="12.5703125" style="232" customWidth="1"/>
    <col min="14088" max="14088" width="14.28515625" style="232" customWidth="1"/>
    <col min="14089" max="14339" width="11.42578125" style="232"/>
    <col min="14340" max="14340" width="13.7109375" style="232" customWidth="1"/>
    <col min="14341" max="14341" width="14.85546875" style="232" customWidth="1"/>
    <col min="14342" max="14342" width="19" style="232" customWidth="1"/>
    <col min="14343" max="14343" width="12.5703125" style="232" customWidth="1"/>
    <col min="14344" max="14344" width="14.28515625" style="232" customWidth="1"/>
    <col min="14345" max="14595" width="11.42578125" style="232"/>
    <col min="14596" max="14596" width="13.7109375" style="232" customWidth="1"/>
    <col min="14597" max="14597" width="14.85546875" style="232" customWidth="1"/>
    <col min="14598" max="14598" width="19" style="232" customWidth="1"/>
    <col min="14599" max="14599" width="12.5703125" style="232" customWidth="1"/>
    <col min="14600" max="14600" width="14.28515625" style="232" customWidth="1"/>
    <col min="14601" max="14851" width="11.42578125" style="232"/>
    <col min="14852" max="14852" width="13.7109375" style="232" customWidth="1"/>
    <col min="14853" max="14853" width="14.85546875" style="232" customWidth="1"/>
    <col min="14854" max="14854" width="19" style="232" customWidth="1"/>
    <col min="14855" max="14855" width="12.5703125" style="232" customWidth="1"/>
    <col min="14856" max="14856" width="14.28515625" style="232" customWidth="1"/>
    <col min="14857" max="15107" width="11.42578125" style="232"/>
    <col min="15108" max="15108" width="13.7109375" style="232" customWidth="1"/>
    <col min="15109" max="15109" width="14.85546875" style="232" customWidth="1"/>
    <col min="15110" max="15110" width="19" style="232" customWidth="1"/>
    <col min="15111" max="15111" width="12.5703125" style="232" customWidth="1"/>
    <col min="15112" max="15112" width="14.28515625" style="232" customWidth="1"/>
    <col min="15113" max="15363" width="11.42578125" style="232"/>
    <col min="15364" max="15364" width="13.7109375" style="232" customWidth="1"/>
    <col min="15365" max="15365" width="14.85546875" style="232" customWidth="1"/>
    <col min="15366" max="15366" width="19" style="232" customWidth="1"/>
    <col min="15367" max="15367" width="12.5703125" style="232" customWidth="1"/>
    <col min="15368" max="15368" width="14.28515625" style="232" customWidth="1"/>
    <col min="15369" max="15619" width="11.42578125" style="232"/>
    <col min="15620" max="15620" width="13.7109375" style="232" customWidth="1"/>
    <col min="15621" max="15621" width="14.85546875" style="232" customWidth="1"/>
    <col min="15622" max="15622" width="19" style="232" customWidth="1"/>
    <col min="15623" max="15623" width="12.5703125" style="232" customWidth="1"/>
    <col min="15624" max="15624" width="14.28515625" style="232" customWidth="1"/>
    <col min="15625" max="15875" width="11.42578125" style="232"/>
    <col min="15876" max="15876" width="13.7109375" style="232" customWidth="1"/>
    <col min="15877" max="15877" width="14.85546875" style="232" customWidth="1"/>
    <col min="15878" max="15878" width="19" style="232" customWidth="1"/>
    <col min="15879" max="15879" width="12.5703125" style="232" customWidth="1"/>
    <col min="15880" max="15880" width="14.28515625" style="232" customWidth="1"/>
    <col min="15881" max="16131" width="11.42578125" style="232"/>
    <col min="16132" max="16132" width="13.7109375" style="232" customWidth="1"/>
    <col min="16133" max="16133" width="14.85546875" style="232" customWidth="1"/>
    <col min="16134" max="16134" width="19" style="232" customWidth="1"/>
    <col min="16135" max="16135" width="12.5703125" style="232" customWidth="1"/>
    <col min="16136" max="16136" width="14.28515625" style="232" customWidth="1"/>
    <col min="16137" max="16384" width="11.42578125" style="232"/>
  </cols>
  <sheetData>
    <row r="1" spans="1:9" x14ac:dyDescent="0.25">
      <c r="A1" s="613" t="s">
        <v>2058</v>
      </c>
      <c r="B1" s="613"/>
      <c r="C1" s="613"/>
      <c r="D1" s="613"/>
      <c r="E1" s="613"/>
      <c r="F1" s="613"/>
      <c r="G1" s="613"/>
      <c r="H1" s="1725" t="s">
        <v>1663</v>
      </c>
      <c r="I1" s="1725"/>
    </row>
    <row r="2" spans="1:9" x14ac:dyDescent="0.25">
      <c r="A2" s="613" t="s">
        <v>2059</v>
      </c>
      <c r="B2" s="613"/>
      <c r="C2" s="613"/>
      <c r="D2" s="613"/>
      <c r="E2" s="613"/>
      <c r="F2" s="615"/>
      <c r="G2" s="615"/>
      <c r="H2" s="615"/>
      <c r="I2" s="624"/>
    </row>
    <row r="3" spans="1:9" x14ac:dyDescent="0.25">
      <c r="A3" s="613" t="s">
        <v>34</v>
      </c>
      <c r="B3" s="615"/>
      <c r="C3" s="615"/>
      <c r="D3" s="615"/>
      <c r="E3" s="615"/>
      <c r="F3" s="615"/>
      <c r="G3" s="615"/>
      <c r="H3" s="615"/>
      <c r="I3" s="624"/>
    </row>
    <row r="4" spans="1:9" x14ac:dyDescent="0.25">
      <c r="A4" s="615"/>
      <c r="B4" s="615"/>
      <c r="C4" s="615"/>
      <c r="D4" s="615"/>
      <c r="E4" s="615"/>
      <c r="F4" s="615"/>
      <c r="G4" s="615"/>
      <c r="H4" s="615"/>
      <c r="I4" s="624"/>
    </row>
    <row r="5" spans="1:9" x14ac:dyDescent="0.25">
      <c r="A5" s="505"/>
      <c r="B5" s="1722">
        <v>2012</v>
      </c>
      <c r="C5" s="1722"/>
      <c r="D5" s="1724"/>
      <c r="E5" s="724"/>
      <c r="F5" s="1722">
        <v>2013</v>
      </c>
      <c r="G5" s="1722"/>
      <c r="H5" s="1724"/>
      <c r="I5" s="628"/>
    </row>
    <row r="6" spans="1:9" ht="26.25" customHeight="1" x14ac:dyDescent="0.25">
      <c r="A6" s="629"/>
      <c r="B6" s="1730" t="s">
        <v>585</v>
      </c>
      <c r="C6" s="1730"/>
      <c r="D6" s="1728" t="s">
        <v>579</v>
      </c>
      <c r="E6" s="1728"/>
      <c r="F6" s="1730" t="s">
        <v>585</v>
      </c>
      <c r="G6" s="1730"/>
      <c r="H6" s="1728" t="s">
        <v>579</v>
      </c>
      <c r="I6" s="1728"/>
    </row>
    <row r="7" spans="1:9" x14ac:dyDescent="0.25">
      <c r="A7" s="1002" t="s">
        <v>0</v>
      </c>
      <c r="B7" s="1003">
        <v>0</v>
      </c>
      <c r="C7" s="1003"/>
      <c r="D7" s="1003">
        <v>0</v>
      </c>
      <c r="E7" s="1003"/>
      <c r="F7" s="1003">
        <v>4</v>
      </c>
      <c r="G7" s="1003"/>
      <c r="H7" s="1454">
        <v>19920</v>
      </c>
      <c r="I7" s="1004"/>
    </row>
    <row r="8" spans="1:9" x14ac:dyDescent="0.25">
      <c r="A8" s="615"/>
      <c r="B8" s="615"/>
      <c r="C8" s="615"/>
      <c r="D8" s="615"/>
      <c r="E8" s="615"/>
      <c r="F8" s="615"/>
      <c r="G8" s="615"/>
      <c r="H8" s="615"/>
      <c r="I8" s="624"/>
    </row>
    <row r="9" spans="1:9" x14ac:dyDescent="0.25">
      <c r="A9" s="624"/>
      <c r="B9" s="624"/>
      <c r="C9" s="624"/>
      <c r="D9" s="624"/>
      <c r="E9" s="624"/>
      <c r="F9" s="615"/>
      <c r="G9" s="615"/>
      <c r="H9" s="615"/>
      <c r="I9" s="624"/>
    </row>
    <row r="10" spans="1:9" ht="33.75" customHeight="1" x14ac:dyDescent="0.25">
      <c r="A10" s="1729" t="s">
        <v>1682</v>
      </c>
      <c r="B10" s="1729"/>
      <c r="C10" s="1729"/>
      <c r="D10" s="1729"/>
      <c r="E10" s="1729"/>
      <c r="F10" s="1729"/>
      <c r="G10" s="1729"/>
      <c r="H10" s="1729"/>
      <c r="I10" s="1729"/>
    </row>
    <row r="11" spans="1:9" x14ac:dyDescent="0.25">
      <c r="A11" s="618" t="s">
        <v>576</v>
      </c>
      <c r="B11" s="615"/>
      <c r="C11" s="615"/>
      <c r="D11" s="615"/>
      <c r="E11" s="615"/>
      <c r="F11" s="615"/>
      <c r="G11" s="615"/>
      <c r="H11" s="615"/>
      <c r="I11" s="624"/>
    </row>
    <row r="12" spans="1:9" x14ac:dyDescent="0.25">
      <c r="A12" s="624"/>
      <c r="B12" s="624"/>
      <c r="C12" s="624"/>
      <c r="D12" s="624"/>
      <c r="E12" s="624"/>
      <c r="F12" s="624"/>
      <c r="G12" s="624"/>
      <c r="H12" s="624"/>
      <c r="I12" s="624"/>
    </row>
    <row r="13" spans="1:9" x14ac:dyDescent="0.25">
      <c r="A13" s="624"/>
      <c r="B13" s="624"/>
      <c r="C13" s="624"/>
      <c r="D13" s="624"/>
      <c r="E13" s="624"/>
      <c r="F13" s="624"/>
      <c r="G13" s="624"/>
      <c r="H13" s="624"/>
      <c r="I13" s="624"/>
    </row>
    <row r="14" spans="1:9" x14ac:dyDescent="0.25">
      <c r="A14" s="613" t="s">
        <v>2060</v>
      </c>
      <c r="B14" s="613"/>
      <c r="C14" s="613"/>
      <c r="D14" s="613"/>
      <c r="E14" s="613"/>
      <c r="F14" s="613"/>
      <c r="G14" s="613"/>
      <c r="H14" s="1725" t="s">
        <v>1664</v>
      </c>
      <c r="I14" s="1725"/>
    </row>
    <row r="15" spans="1:9" x14ac:dyDescent="0.25">
      <c r="A15" s="613" t="s">
        <v>2061</v>
      </c>
      <c r="B15" s="613"/>
      <c r="C15" s="613"/>
      <c r="D15" s="613"/>
      <c r="E15" s="613"/>
      <c r="F15" s="615"/>
      <c r="G15" s="615"/>
      <c r="H15" s="615"/>
      <c r="I15" s="624"/>
    </row>
    <row r="16" spans="1:9" x14ac:dyDescent="0.25">
      <c r="A16" s="613" t="s">
        <v>34</v>
      </c>
      <c r="B16" s="615"/>
      <c r="C16" s="615"/>
      <c r="D16" s="615"/>
      <c r="E16" s="615"/>
      <c r="F16" s="615"/>
      <c r="G16" s="615"/>
      <c r="H16" s="615"/>
      <c r="I16" s="624"/>
    </row>
    <row r="17" spans="1:9" x14ac:dyDescent="0.25">
      <c r="A17" s="615"/>
      <c r="B17" s="615"/>
      <c r="C17" s="615"/>
      <c r="D17" s="615"/>
      <c r="E17" s="615"/>
      <c r="F17" s="615"/>
      <c r="G17" s="615"/>
      <c r="H17" s="615"/>
      <c r="I17" s="624"/>
    </row>
    <row r="18" spans="1:9" x14ac:dyDescent="0.25">
      <c r="A18" s="626"/>
      <c r="B18" s="630">
        <v>2012</v>
      </c>
      <c r="C18" s="630"/>
      <c r="D18" s="724"/>
      <c r="E18" s="724"/>
      <c r="F18" s="630">
        <v>2013</v>
      </c>
      <c r="G18" s="630"/>
      <c r="H18" s="724"/>
      <c r="I18" s="628"/>
    </row>
    <row r="19" spans="1:9" x14ac:dyDescent="0.25">
      <c r="A19" s="629"/>
      <c r="B19" s="1728" t="s">
        <v>586</v>
      </c>
      <c r="C19" s="1728"/>
      <c r="D19" s="1728" t="s">
        <v>579</v>
      </c>
      <c r="E19" s="1728"/>
      <c r="F19" s="1728" t="s">
        <v>586</v>
      </c>
      <c r="G19" s="1728"/>
      <c r="H19" s="1728" t="s">
        <v>579</v>
      </c>
      <c r="I19" s="1728"/>
    </row>
    <row r="20" spans="1:9" x14ac:dyDescent="0.25">
      <c r="A20" s="1002" t="s">
        <v>0</v>
      </c>
      <c r="B20" s="1003">
        <v>1</v>
      </c>
      <c r="C20" s="1003"/>
      <c r="D20" s="1003">
        <v>463</v>
      </c>
      <c r="E20" s="1003"/>
      <c r="F20" s="1003">
        <v>1</v>
      </c>
      <c r="G20" s="1003"/>
      <c r="H20" s="1003">
        <v>683</v>
      </c>
      <c r="I20" s="1004"/>
    </row>
    <row r="21" spans="1:9" x14ac:dyDescent="0.25">
      <c r="A21" s="615"/>
      <c r="B21" s="615"/>
      <c r="C21" s="615"/>
      <c r="D21" s="615"/>
      <c r="E21" s="615"/>
      <c r="F21" s="615"/>
      <c r="G21" s="615"/>
      <c r="H21" s="615"/>
      <c r="I21" s="624"/>
    </row>
    <row r="22" spans="1:9" x14ac:dyDescent="0.25">
      <c r="A22" s="618" t="s">
        <v>576</v>
      </c>
      <c r="B22" s="615"/>
      <c r="C22" s="615"/>
      <c r="D22" s="615"/>
      <c r="E22" s="615"/>
      <c r="F22" s="615"/>
      <c r="G22" s="615"/>
      <c r="H22" s="615"/>
      <c r="I22" s="624"/>
    </row>
  </sheetData>
  <mergeCells count="13">
    <mergeCell ref="D19:E19"/>
    <mergeCell ref="B19:C19"/>
    <mergeCell ref="F19:G19"/>
    <mergeCell ref="H19:I19"/>
    <mergeCell ref="H1:I1"/>
    <mergeCell ref="B5:D5"/>
    <mergeCell ref="F5:H5"/>
    <mergeCell ref="A10:I10"/>
    <mergeCell ref="H14:I14"/>
    <mergeCell ref="B6:C6"/>
    <mergeCell ref="D6:E6"/>
    <mergeCell ref="F6:G6"/>
    <mergeCell ref="H6:I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&amp;R&amp;"Tahoma,Normal"535</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K28"/>
  <sheetViews>
    <sheetView showGridLines="0" view="pageBreakPreview" zoomScale="98" zoomScaleNormal="70" zoomScaleSheetLayoutView="98" workbookViewId="0"/>
  </sheetViews>
  <sheetFormatPr baseColWidth="10" defaultColWidth="11.42578125" defaultRowHeight="12.75" x14ac:dyDescent="0.2"/>
  <cols>
    <col min="1" max="1" width="14.85546875" style="211" customWidth="1"/>
    <col min="2" max="2" width="7" style="211" customWidth="1"/>
    <col min="3" max="3" width="2" style="222" customWidth="1"/>
    <col min="4" max="4" width="7.140625" style="211" customWidth="1"/>
    <col min="5" max="5" width="2.28515625" style="222" customWidth="1"/>
    <col min="6" max="6" width="7.42578125" style="211" customWidth="1"/>
    <col min="7" max="7" width="1.85546875" style="222" customWidth="1"/>
    <col min="8" max="8" width="7.42578125" style="211" customWidth="1"/>
    <col min="9" max="9" width="2" style="222" customWidth="1"/>
    <col min="10" max="10" width="6.85546875" style="211" customWidth="1"/>
    <col min="11" max="11" width="2.42578125" style="222" customWidth="1"/>
    <col min="12" max="12" width="6.5703125" style="211" customWidth="1"/>
    <col min="13" max="13" width="2.5703125" style="222" customWidth="1"/>
    <col min="14" max="14" width="7.7109375" style="211" customWidth="1"/>
    <col min="15" max="15" width="2.28515625" style="222" customWidth="1"/>
    <col min="16" max="16" width="7.7109375" style="211" customWidth="1"/>
    <col min="17" max="17" width="2.140625" style="222" customWidth="1"/>
    <col min="18" max="18" width="7.7109375" style="211" customWidth="1"/>
    <col min="19" max="19" width="2.28515625" style="222" customWidth="1"/>
    <col min="20" max="20" width="6.85546875" style="211" customWidth="1"/>
    <col min="21" max="21" width="2.42578125" style="222" customWidth="1"/>
    <col min="22" max="22" width="7.42578125" style="211" customWidth="1"/>
    <col min="23" max="23" width="2.85546875" style="222" customWidth="1"/>
    <col min="24" max="24" width="7.140625" style="211" customWidth="1"/>
    <col min="25" max="25" width="2.85546875" style="222" customWidth="1"/>
    <col min="26" max="26" width="7.7109375" style="211" customWidth="1"/>
    <col min="27" max="27" width="2.85546875" style="222" customWidth="1"/>
    <col min="28" max="28" width="7.7109375" style="211" customWidth="1"/>
    <col min="29" max="29" width="2.85546875" style="222" customWidth="1"/>
    <col min="30" max="259" width="11.42578125" style="211"/>
    <col min="260" max="260" width="14.85546875" style="211" customWidth="1"/>
    <col min="261" max="261" width="10.140625" style="211" bestFit="1" customWidth="1"/>
    <col min="262" max="262" width="2.5703125" style="211" customWidth="1"/>
    <col min="263" max="263" width="8.85546875" style="211" customWidth="1"/>
    <col min="264" max="264" width="1.7109375" style="211" customWidth="1"/>
    <col min="265" max="265" width="9" style="211" customWidth="1"/>
    <col min="266" max="267" width="1.7109375" style="211" customWidth="1"/>
    <col min="268" max="269" width="9" style="211" bestFit="1" customWidth="1"/>
    <col min="270" max="270" width="1.7109375" style="211" customWidth="1"/>
    <col min="271" max="272" width="9" style="211" bestFit="1" customWidth="1"/>
    <col min="273" max="273" width="1.7109375" style="211" customWidth="1"/>
    <col min="274" max="275" width="9" style="211" bestFit="1" customWidth="1"/>
    <col min="276" max="276" width="1.7109375" style="211" customWidth="1"/>
    <col min="277" max="278" width="9" style="211" bestFit="1" customWidth="1"/>
    <col min="279" max="279" width="1.7109375" style="211" customWidth="1"/>
    <col min="280" max="280" width="8.140625" style="211" bestFit="1" customWidth="1"/>
    <col min="281" max="281" width="7.7109375" style="211" customWidth="1"/>
    <col min="282" max="282" width="1.7109375" style="211" customWidth="1"/>
    <col min="283" max="515" width="11.42578125" style="211"/>
    <col min="516" max="516" width="14.85546875" style="211" customWidth="1"/>
    <col min="517" max="517" width="10.140625" style="211" bestFit="1" customWidth="1"/>
    <col min="518" max="518" width="2.5703125" style="211" customWidth="1"/>
    <col min="519" max="519" width="8.85546875" style="211" customWidth="1"/>
    <col min="520" max="520" width="1.7109375" style="211" customWidth="1"/>
    <col min="521" max="521" width="9" style="211" customWidth="1"/>
    <col min="522" max="523" width="1.7109375" style="211" customWidth="1"/>
    <col min="524" max="525" width="9" style="211" bestFit="1" customWidth="1"/>
    <col min="526" max="526" width="1.7109375" style="211" customWidth="1"/>
    <col min="527" max="528" width="9" style="211" bestFit="1" customWidth="1"/>
    <col min="529" max="529" width="1.7109375" style="211" customWidth="1"/>
    <col min="530" max="531" width="9" style="211" bestFit="1" customWidth="1"/>
    <col min="532" max="532" width="1.7109375" style="211" customWidth="1"/>
    <col min="533" max="534" width="9" style="211" bestFit="1" customWidth="1"/>
    <col min="535" max="535" width="1.7109375" style="211" customWidth="1"/>
    <col min="536" max="536" width="8.140625" style="211" bestFit="1" customWidth="1"/>
    <col min="537" max="537" width="7.7109375" style="211" customWidth="1"/>
    <col min="538" max="538" width="1.7109375" style="211" customWidth="1"/>
    <col min="539" max="771" width="11.42578125" style="211"/>
    <col min="772" max="772" width="14.85546875" style="211" customWidth="1"/>
    <col min="773" max="773" width="10.140625" style="211" bestFit="1" customWidth="1"/>
    <col min="774" max="774" width="2.5703125" style="211" customWidth="1"/>
    <col min="775" max="775" width="8.85546875" style="211" customWidth="1"/>
    <col min="776" max="776" width="1.7109375" style="211" customWidth="1"/>
    <col min="777" max="777" width="9" style="211" customWidth="1"/>
    <col min="778" max="779" width="1.7109375" style="211" customWidth="1"/>
    <col min="780" max="781" width="9" style="211" bestFit="1" customWidth="1"/>
    <col min="782" max="782" width="1.7109375" style="211" customWidth="1"/>
    <col min="783" max="784" width="9" style="211" bestFit="1" customWidth="1"/>
    <col min="785" max="785" width="1.7109375" style="211" customWidth="1"/>
    <col min="786" max="787" width="9" style="211" bestFit="1" customWidth="1"/>
    <col min="788" max="788" width="1.7109375" style="211" customWidth="1"/>
    <col min="789" max="790" width="9" style="211" bestFit="1" customWidth="1"/>
    <col min="791" max="791" width="1.7109375" style="211" customWidth="1"/>
    <col min="792" max="792" width="8.140625" style="211" bestFit="1" customWidth="1"/>
    <col min="793" max="793" width="7.7109375" style="211" customWidth="1"/>
    <col min="794" max="794" width="1.7109375" style="211" customWidth="1"/>
    <col min="795" max="1027" width="11.42578125" style="211"/>
    <col min="1028" max="1028" width="14.85546875" style="211" customWidth="1"/>
    <col min="1029" max="1029" width="10.140625" style="211" bestFit="1" customWidth="1"/>
    <col min="1030" max="1030" width="2.5703125" style="211" customWidth="1"/>
    <col min="1031" max="1031" width="8.85546875" style="211" customWidth="1"/>
    <col min="1032" max="1032" width="1.7109375" style="211" customWidth="1"/>
    <col min="1033" max="1033" width="9" style="211" customWidth="1"/>
    <col min="1034" max="1035" width="1.7109375" style="211" customWidth="1"/>
    <col min="1036" max="1037" width="9" style="211" bestFit="1" customWidth="1"/>
    <col min="1038" max="1038" width="1.7109375" style="211" customWidth="1"/>
    <col min="1039" max="1040" width="9" style="211" bestFit="1" customWidth="1"/>
    <col min="1041" max="1041" width="1.7109375" style="211" customWidth="1"/>
    <col min="1042" max="1043" width="9" style="211" bestFit="1" customWidth="1"/>
    <col min="1044" max="1044" width="1.7109375" style="211" customWidth="1"/>
    <col min="1045" max="1046" width="9" style="211" bestFit="1" customWidth="1"/>
    <col min="1047" max="1047" width="1.7109375" style="211" customWidth="1"/>
    <col min="1048" max="1048" width="8.140625" style="211" bestFit="1" customWidth="1"/>
    <col min="1049" max="1049" width="7.7109375" style="211" customWidth="1"/>
    <col min="1050" max="1050" width="1.7109375" style="211" customWidth="1"/>
    <col min="1051" max="1283" width="11.42578125" style="211"/>
    <col min="1284" max="1284" width="14.85546875" style="211" customWidth="1"/>
    <col min="1285" max="1285" width="10.140625" style="211" bestFit="1" customWidth="1"/>
    <col min="1286" max="1286" width="2.5703125" style="211" customWidth="1"/>
    <col min="1287" max="1287" width="8.85546875" style="211" customWidth="1"/>
    <col min="1288" max="1288" width="1.7109375" style="211" customWidth="1"/>
    <col min="1289" max="1289" width="9" style="211" customWidth="1"/>
    <col min="1290" max="1291" width="1.7109375" style="211" customWidth="1"/>
    <col min="1292" max="1293" width="9" style="211" bestFit="1" customWidth="1"/>
    <col min="1294" max="1294" width="1.7109375" style="211" customWidth="1"/>
    <col min="1295" max="1296" width="9" style="211" bestFit="1" customWidth="1"/>
    <col min="1297" max="1297" width="1.7109375" style="211" customWidth="1"/>
    <col min="1298" max="1299" width="9" style="211" bestFit="1" customWidth="1"/>
    <col min="1300" max="1300" width="1.7109375" style="211" customWidth="1"/>
    <col min="1301" max="1302" width="9" style="211" bestFit="1" customWidth="1"/>
    <col min="1303" max="1303" width="1.7109375" style="211" customWidth="1"/>
    <col min="1304" max="1304" width="8.140625" style="211" bestFit="1" customWidth="1"/>
    <col min="1305" max="1305" width="7.7109375" style="211" customWidth="1"/>
    <col min="1306" max="1306" width="1.7109375" style="211" customWidth="1"/>
    <col min="1307" max="1539" width="11.42578125" style="211"/>
    <col min="1540" max="1540" width="14.85546875" style="211" customWidth="1"/>
    <col min="1541" max="1541" width="10.140625" style="211" bestFit="1" customWidth="1"/>
    <col min="1542" max="1542" width="2.5703125" style="211" customWidth="1"/>
    <col min="1543" max="1543" width="8.85546875" style="211" customWidth="1"/>
    <col min="1544" max="1544" width="1.7109375" style="211" customWidth="1"/>
    <col min="1545" max="1545" width="9" style="211" customWidth="1"/>
    <col min="1546" max="1547" width="1.7109375" style="211" customWidth="1"/>
    <col min="1548" max="1549" width="9" style="211" bestFit="1" customWidth="1"/>
    <col min="1550" max="1550" width="1.7109375" style="211" customWidth="1"/>
    <col min="1551" max="1552" width="9" style="211" bestFit="1" customWidth="1"/>
    <col min="1553" max="1553" width="1.7109375" style="211" customWidth="1"/>
    <col min="1554" max="1555" width="9" style="211" bestFit="1" customWidth="1"/>
    <col min="1556" max="1556" width="1.7109375" style="211" customWidth="1"/>
    <col min="1557" max="1558" width="9" style="211" bestFit="1" customWidth="1"/>
    <col min="1559" max="1559" width="1.7109375" style="211" customWidth="1"/>
    <col min="1560" max="1560" width="8.140625" style="211" bestFit="1" customWidth="1"/>
    <col min="1561" max="1561" width="7.7109375" style="211" customWidth="1"/>
    <col min="1562" max="1562" width="1.7109375" style="211" customWidth="1"/>
    <col min="1563" max="1795" width="11.42578125" style="211"/>
    <col min="1796" max="1796" width="14.85546875" style="211" customWidth="1"/>
    <col min="1797" max="1797" width="10.140625" style="211" bestFit="1" customWidth="1"/>
    <col min="1798" max="1798" width="2.5703125" style="211" customWidth="1"/>
    <col min="1799" max="1799" width="8.85546875" style="211" customWidth="1"/>
    <col min="1800" max="1800" width="1.7109375" style="211" customWidth="1"/>
    <col min="1801" max="1801" width="9" style="211" customWidth="1"/>
    <col min="1802" max="1803" width="1.7109375" style="211" customWidth="1"/>
    <col min="1804" max="1805" width="9" style="211" bestFit="1" customWidth="1"/>
    <col min="1806" max="1806" width="1.7109375" style="211" customWidth="1"/>
    <col min="1807" max="1808" width="9" style="211" bestFit="1" customWidth="1"/>
    <col min="1809" max="1809" width="1.7109375" style="211" customWidth="1"/>
    <col min="1810" max="1811" width="9" style="211" bestFit="1" customWidth="1"/>
    <col min="1812" max="1812" width="1.7109375" style="211" customWidth="1"/>
    <col min="1813" max="1814" width="9" style="211" bestFit="1" customWidth="1"/>
    <col min="1815" max="1815" width="1.7109375" style="211" customWidth="1"/>
    <col min="1816" max="1816" width="8.140625" style="211" bestFit="1" customWidth="1"/>
    <col min="1817" max="1817" width="7.7109375" style="211" customWidth="1"/>
    <col min="1818" max="1818" width="1.7109375" style="211" customWidth="1"/>
    <col min="1819" max="2051" width="11.42578125" style="211"/>
    <col min="2052" max="2052" width="14.85546875" style="211" customWidth="1"/>
    <col min="2053" max="2053" width="10.140625" style="211" bestFit="1" customWidth="1"/>
    <col min="2054" max="2054" width="2.5703125" style="211" customWidth="1"/>
    <col min="2055" max="2055" width="8.85546875" style="211" customWidth="1"/>
    <col min="2056" max="2056" width="1.7109375" style="211" customWidth="1"/>
    <col min="2057" max="2057" width="9" style="211" customWidth="1"/>
    <col min="2058" max="2059" width="1.7109375" style="211" customWidth="1"/>
    <col min="2060" max="2061" width="9" style="211" bestFit="1" customWidth="1"/>
    <col min="2062" max="2062" width="1.7109375" style="211" customWidth="1"/>
    <col min="2063" max="2064" width="9" style="211" bestFit="1" customWidth="1"/>
    <col min="2065" max="2065" width="1.7109375" style="211" customWidth="1"/>
    <col min="2066" max="2067" width="9" style="211" bestFit="1" customWidth="1"/>
    <col min="2068" max="2068" width="1.7109375" style="211" customWidth="1"/>
    <col min="2069" max="2070" width="9" style="211" bestFit="1" customWidth="1"/>
    <col min="2071" max="2071" width="1.7109375" style="211" customWidth="1"/>
    <col min="2072" max="2072" width="8.140625" style="211" bestFit="1" customWidth="1"/>
    <col min="2073" max="2073" width="7.7109375" style="211" customWidth="1"/>
    <col min="2074" max="2074" width="1.7109375" style="211" customWidth="1"/>
    <col min="2075" max="2307" width="11.42578125" style="211"/>
    <col min="2308" max="2308" width="14.85546875" style="211" customWidth="1"/>
    <col min="2309" max="2309" width="10.140625" style="211" bestFit="1" customWidth="1"/>
    <col min="2310" max="2310" width="2.5703125" style="211" customWidth="1"/>
    <col min="2311" max="2311" width="8.85546875" style="211" customWidth="1"/>
    <col min="2312" max="2312" width="1.7109375" style="211" customWidth="1"/>
    <col min="2313" max="2313" width="9" style="211" customWidth="1"/>
    <col min="2314" max="2315" width="1.7109375" style="211" customWidth="1"/>
    <col min="2316" max="2317" width="9" style="211" bestFit="1" customWidth="1"/>
    <col min="2318" max="2318" width="1.7109375" style="211" customWidth="1"/>
    <col min="2319" max="2320" width="9" style="211" bestFit="1" customWidth="1"/>
    <col min="2321" max="2321" width="1.7109375" style="211" customWidth="1"/>
    <col min="2322" max="2323" width="9" style="211" bestFit="1" customWidth="1"/>
    <col min="2324" max="2324" width="1.7109375" style="211" customWidth="1"/>
    <col min="2325" max="2326" width="9" style="211" bestFit="1" customWidth="1"/>
    <col min="2327" max="2327" width="1.7109375" style="211" customWidth="1"/>
    <col min="2328" max="2328" width="8.140625" style="211" bestFit="1" customWidth="1"/>
    <col min="2329" max="2329" width="7.7109375" style="211" customWidth="1"/>
    <col min="2330" max="2330" width="1.7109375" style="211" customWidth="1"/>
    <col min="2331" max="2563" width="11.42578125" style="211"/>
    <col min="2564" max="2564" width="14.85546875" style="211" customWidth="1"/>
    <col min="2565" max="2565" width="10.140625" style="211" bestFit="1" customWidth="1"/>
    <col min="2566" max="2566" width="2.5703125" style="211" customWidth="1"/>
    <col min="2567" max="2567" width="8.85546875" style="211" customWidth="1"/>
    <col min="2568" max="2568" width="1.7109375" style="211" customWidth="1"/>
    <col min="2569" max="2569" width="9" style="211" customWidth="1"/>
    <col min="2570" max="2571" width="1.7109375" style="211" customWidth="1"/>
    <col min="2572" max="2573" width="9" style="211" bestFit="1" customWidth="1"/>
    <col min="2574" max="2574" width="1.7109375" style="211" customWidth="1"/>
    <col min="2575" max="2576" width="9" style="211" bestFit="1" customWidth="1"/>
    <col min="2577" max="2577" width="1.7109375" style="211" customWidth="1"/>
    <col min="2578" max="2579" width="9" style="211" bestFit="1" customWidth="1"/>
    <col min="2580" max="2580" width="1.7109375" style="211" customWidth="1"/>
    <col min="2581" max="2582" width="9" style="211" bestFit="1" customWidth="1"/>
    <col min="2583" max="2583" width="1.7109375" style="211" customWidth="1"/>
    <col min="2584" max="2584" width="8.140625" style="211" bestFit="1" customWidth="1"/>
    <col min="2585" max="2585" width="7.7109375" style="211" customWidth="1"/>
    <col min="2586" max="2586" width="1.7109375" style="211" customWidth="1"/>
    <col min="2587" max="2819" width="11.42578125" style="211"/>
    <col min="2820" max="2820" width="14.85546875" style="211" customWidth="1"/>
    <col min="2821" max="2821" width="10.140625" style="211" bestFit="1" customWidth="1"/>
    <col min="2822" max="2822" width="2.5703125" style="211" customWidth="1"/>
    <col min="2823" max="2823" width="8.85546875" style="211" customWidth="1"/>
    <col min="2824" max="2824" width="1.7109375" style="211" customWidth="1"/>
    <col min="2825" max="2825" width="9" style="211" customWidth="1"/>
    <col min="2826" max="2827" width="1.7109375" style="211" customWidth="1"/>
    <col min="2828" max="2829" width="9" style="211" bestFit="1" customWidth="1"/>
    <col min="2830" max="2830" width="1.7109375" style="211" customWidth="1"/>
    <col min="2831" max="2832" width="9" style="211" bestFit="1" customWidth="1"/>
    <col min="2833" max="2833" width="1.7109375" style="211" customWidth="1"/>
    <col min="2834" max="2835" width="9" style="211" bestFit="1" customWidth="1"/>
    <col min="2836" max="2836" width="1.7109375" style="211" customWidth="1"/>
    <col min="2837" max="2838" width="9" style="211" bestFit="1" customWidth="1"/>
    <col min="2839" max="2839" width="1.7109375" style="211" customWidth="1"/>
    <col min="2840" max="2840" width="8.140625" style="211" bestFit="1" customWidth="1"/>
    <col min="2841" max="2841" width="7.7109375" style="211" customWidth="1"/>
    <col min="2842" max="2842" width="1.7109375" style="211" customWidth="1"/>
    <col min="2843" max="3075" width="11.42578125" style="211"/>
    <col min="3076" max="3076" width="14.85546875" style="211" customWidth="1"/>
    <col min="3077" max="3077" width="10.140625" style="211" bestFit="1" customWidth="1"/>
    <col min="3078" max="3078" width="2.5703125" style="211" customWidth="1"/>
    <col min="3079" max="3079" width="8.85546875" style="211" customWidth="1"/>
    <col min="3080" max="3080" width="1.7109375" style="211" customWidth="1"/>
    <col min="3081" max="3081" width="9" style="211" customWidth="1"/>
    <col min="3082" max="3083" width="1.7109375" style="211" customWidth="1"/>
    <col min="3084" max="3085" width="9" style="211" bestFit="1" customWidth="1"/>
    <col min="3086" max="3086" width="1.7109375" style="211" customWidth="1"/>
    <col min="3087" max="3088" width="9" style="211" bestFit="1" customWidth="1"/>
    <col min="3089" max="3089" width="1.7109375" style="211" customWidth="1"/>
    <col min="3090" max="3091" width="9" style="211" bestFit="1" customWidth="1"/>
    <col min="3092" max="3092" width="1.7109375" style="211" customWidth="1"/>
    <col min="3093" max="3094" width="9" style="211" bestFit="1" customWidth="1"/>
    <col min="3095" max="3095" width="1.7109375" style="211" customWidth="1"/>
    <col min="3096" max="3096" width="8.140625" style="211" bestFit="1" customWidth="1"/>
    <col min="3097" max="3097" width="7.7109375" style="211" customWidth="1"/>
    <col min="3098" max="3098" width="1.7109375" style="211" customWidth="1"/>
    <col min="3099" max="3331" width="11.42578125" style="211"/>
    <col min="3332" max="3332" width="14.85546875" style="211" customWidth="1"/>
    <col min="3333" max="3333" width="10.140625" style="211" bestFit="1" customWidth="1"/>
    <col min="3334" max="3334" width="2.5703125" style="211" customWidth="1"/>
    <col min="3335" max="3335" width="8.85546875" style="211" customWidth="1"/>
    <col min="3336" max="3336" width="1.7109375" style="211" customWidth="1"/>
    <col min="3337" max="3337" width="9" style="211" customWidth="1"/>
    <col min="3338" max="3339" width="1.7109375" style="211" customWidth="1"/>
    <col min="3340" max="3341" width="9" style="211" bestFit="1" customWidth="1"/>
    <col min="3342" max="3342" width="1.7109375" style="211" customWidth="1"/>
    <col min="3343" max="3344" width="9" style="211" bestFit="1" customWidth="1"/>
    <col min="3345" max="3345" width="1.7109375" style="211" customWidth="1"/>
    <col min="3346" max="3347" width="9" style="211" bestFit="1" customWidth="1"/>
    <col min="3348" max="3348" width="1.7109375" style="211" customWidth="1"/>
    <col min="3349" max="3350" width="9" style="211" bestFit="1" customWidth="1"/>
    <col min="3351" max="3351" width="1.7109375" style="211" customWidth="1"/>
    <col min="3352" max="3352" width="8.140625" style="211" bestFit="1" customWidth="1"/>
    <col min="3353" max="3353" width="7.7109375" style="211" customWidth="1"/>
    <col min="3354" max="3354" width="1.7109375" style="211" customWidth="1"/>
    <col min="3355" max="3587" width="11.42578125" style="211"/>
    <col min="3588" max="3588" width="14.85546875" style="211" customWidth="1"/>
    <col min="3589" max="3589" width="10.140625" style="211" bestFit="1" customWidth="1"/>
    <col min="3590" max="3590" width="2.5703125" style="211" customWidth="1"/>
    <col min="3591" max="3591" width="8.85546875" style="211" customWidth="1"/>
    <col min="3592" max="3592" width="1.7109375" style="211" customWidth="1"/>
    <col min="3593" max="3593" width="9" style="211" customWidth="1"/>
    <col min="3594" max="3595" width="1.7109375" style="211" customWidth="1"/>
    <col min="3596" max="3597" width="9" style="211" bestFit="1" customWidth="1"/>
    <col min="3598" max="3598" width="1.7109375" style="211" customWidth="1"/>
    <col min="3599" max="3600" width="9" style="211" bestFit="1" customWidth="1"/>
    <col min="3601" max="3601" width="1.7109375" style="211" customWidth="1"/>
    <col min="3602" max="3603" width="9" style="211" bestFit="1" customWidth="1"/>
    <col min="3604" max="3604" width="1.7109375" style="211" customWidth="1"/>
    <col min="3605" max="3606" width="9" style="211" bestFit="1" customWidth="1"/>
    <col min="3607" max="3607" width="1.7109375" style="211" customWidth="1"/>
    <col min="3608" max="3608" width="8.140625" style="211" bestFit="1" customWidth="1"/>
    <col min="3609" max="3609" width="7.7109375" style="211" customWidth="1"/>
    <col min="3610" max="3610" width="1.7109375" style="211" customWidth="1"/>
    <col min="3611" max="3843" width="11.42578125" style="211"/>
    <col min="3844" max="3844" width="14.85546875" style="211" customWidth="1"/>
    <col min="3845" max="3845" width="10.140625" style="211" bestFit="1" customWidth="1"/>
    <col min="3846" max="3846" width="2.5703125" style="211" customWidth="1"/>
    <col min="3847" max="3847" width="8.85546875" style="211" customWidth="1"/>
    <col min="3848" max="3848" width="1.7109375" style="211" customWidth="1"/>
    <col min="3849" max="3849" width="9" style="211" customWidth="1"/>
    <col min="3850" max="3851" width="1.7109375" style="211" customWidth="1"/>
    <col min="3852" max="3853" width="9" style="211" bestFit="1" customWidth="1"/>
    <col min="3854" max="3854" width="1.7109375" style="211" customWidth="1"/>
    <col min="3855" max="3856" width="9" style="211" bestFit="1" customWidth="1"/>
    <col min="3857" max="3857" width="1.7109375" style="211" customWidth="1"/>
    <col min="3858" max="3859" width="9" style="211" bestFit="1" customWidth="1"/>
    <col min="3860" max="3860" width="1.7109375" style="211" customWidth="1"/>
    <col min="3861" max="3862" width="9" style="211" bestFit="1" customWidth="1"/>
    <col min="3863" max="3863" width="1.7109375" style="211" customWidth="1"/>
    <col min="3864" max="3864" width="8.140625" style="211" bestFit="1" customWidth="1"/>
    <col min="3865" max="3865" width="7.7109375" style="211" customWidth="1"/>
    <col min="3866" max="3866" width="1.7109375" style="211" customWidth="1"/>
    <col min="3867" max="4099" width="11.42578125" style="211"/>
    <col min="4100" max="4100" width="14.85546875" style="211" customWidth="1"/>
    <col min="4101" max="4101" width="10.140625" style="211" bestFit="1" customWidth="1"/>
    <col min="4102" max="4102" width="2.5703125" style="211" customWidth="1"/>
    <col min="4103" max="4103" width="8.85546875" style="211" customWidth="1"/>
    <col min="4104" max="4104" width="1.7109375" style="211" customWidth="1"/>
    <col min="4105" max="4105" width="9" style="211" customWidth="1"/>
    <col min="4106" max="4107" width="1.7109375" style="211" customWidth="1"/>
    <col min="4108" max="4109" width="9" style="211" bestFit="1" customWidth="1"/>
    <col min="4110" max="4110" width="1.7109375" style="211" customWidth="1"/>
    <col min="4111" max="4112" width="9" style="211" bestFit="1" customWidth="1"/>
    <col min="4113" max="4113" width="1.7109375" style="211" customWidth="1"/>
    <col min="4114" max="4115" width="9" style="211" bestFit="1" customWidth="1"/>
    <col min="4116" max="4116" width="1.7109375" style="211" customWidth="1"/>
    <col min="4117" max="4118" width="9" style="211" bestFit="1" customWidth="1"/>
    <col min="4119" max="4119" width="1.7109375" style="211" customWidth="1"/>
    <col min="4120" max="4120" width="8.140625" style="211" bestFit="1" customWidth="1"/>
    <col min="4121" max="4121" width="7.7109375" style="211" customWidth="1"/>
    <col min="4122" max="4122" width="1.7109375" style="211" customWidth="1"/>
    <col min="4123" max="4355" width="11.42578125" style="211"/>
    <col min="4356" max="4356" width="14.85546875" style="211" customWidth="1"/>
    <col min="4357" max="4357" width="10.140625" style="211" bestFit="1" customWidth="1"/>
    <col min="4358" max="4358" width="2.5703125" style="211" customWidth="1"/>
    <col min="4359" max="4359" width="8.85546875" style="211" customWidth="1"/>
    <col min="4360" max="4360" width="1.7109375" style="211" customWidth="1"/>
    <col min="4361" max="4361" width="9" style="211" customWidth="1"/>
    <col min="4362" max="4363" width="1.7109375" style="211" customWidth="1"/>
    <col min="4364" max="4365" width="9" style="211" bestFit="1" customWidth="1"/>
    <col min="4366" max="4366" width="1.7109375" style="211" customWidth="1"/>
    <col min="4367" max="4368" width="9" style="211" bestFit="1" customWidth="1"/>
    <col min="4369" max="4369" width="1.7109375" style="211" customWidth="1"/>
    <col min="4370" max="4371" width="9" style="211" bestFit="1" customWidth="1"/>
    <col min="4372" max="4372" width="1.7109375" style="211" customWidth="1"/>
    <col min="4373" max="4374" width="9" style="211" bestFit="1" customWidth="1"/>
    <col min="4375" max="4375" width="1.7109375" style="211" customWidth="1"/>
    <col min="4376" max="4376" width="8.140625" style="211" bestFit="1" customWidth="1"/>
    <col min="4377" max="4377" width="7.7109375" style="211" customWidth="1"/>
    <col min="4378" max="4378" width="1.7109375" style="211" customWidth="1"/>
    <col min="4379" max="4611" width="11.42578125" style="211"/>
    <col min="4612" max="4612" width="14.85546875" style="211" customWidth="1"/>
    <col min="4613" max="4613" width="10.140625" style="211" bestFit="1" customWidth="1"/>
    <col min="4614" max="4614" width="2.5703125" style="211" customWidth="1"/>
    <col min="4615" max="4615" width="8.85546875" style="211" customWidth="1"/>
    <col min="4616" max="4616" width="1.7109375" style="211" customWidth="1"/>
    <col min="4617" max="4617" width="9" style="211" customWidth="1"/>
    <col min="4618" max="4619" width="1.7109375" style="211" customWidth="1"/>
    <col min="4620" max="4621" width="9" style="211" bestFit="1" customWidth="1"/>
    <col min="4622" max="4622" width="1.7109375" style="211" customWidth="1"/>
    <col min="4623" max="4624" width="9" style="211" bestFit="1" customWidth="1"/>
    <col min="4625" max="4625" width="1.7109375" style="211" customWidth="1"/>
    <col min="4626" max="4627" width="9" style="211" bestFit="1" customWidth="1"/>
    <col min="4628" max="4628" width="1.7109375" style="211" customWidth="1"/>
    <col min="4629" max="4630" width="9" style="211" bestFit="1" customWidth="1"/>
    <col min="4631" max="4631" width="1.7109375" style="211" customWidth="1"/>
    <col min="4632" max="4632" width="8.140625" style="211" bestFit="1" customWidth="1"/>
    <col min="4633" max="4633" width="7.7109375" style="211" customWidth="1"/>
    <col min="4634" max="4634" width="1.7109375" style="211" customWidth="1"/>
    <col min="4635" max="4867" width="11.42578125" style="211"/>
    <col min="4868" max="4868" width="14.85546875" style="211" customWidth="1"/>
    <col min="4869" max="4869" width="10.140625" style="211" bestFit="1" customWidth="1"/>
    <col min="4870" max="4870" width="2.5703125" style="211" customWidth="1"/>
    <col min="4871" max="4871" width="8.85546875" style="211" customWidth="1"/>
    <col min="4872" max="4872" width="1.7109375" style="211" customWidth="1"/>
    <col min="4873" max="4873" width="9" style="211" customWidth="1"/>
    <col min="4874" max="4875" width="1.7109375" style="211" customWidth="1"/>
    <col min="4876" max="4877" width="9" style="211" bestFit="1" customWidth="1"/>
    <col min="4878" max="4878" width="1.7109375" style="211" customWidth="1"/>
    <col min="4879" max="4880" width="9" style="211" bestFit="1" customWidth="1"/>
    <col min="4881" max="4881" width="1.7109375" style="211" customWidth="1"/>
    <col min="4882" max="4883" width="9" style="211" bestFit="1" customWidth="1"/>
    <col min="4884" max="4884" width="1.7109375" style="211" customWidth="1"/>
    <col min="4885" max="4886" width="9" style="211" bestFit="1" customWidth="1"/>
    <col min="4887" max="4887" width="1.7109375" style="211" customWidth="1"/>
    <col min="4888" max="4888" width="8.140625" style="211" bestFit="1" customWidth="1"/>
    <col min="4889" max="4889" width="7.7109375" style="211" customWidth="1"/>
    <col min="4890" max="4890" width="1.7109375" style="211" customWidth="1"/>
    <col min="4891" max="5123" width="11.42578125" style="211"/>
    <col min="5124" max="5124" width="14.85546875" style="211" customWidth="1"/>
    <col min="5125" max="5125" width="10.140625" style="211" bestFit="1" customWidth="1"/>
    <col min="5126" max="5126" width="2.5703125" style="211" customWidth="1"/>
    <col min="5127" max="5127" width="8.85546875" style="211" customWidth="1"/>
    <col min="5128" max="5128" width="1.7109375" style="211" customWidth="1"/>
    <col min="5129" max="5129" width="9" style="211" customWidth="1"/>
    <col min="5130" max="5131" width="1.7109375" style="211" customWidth="1"/>
    <col min="5132" max="5133" width="9" style="211" bestFit="1" customWidth="1"/>
    <col min="5134" max="5134" width="1.7109375" style="211" customWidth="1"/>
    <col min="5135" max="5136" width="9" style="211" bestFit="1" customWidth="1"/>
    <col min="5137" max="5137" width="1.7109375" style="211" customWidth="1"/>
    <col min="5138" max="5139" width="9" style="211" bestFit="1" customWidth="1"/>
    <col min="5140" max="5140" width="1.7109375" style="211" customWidth="1"/>
    <col min="5141" max="5142" width="9" style="211" bestFit="1" customWidth="1"/>
    <col min="5143" max="5143" width="1.7109375" style="211" customWidth="1"/>
    <col min="5144" max="5144" width="8.140625" style="211" bestFit="1" customWidth="1"/>
    <col min="5145" max="5145" width="7.7109375" style="211" customWidth="1"/>
    <col min="5146" max="5146" width="1.7109375" style="211" customWidth="1"/>
    <col min="5147" max="5379" width="11.42578125" style="211"/>
    <col min="5380" max="5380" width="14.85546875" style="211" customWidth="1"/>
    <col min="5381" max="5381" width="10.140625" style="211" bestFit="1" customWidth="1"/>
    <col min="5382" max="5382" width="2.5703125" style="211" customWidth="1"/>
    <col min="5383" max="5383" width="8.85546875" style="211" customWidth="1"/>
    <col min="5384" max="5384" width="1.7109375" style="211" customWidth="1"/>
    <col min="5385" max="5385" width="9" style="211" customWidth="1"/>
    <col min="5386" max="5387" width="1.7109375" style="211" customWidth="1"/>
    <col min="5388" max="5389" width="9" style="211" bestFit="1" customWidth="1"/>
    <col min="5390" max="5390" width="1.7109375" style="211" customWidth="1"/>
    <col min="5391" max="5392" width="9" style="211" bestFit="1" customWidth="1"/>
    <col min="5393" max="5393" width="1.7109375" style="211" customWidth="1"/>
    <col min="5394" max="5395" width="9" style="211" bestFit="1" customWidth="1"/>
    <col min="5396" max="5396" width="1.7109375" style="211" customWidth="1"/>
    <col min="5397" max="5398" width="9" style="211" bestFit="1" customWidth="1"/>
    <col min="5399" max="5399" width="1.7109375" style="211" customWidth="1"/>
    <col min="5400" max="5400" width="8.140625" style="211" bestFit="1" customWidth="1"/>
    <col min="5401" max="5401" width="7.7109375" style="211" customWidth="1"/>
    <col min="5402" max="5402" width="1.7109375" style="211" customWidth="1"/>
    <col min="5403" max="5635" width="11.42578125" style="211"/>
    <col min="5636" max="5636" width="14.85546875" style="211" customWidth="1"/>
    <col min="5637" max="5637" width="10.140625" style="211" bestFit="1" customWidth="1"/>
    <col min="5638" max="5638" width="2.5703125" style="211" customWidth="1"/>
    <col min="5639" max="5639" width="8.85546875" style="211" customWidth="1"/>
    <col min="5640" max="5640" width="1.7109375" style="211" customWidth="1"/>
    <col min="5641" max="5641" width="9" style="211" customWidth="1"/>
    <col min="5642" max="5643" width="1.7109375" style="211" customWidth="1"/>
    <col min="5644" max="5645" width="9" style="211" bestFit="1" customWidth="1"/>
    <col min="5646" max="5646" width="1.7109375" style="211" customWidth="1"/>
    <col min="5647" max="5648" width="9" style="211" bestFit="1" customWidth="1"/>
    <col min="5649" max="5649" width="1.7109375" style="211" customWidth="1"/>
    <col min="5650" max="5651" width="9" style="211" bestFit="1" customWidth="1"/>
    <col min="5652" max="5652" width="1.7109375" style="211" customWidth="1"/>
    <col min="5653" max="5654" width="9" style="211" bestFit="1" customWidth="1"/>
    <col min="5655" max="5655" width="1.7109375" style="211" customWidth="1"/>
    <col min="5656" max="5656" width="8.140625" style="211" bestFit="1" customWidth="1"/>
    <col min="5657" max="5657" width="7.7109375" style="211" customWidth="1"/>
    <col min="5658" max="5658" width="1.7109375" style="211" customWidth="1"/>
    <col min="5659" max="5891" width="11.42578125" style="211"/>
    <col min="5892" max="5892" width="14.85546875" style="211" customWidth="1"/>
    <col min="5893" max="5893" width="10.140625" style="211" bestFit="1" customWidth="1"/>
    <col min="5894" max="5894" width="2.5703125" style="211" customWidth="1"/>
    <col min="5895" max="5895" width="8.85546875" style="211" customWidth="1"/>
    <col min="5896" max="5896" width="1.7109375" style="211" customWidth="1"/>
    <col min="5897" max="5897" width="9" style="211" customWidth="1"/>
    <col min="5898" max="5899" width="1.7109375" style="211" customWidth="1"/>
    <col min="5900" max="5901" width="9" style="211" bestFit="1" customWidth="1"/>
    <col min="5902" max="5902" width="1.7109375" style="211" customWidth="1"/>
    <col min="5903" max="5904" width="9" style="211" bestFit="1" customWidth="1"/>
    <col min="5905" max="5905" width="1.7109375" style="211" customWidth="1"/>
    <col min="5906" max="5907" width="9" style="211" bestFit="1" customWidth="1"/>
    <col min="5908" max="5908" width="1.7109375" style="211" customWidth="1"/>
    <col min="5909" max="5910" width="9" style="211" bestFit="1" customWidth="1"/>
    <col min="5911" max="5911" width="1.7109375" style="211" customWidth="1"/>
    <col min="5912" max="5912" width="8.140625" style="211" bestFit="1" customWidth="1"/>
    <col min="5913" max="5913" width="7.7109375" style="211" customWidth="1"/>
    <col min="5914" max="5914" width="1.7109375" style="211" customWidth="1"/>
    <col min="5915" max="6147" width="11.42578125" style="211"/>
    <col min="6148" max="6148" width="14.85546875" style="211" customWidth="1"/>
    <col min="6149" max="6149" width="10.140625" style="211" bestFit="1" customWidth="1"/>
    <col min="6150" max="6150" width="2.5703125" style="211" customWidth="1"/>
    <col min="6151" max="6151" width="8.85546875" style="211" customWidth="1"/>
    <col min="6152" max="6152" width="1.7109375" style="211" customWidth="1"/>
    <col min="6153" max="6153" width="9" style="211" customWidth="1"/>
    <col min="6154" max="6155" width="1.7109375" style="211" customWidth="1"/>
    <col min="6156" max="6157" width="9" style="211" bestFit="1" customWidth="1"/>
    <col min="6158" max="6158" width="1.7109375" style="211" customWidth="1"/>
    <col min="6159" max="6160" width="9" style="211" bestFit="1" customWidth="1"/>
    <col min="6161" max="6161" width="1.7109375" style="211" customWidth="1"/>
    <col min="6162" max="6163" width="9" style="211" bestFit="1" customWidth="1"/>
    <col min="6164" max="6164" width="1.7109375" style="211" customWidth="1"/>
    <col min="6165" max="6166" width="9" style="211" bestFit="1" customWidth="1"/>
    <col min="6167" max="6167" width="1.7109375" style="211" customWidth="1"/>
    <col min="6168" max="6168" width="8.140625" style="211" bestFit="1" customWidth="1"/>
    <col min="6169" max="6169" width="7.7109375" style="211" customWidth="1"/>
    <col min="6170" max="6170" width="1.7109375" style="211" customWidth="1"/>
    <col min="6171" max="6403" width="11.42578125" style="211"/>
    <col min="6404" max="6404" width="14.85546875" style="211" customWidth="1"/>
    <col min="6405" max="6405" width="10.140625" style="211" bestFit="1" customWidth="1"/>
    <col min="6406" max="6406" width="2.5703125" style="211" customWidth="1"/>
    <col min="6407" max="6407" width="8.85546875" style="211" customWidth="1"/>
    <col min="6408" max="6408" width="1.7109375" style="211" customWidth="1"/>
    <col min="6409" max="6409" width="9" style="211" customWidth="1"/>
    <col min="6410" max="6411" width="1.7109375" style="211" customWidth="1"/>
    <col min="6412" max="6413" width="9" style="211" bestFit="1" customWidth="1"/>
    <col min="6414" max="6414" width="1.7109375" style="211" customWidth="1"/>
    <col min="6415" max="6416" width="9" style="211" bestFit="1" customWidth="1"/>
    <col min="6417" max="6417" width="1.7109375" style="211" customWidth="1"/>
    <col min="6418" max="6419" width="9" style="211" bestFit="1" customWidth="1"/>
    <col min="6420" max="6420" width="1.7109375" style="211" customWidth="1"/>
    <col min="6421" max="6422" width="9" style="211" bestFit="1" customWidth="1"/>
    <col min="6423" max="6423" width="1.7109375" style="211" customWidth="1"/>
    <col min="6424" max="6424" width="8.140625" style="211" bestFit="1" customWidth="1"/>
    <col min="6425" max="6425" width="7.7109375" style="211" customWidth="1"/>
    <col min="6426" max="6426" width="1.7109375" style="211" customWidth="1"/>
    <col min="6427" max="6659" width="11.42578125" style="211"/>
    <col min="6660" max="6660" width="14.85546875" style="211" customWidth="1"/>
    <col min="6661" max="6661" width="10.140625" style="211" bestFit="1" customWidth="1"/>
    <col min="6662" max="6662" width="2.5703125" style="211" customWidth="1"/>
    <col min="6663" max="6663" width="8.85546875" style="211" customWidth="1"/>
    <col min="6664" max="6664" width="1.7109375" style="211" customWidth="1"/>
    <col min="6665" max="6665" width="9" style="211" customWidth="1"/>
    <col min="6666" max="6667" width="1.7109375" style="211" customWidth="1"/>
    <col min="6668" max="6669" width="9" style="211" bestFit="1" customWidth="1"/>
    <col min="6670" max="6670" width="1.7109375" style="211" customWidth="1"/>
    <col min="6671" max="6672" width="9" style="211" bestFit="1" customWidth="1"/>
    <col min="6673" max="6673" width="1.7109375" style="211" customWidth="1"/>
    <col min="6674" max="6675" width="9" style="211" bestFit="1" customWidth="1"/>
    <col min="6676" max="6676" width="1.7109375" style="211" customWidth="1"/>
    <col min="6677" max="6678" width="9" style="211" bestFit="1" customWidth="1"/>
    <col min="6679" max="6679" width="1.7109375" style="211" customWidth="1"/>
    <col min="6680" max="6680" width="8.140625" style="211" bestFit="1" customWidth="1"/>
    <col min="6681" max="6681" width="7.7109375" style="211" customWidth="1"/>
    <col min="6682" max="6682" width="1.7109375" style="211" customWidth="1"/>
    <col min="6683" max="6915" width="11.42578125" style="211"/>
    <col min="6916" max="6916" width="14.85546875" style="211" customWidth="1"/>
    <col min="6917" max="6917" width="10.140625" style="211" bestFit="1" customWidth="1"/>
    <col min="6918" max="6918" width="2.5703125" style="211" customWidth="1"/>
    <col min="6919" max="6919" width="8.85546875" style="211" customWidth="1"/>
    <col min="6920" max="6920" width="1.7109375" style="211" customWidth="1"/>
    <col min="6921" max="6921" width="9" style="211" customWidth="1"/>
    <col min="6922" max="6923" width="1.7109375" style="211" customWidth="1"/>
    <col min="6924" max="6925" width="9" style="211" bestFit="1" customWidth="1"/>
    <col min="6926" max="6926" width="1.7109375" style="211" customWidth="1"/>
    <col min="6927" max="6928" width="9" style="211" bestFit="1" customWidth="1"/>
    <col min="6929" max="6929" width="1.7109375" style="211" customWidth="1"/>
    <col min="6930" max="6931" width="9" style="211" bestFit="1" customWidth="1"/>
    <col min="6932" max="6932" width="1.7109375" style="211" customWidth="1"/>
    <col min="6933" max="6934" width="9" style="211" bestFit="1" customWidth="1"/>
    <col min="6935" max="6935" width="1.7109375" style="211" customWidth="1"/>
    <col min="6936" max="6936" width="8.140625" style="211" bestFit="1" customWidth="1"/>
    <col min="6937" max="6937" width="7.7109375" style="211" customWidth="1"/>
    <col min="6938" max="6938" width="1.7109375" style="211" customWidth="1"/>
    <col min="6939" max="7171" width="11.42578125" style="211"/>
    <col min="7172" max="7172" width="14.85546875" style="211" customWidth="1"/>
    <col min="7173" max="7173" width="10.140625" style="211" bestFit="1" customWidth="1"/>
    <col min="7174" max="7174" width="2.5703125" style="211" customWidth="1"/>
    <col min="7175" max="7175" width="8.85546875" style="211" customWidth="1"/>
    <col min="7176" max="7176" width="1.7109375" style="211" customWidth="1"/>
    <col min="7177" max="7177" width="9" style="211" customWidth="1"/>
    <col min="7178" max="7179" width="1.7109375" style="211" customWidth="1"/>
    <col min="7180" max="7181" width="9" style="211" bestFit="1" customWidth="1"/>
    <col min="7182" max="7182" width="1.7109375" style="211" customWidth="1"/>
    <col min="7183" max="7184" width="9" style="211" bestFit="1" customWidth="1"/>
    <col min="7185" max="7185" width="1.7109375" style="211" customWidth="1"/>
    <col min="7186" max="7187" width="9" style="211" bestFit="1" customWidth="1"/>
    <col min="7188" max="7188" width="1.7109375" style="211" customWidth="1"/>
    <col min="7189" max="7190" width="9" style="211" bestFit="1" customWidth="1"/>
    <col min="7191" max="7191" width="1.7109375" style="211" customWidth="1"/>
    <col min="7192" max="7192" width="8.140625" style="211" bestFit="1" customWidth="1"/>
    <col min="7193" max="7193" width="7.7109375" style="211" customWidth="1"/>
    <col min="7194" max="7194" width="1.7109375" style="211" customWidth="1"/>
    <col min="7195" max="7427" width="11.42578125" style="211"/>
    <col min="7428" max="7428" width="14.85546875" style="211" customWidth="1"/>
    <col min="7429" max="7429" width="10.140625" style="211" bestFit="1" customWidth="1"/>
    <col min="7430" max="7430" width="2.5703125" style="211" customWidth="1"/>
    <col min="7431" max="7431" width="8.85546875" style="211" customWidth="1"/>
    <col min="7432" max="7432" width="1.7109375" style="211" customWidth="1"/>
    <col min="7433" max="7433" width="9" style="211" customWidth="1"/>
    <col min="7434" max="7435" width="1.7109375" style="211" customWidth="1"/>
    <col min="7436" max="7437" width="9" style="211" bestFit="1" customWidth="1"/>
    <col min="7438" max="7438" width="1.7109375" style="211" customWidth="1"/>
    <col min="7439" max="7440" width="9" style="211" bestFit="1" customWidth="1"/>
    <col min="7441" max="7441" width="1.7109375" style="211" customWidth="1"/>
    <col min="7442" max="7443" width="9" style="211" bestFit="1" customWidth="1"/>
    <col min="7444" max="7444" width="1.7109375" style="211" customWidth="1"/>
    <col min="7445" max="7446" width="9" style="211" bestFit="1" customWidth="1"/>
    <col min="7447" max="7447" width="1.7109375" style="211" customWidth="1"/>
    <col min="7448" max="7448" width="8.140625" style="211" bestFit="1" customWidth="1"/>
    <col min="7449" max="7449" width="7.7109375" style="211" customWidth="1"/>
    <col min="7450" max="7450" width="1.7109375" style="211" customWidth="1"/>
    <col min="7451" max="7683" width="11.42578125" style="211"/>
    <col min="7684" max="7684" width="14.85546875" style="211" customWidth="1"/>
    <col min="7685" max="7685" width="10.140625" style="211" bestFit="1" customWidth="1"/>
    <col min="7686" max="7686" width="2.5703125" style="211" customWidth="1"/>
    <col min="7687" max="7687" width="8.85546875" style="211" customWidth="1"/>
    <col min="7688" max="7688" width="1.7109375" style="211" customWidth="1"/>
    <col min="7689" max="7689" width="9" style="211" customWidth="1"/>
    <col min="7690" max="7691" width="1.7109375" style="211" customWidth="1"/>
    <col min="7692" max="7693" width="9" style="211" bestFit="1" customWidth="1"/>
    <col min="7694" max="7694" width="1.7109375" style="211" customWidth="1"/>
    <col min="7695" max="7696" width="9" style="211" bestFit="1" customWidth="1"/>
    <col min="7697" max="7697" width="1.7109375" style="211" customWidth="1"/>
    <col min="7698" max="7699" width="9" style="211" bestFit="1" customWidth="1"/>
    <col min="7700" max="7700" width="1.7109375" style="211" customWidth="1"/>
    <col min="7701" max="7702" width="9" style="211" bestFit="1" customWidth="1"/>
    <col min="7703" max="7703" width="1.7109375" style="211" customWidth="1"/>
    <col min="7704" max="7704" width="8.140625" style="211" bestFit="1" customWidth="1"/>
    <col min="7705" max="7705" width="7.7109375" style="211" customWidth="1"/>
    <col min="7706" max="7706" width="1.7109375" style="211" customWidth="1"/>
    <col min="7707" max="7939" width="11.42578125" style="211"/>
    <col min="7940" max="7940" width="14.85546875" style="211" customWidth="1"/>
    <col min="7941" max="7941" width="10.140625" style="211" bestFit="1" customWidth="1"/>
    <col min="7942" max="7942" width="2.5703125" style="211" customWidth="1"/>
    <col min="7943" max="7943" width="8.85546875" style="211" customWidth="1"/>
    <col min="7944" max="7944" width="1.7109375" style="211" customWidth="1"/>
    <col min="7945" max="7945" width="9" style="211" customWidth="1"/>
    <col min="7946" max="7947" width="1.7109375" style="211" customWidth="1"/>
    <col min="7948" max="7949" width="9" style="211" bestFit="1" customWidth="1"/>
    <col min="7950" max="7950" width="1.7109375" style="211" customWidth="1"/>
    <col min="7951" max="7952" width="9" style="211" bestFit="1" customWidth="1"/>
    <col min="7953" max="7953" width="1.7109375" style="211" customWidth="1"/>
    <col min="7954" max="7955" width="9" style="211" bestFit="1" customWidth="1"/>
    <col min="7956" max="7956" width="1.7109375" style="211" customWidth="1"/>
    <col min="7957" max="7958" width="9" style="211" bestFit="1" customWidth="1"/>
    <col min="7959" max="7959" width="1.7109375" style="211" customWidth="1"/>
    <col min="7960" max="7960" width="8.140625" style="211" bestFit="1" customWidth="1"/>
    <col min="7961" max="7961" width="7.7109375" style="211" customWidth="1"/>
    <col min="7962" max="7962" width="1.7109375" style="211" customWidth="1"/>
    <col min="7963" max="8195" width="11.42578125" style="211"/>
    <col min="8196" max="8196" width="14.85546875" style="211" customWidth="1"/>
    <col min="8197" max="8197" width="10.140625" style="211" bestFit="1" customWidth="1"/>
    <col min="8198" max="8198" width="2.5703125" style="211" customWidth="1"/>
    <col min="8199" max="8199" width="8.85546875" style="211" customWidth="1"/>
    <col min="8200" max="8200" width="1.7109375" style="211" customWidth="1"/>
    <col min="8201" max="8201" width="9" style="211" customWidth="1"/>
    <col min="8202" max="8203" width="1.7109375" style="211" customWidth="1"/>
    <col min="8204" max="8205" width="9" style="211" bestFit="1" customWidth="1"/>
    <col min="8206" max="8206" width="1.7109375" style="211" customWidth="1"/>
    <col min="8207" max="8208" width="9" style="211" bestFit="1" customWidth="1"/>
    <col min="8209" max="8209" width="1.7109375" style="211" customWidth="1"/>
    <col min="8210" max="8211" width="9" style="211" bestFit="1" customWidth="1"/>
    <col min="8212" max="8212" width="1.7109375" style="211" customWidth="1"/>
    <col min="8213" max="8214" width="9" style="211" bestFit="1" customWidth="1"/>
    <col min="8215" max="8215" width="1.7109375" style="211" customWidth="1"/>
    <col min="8216" max="8216" width="8.140625" style="211" bestFit="1" customWidth="1"/>
    <col min="8217" max="8217" width="7.7109375" style="211" customWidth="1"/>
    <col min="8218" max="8218" width="1.7109375" style="211" customWidth="1"/>
    <col min="8219" max="8451" width="11.42578125" style="211"/>
    <col min="8452" max="8452" width="14.85546875" style="211" customWidth="1"/>
    <col min="8453" max="8453" width="10.140625" style="211" bestFit="1" customWidth="1"/>
    <col min="8454" max="8454" width="2.5703125" style="211" customWidth="1"/>
    <col min="8455" max="8455" width="8.85546875" style="211" customWidth="1"/>
    <col min="8456" max="8456" width="1.7109375" style="211" customWidth="1"/>
    <col min="8457" max="8457" width="9" style="211" customWidth="1"/>
    <col min="8458" max="8459" width="1.7109375" style="211" customWidth="1"/>
    <col min="8460" max="8461" width="9" style="211" bestFit="1" customWidth="1"/>
    <col min="8462" max="8462" width="1.7109375" style="211" customWidth="1"/>
    <col min="8463" max="8464" width="9" style="211" bestFit="1" customWidth="1"/>
    <col min="8465" max="8465" width="1.7109375" style="211" customWidth="1"/>
    <col min="8466" max="8467" width="9" style="211" bestFit="1" customWidth="1"/>
    <col min="8468" max="8468" width="1.7109375" style="211" customWidth="1"/>
    <col min="8469" max="8470" width="9" style="211" bestFit="1" customWidth="1"/>
    <col min="8471" max="8471" width="1.7109375" style="211" customWidth="1"/>
    <col min="8472" max="8472" width="8.140625" style="211" bestFit="1" customWidth="1"/>
    <col min="8473" max="8473" width="7.7109375" style="211" customWidth="1"/>
    <col min="8474" max="8474" width="1.7109375" style="211" customWidth="1"/>
    <col min="8475" max="8707" width="11.42578125" style="211"/>
    <col min="8708" max="8708" width="14.85546875" style="211" customWidth="1"/>
    <col min="8709" max="8709" width="10.140625" style="211" bestFit="1" customWidth="1"/>
    <col min="8710" max="8710" width="2.5703125" style="211" customWidth="1"/>
    <col min="8711" max="8711" width="8.85546875" style="211" customWidth="1"/>
    <col min="8712" max="8712" width="1.7109375" style="211" customWidth="1"/>
    <col min="8713" max="8713" width="9" style="211" customWidth="1"/>
    <col min="8714" max="8715" width="1.7109375" style="211" customWidth="1"/>
    <col min="8716" max="8717" width="9" style="211" bestFit="1" customWidth="1"/>
    <col min="8718" max="8718" width="1.7109375" style="211" customWidth="1"/>
    <col min="8719" max="8720" width="9" style="211" bestFit="1" customWidth="1"/>
    <col min="8721" max="8721" width="1.7109375" style="211" customWidth="1"/>
    <col min="8722" max="8723" width="9" style="211" bestFit="1" customWidth="1"/>
    <col min="8724" max="8724" width="1.7109375" style="211" customWidth="1"/>
    <col min="8725" max="8726" width="9" style="211" bestFit="1" customWidth="1"/>
    <col min="8727" max="8727" width="1.7109375" style="211" customWidth="1"/>
    <col min="8728" max="8728" width="8.140625" style="211" bestFit="1" customWidth="1"/>
    <col min="8729" max="8729" width="7.7109375" style="211" customWidth="1"/>
    <col min="8730" max="8730" width="1.7109375" style="211" customWidth="1"/>
    <col min="8731" max="8963" width="11.42578125" style="211"/>
    <col min="8964" max="8964" width="14.85546875" style="211" customWidth="1"/>
    <col min="8965" max="8965" width="10.140625" style="211" bestFit="1" customWidth="1"/>
    <col min="8966" max="8966" width="2.5703125" style="211" customWidth="1"/>
    <col min="8967" max="8967" width="8.85546875" style="211" customWidth="1"/>
    <col min="8968" max="8968" width="1.7109375" style="211" customWidth="1"/>
    <col min="8969" max="8969" width="9" style="211" customWidth="1"/>
    <col min="8970" max="8971" width="1.7109375" style="211" customWidth="1"/>
    <col min="8972" max="8973" width="9" style="211" bestFit="1" customWidth="1"/>
    <col min="8974" max="8974" width="1.7109375" style="211" customWidth="1"/>
    <col min="8975" max="8976" width="9" style="211" bestFit="1" customWidth="1"/>
    <col min="8977" max="8977" width="1.7109375" style="211" customWidth="1"/>
    <col min="8978" max="8979" width="9" style="211" bestFit="1" customWidth="1"/>
    <col min="8980" max="8980" width="1.7109375" style="211" customWidth="1"/>
    <col min="8981" max="8982" width="9" style="211" bestFit="1" customWidth="1"/>
    <col min="8983" max="8983" width="1.7109375" style="211" customWidth="1"/>
    <col min="8984" max="8984" width="8.140625" style="211" bestFit="1" customWidth="1"/>
    <col min="8985" max="8985" width="7.7109375" style="211" customWidth="1"/>
    <col min="8986" max="8986" width="1.7109375" style="211" customWidth="1"/>
    <col min="8987" max="9219" width="11.42578125" style="211"/>
    <col min="9220" max="9220" width="14.85546875" style="211" customWidth="1"/>
    <col min="9221" max="9221" width="10.140625" style="211" bestFit="1" customWidth="1"/>
    <col min="9222" max="9222" width="2.5703125" style="211" customWidth="1"/>
    <col min="9223" max="9223" width="8.85546875" style="211" customWidth="1"/>
    <col min="9224" max="9224" width="1.7109375" style="211" customWidth="1"/>
    <col min="9225" max="9225" width="9" style="211" customWidth="1"/>
    <col min="9226" max="9227" width="1.7109375" style="211" customWidth="1"/>
    <col min="9228" max="9229" width="9" style="211" bestFit="1" customWidth="1"/>
    <col min="9230" max="9230" width="1.7109375" style="211" customWidth="1"/>
    <col min="9231" max="9232" width="9" style="211" bestFit="1" customWidth="1"/>
    <col min="9233" max="9233" width="1.7109375" style="211" customWidth="1"/>
    <col min="9234" max="9235" width="9" style="211" bestFit="1" customWidth="1"/>
    <col min="9236" max="9236" width="1.7109375" style="211" customWidth="1"/>
    <col min="9237" max="9238" width="9" style="211" bestFit="1" customWidth="1"/>
    <col min="9239" max="9239" width="1.7109375" style="211" customWidth="1"/>
    <col min="9240" max="9240" width="8.140625" style="211" bestFit="1" customWidth="1"/>
    <col min="9241" max="9241" width="7.7109375" style="211" customWidth="1"/>
    <col min="9242" max="9242" width="1.7109375" style="211" customWidth="1"/>
    <col min="9243" max="9475" width="11.42578125" style="211"/>
    <col min="9476" max="9476" width="14.85546875" style="211" customWidth="1"/>
    <col min="9477" max="9477" width="10.140625" style="211" bestFit="1" customWidth="1"/>
    <col min="9478" max="9478" width="2.5703125" style="211" customWidth="1"/>
    <col min="9479" max="9479" width="8.85546875" style="211" customWidth="1"/>
    <col min="9480" max="9480" width="1.7109375" style="211" customWidth="1"/>
    <col min="9481" max="9481" width="9" style="211" customWidth="1"/>
    <col min="9482" max="9483" width="1.7109375" style="211" customWidth="1"/>
    <col min="9484" max="9485" width="9" style="211" bestFit="1" customWidth="1"/>
    <col min="9486" max="9486" width="1.7109375" style="211" customWidth="1"/>
    <col min="9487" max="9488" width="9" style="211" bestFit="1" customWidth="1"/>
    <col min="9489" max="9489" width="1.7109375" style="211" customWidth="1"/>
    <col min="9490" max="9491" width="9" style="211" bestFit="1" customWidth="1"/>
    <col min="9492" max="9492" width="1.7109375" style="211" customWidth="1"/>
    <col min="9493" max="9494" width="9" style="211" bestFit="1" customWidth="1"/>
    <col min="9495" max="9495" width="1.7109375" style="211" customWidth="1"/>
    <col min="9496" max="9496" width="8.140625" style="211" bestFit="1" customWidth="1"/>
    <col min="9497" max="9497" width="7.7109375" style="211" customWidth="1"/>
    <col min="9498" max="9498" width="1.7109375" style="211" customWidth="1"/>
    <col min="9499" max="9731" width="11.42578125" style="211"/>
    <col min="9732" max="9732" width="14.85546875" style="211" customWidth="1"/>
    <col min="9733" max="9733" width="10.140625" style="211" bestFit="1" customWidth="1"/>
    <col min="9734" max="9734" width="2.5703125" style="211" customWidth="1"/>
    <col min="9735" max="9735" width="8.85546875" style="211" customWidth="1"/>
    <col min="9736" max="9736" width="1.7109375" style="211" customWidth="1"/>
    <col min="9737" max="9737" width="9" style="211" customWidth="1"/>
    <col min="9738" max="9739" width="1.7109375" style="211" customWidth="1"/>
    <col min="9740" max="9741" width="9" style="211" bestFit="1" customWidth="1"/>
    <col min="9742" max="9742" width="1.7109375" style="211" customWidth="1"/>
    <col min="9743" max="9744" width="9" style="211" bestFit="1" customWidth="1"/>
    <col min="9745" max="9745" width="1.7109375" style="211" customWidth="1"/>
    <col min="9746" max="9747" width="9" style="211" bestFit="1" customWidth="1"/>
    <col min="9748" max="9748" width="1.7109375" style="211" customWidth="1"/>
    <col min="9749" max="9750" width="9" style="211" bestFit="1" customWidth="1"/>
    <col min="9751" max="9751" width="1.7109375" style="211" customWidth="1"/>
    <col min="9752" max="9752" width="8.140625" style="211" bestFit="1" customWidth="1"/>
    <col min="9753" max="9753" width="7.7109375" style="211" customWidth="1"/>
    <col min="9754" max="9754" width="1.7109375" style="211" customWidth="1"/>
    <col min="9755" max="9987" width="11.42578125" style="211"/>
    <col min="9988" max="9988" width="14.85546875" style="211" customWidth="1"/>
    <col min="9989" max="9989" width="10.140625" style="211" bestFit="1" customWidth="1"/>
    <col min="9990" max="9990" width="2.5703125" style="211" customWidth="1"/>
    <col min="9991" max="9991" width="8.85546875" style="211" customWidth="1"/>
    <col min="9992" max="9992" width="1.7109375" style="211" customWidth="1"/>
    <col min="9993" max="9993" width="9" style="211" customWidth="1"/>
    <col min="9994" max="9995" width="1.7109375" style="211" customWidth="1"/>
    <col min="9996" max="9997" width="9" style="211" bestFit="1" customWidth="1"/>
    <col min="9998" max="9998" width="1.7109375" style="211" customWidth="1"/>
    <col min="9999" max="10000" width="9" style="211" bestFit="1" customWidth="1"/>
    <col min="10001" max="10001" width="1.7109375" style="211" customWidth="1"/>
    <col min="10002" max="10003" width="9" style="211" bestFit="1" customWidth="1"/>
    <col min="10004" max="10004" width="1.7109375" style="211" customWidth="1"/>
    <col min="10005" max="10006" width="9" style="211" bestFit="1" customWidth="1"/>
    <col min="10007" max="10007" width="1.7109375" style="211" customWidth="1"/>
    <col min="10008" max="10008" width="8.140625" style="211" bestFit="1" customWidth="1"/>
    <col min="10009" max="10009" width="7.7109375" style="211" customWidth="1"/>
    <col min="10010" max="10010" width="1.7109375" style="211" customWidth="1"/>
    <col min="10011" max="10243" width="11.42578125" style="211"/>
    <col min="10244" max="10244" width="14.85546875" style="211" customWidth="1"/>
    <col min="10245" max="10245" width="10.140625" style="211" bestFit="1" customWidth="1"/>
    <col min="10246" max="10246" width="2.5703125" style="211" customWidth="1"/>
    <col min="10247" max="10247" width="8.85546875" style="211" customWidth="1"/>
    <col min="10248" max="10248" width="1.7109375" style="211" customWidth="1"/>
    <col min="10249" max="10249" width="9" style="211" customWidth="1"/>
    <col min="10250" max="10251" width="1.7109375" style="211" customWidth="1"/>
    <col min="10252" max="10253" width="9" style="211" bestFit="1" customWidth="1"/>
    <col min="10254" max="10254" width="1.7109375" style="211" customWidth="1"/>
    <col min="10255" max="10256" width="9" style="211" bestFit="1" customWidth="1"/>
    <col min="10257" max="10257" width="1.7109375" style="211" customWidth="1"/>
    <col min="10258" max="10259" width="9" style="211" bestFit="1" customWidth="1"/>
    <col min="10260" max="10260" width="1.7109375" style="211" customWidth="1"/>
    <col min="10261" max="10262" width="9" style="211" bestFit="1" customWidth="1"/>
    <col min="10263" max="10263" width="1.7109375" style="211" customWidth="1"/>
    <col min="10264" max="10264" width="8.140625" style="211" bestFit="1" customWidth="1"/>
    <col min="10265" max="10265" width="7.7109375" style="211" customWidth="1"/>
    <col min="10266" max="10266" width="1.7109375" style="211" customWidth="1"/>
    <col min="10267" max="10499" width="11.42578125" style="211"/>
    <col min="10500" max="10500" width="14.85546875" style="211" customWidth="1"/>
    <col min="10501" max="10501" width="10.140625" style="211" bestFit="1" customWidth="1"/>
    <col min="10502" max="10502" width="2.5703125" style="211" customWidth="1"/>
    <col min="10503" max="10503" width="8.85546875" style="211" customWidth="1"/>
    <col min="10504" max="10504" width="1.7109375" style="211" customWidth="1"/>
    <col min="10505" max="10505" width="9" style="211" customWidth="1"/>
    <col min="10506" max="10507" width="1.7109375" style="211" customWidth="1"/>
    <col min="10508" max="10509" width="9" style="211" bestFit="1" customWidth="1"/>
    <col min="10510" max="10510" width="1.7109375" style="211" customWidth="1"/>
    <col min="10511" max="10512" width="9" style="211" bestFit="1" customWidth="1"/>
    <col min="10513" max="10513" width="1.7109375" style="211" customWidth="1"/>
    <col min="10514" max="10515" width="9" style="211" bestFit="1" customWidth="1"/>
    <col min="10516" max="10516" width="1.7109375" style="211" customWidth="1"/>
    <col min="10517" max="10518" width="9" style="211" bestFit="1" customWidth="1"/>
    <col min="10519" max="10519" width="1.7109375" style="211" customWidth="1"/>
    <col min="10520" max="10520" width="8.140625" style="211" bestFit="1" customWidth="1"/>
    <col min="10521" max="10521" width="7.7109375" style="211" customWidth="1"/>
    <col min="10522" max="10522" width="1.7109375" style="211" customWidth="1"/>
    <col min="10523" max="10755" width="11.42578125" style="211"/>
    <col min="10756" max="10756" width="14.85546875" style="211" customWidth="1"/>
    <col min="10757" max="10757" width="10.140625" style="211" bestFit="1" customWidth="1"/>
    <col min="10758" max="10758" width="2.5703125" style="211" customWidth="1"/>
    <col min="10759" max="10759" width="8.85546875" style="211" customWidth="1"/>
    <col min="10760" max="10760" width="1.7109375" style="211" customWidth="1"/>
    <col min="10761" max="10761" width="9" style="211" customWidth="1"/>
    <col min="10762" max="10763" width="1.7109375" style="211" customWidth="1"/>
    <col min="10764" max="10765" width="9" style="211" bestFit="1" customWidth="1"/>
    <col min="10766" max="10766" width="1.7109375" style="211" customWidth="1"/>
    <col min="10767" max="10768" width="9" style="211" bestFit="1" customWidth="1"/>
    <col min="10769" max="10769" width="1.7109375" style="211" customWidth="1"/>
    <col min="10770" max="10771" width="9" style="211" bestFit="1" customWidth="1"/>
    <col min="10772" max="10772" width="1.7109375" style="211" customWidth="1"/>
    <col min="10773" max="10774" width="9" style="211" bestFit="1" customWidth="1"/>
    <col min="10775" max="10775" width="1.7109375" style="211" customWidth="1"/>
    <col min="10776" max="10776" width="8.140625" style="211" bestFit="1" customWidth="1"/>
    <col min="10777" max="10777" width="7.7109375" style="211" customWidth="1"/>
    <col min="10778" max="10778" width="1.7109375" style="211" customWidth="1"/>
    <col min="10779" max="11011" width="11.42578125" style="211"/>
    <col min="11012" max="11012" width="14.85546875" style="211" customWidth="1"/>
    <col min="11013" max="11013" width="10.140625" style="211" bestFit="1" customWidth="1"/>
    <col min="11014" max="11014" width="2.5703125" style="211" customWidth="1"/>
    <col min="11015" max="11015" width="8.85546875" style="211" customWidth="1"/>
    <col min="11016" max="11016" width="1.7109375" style="211" customWidth="1"/>
    <col min="11017" max="11017" width="9" style="211" customWidth="1"/>
    <col min="11018" max="11019" width="1.7109375" style="211" customWidth="1"/>
    <col min="11020" max="11021" width="9" style="211" bestFit="1" customWidth="1"/>
    <col min="11022" max="11022" width="1.7109375" style="211" customWidth="1"/>
    <col min="11023" max="11024" width="9" style="211" bestFit="1" customWidth="1"/>
    <col min="11025" max="11025" width="1.7109375" style="211" customWidth="1"/>
    <col min="11026" max="11027" width="9" style="211" bestFit="1" customWidth="1"/>
    <col min="11028" max="11028" width="1.7109375" style="211" customWidth="1"/>
    <col min="11029" max="11030" width="9" style="211" bestFit="1" customWidth="1"/>
    <col min="11031" max="11031" width="1.7109375" style="211" customWidth="1"/>
    <col min="11032" max="11032" width="8.140625" style="211" bestFit="1" customWidth="1"/>
    <col min="11033" max="11033" width="7.7109375" style="211" customWidth="1"/>
    <col min="11034" max="11034" width="1.7109375" style="211" customWidth="1"/>
    <col min="11035" max="11267" width="11.42578125" style="211"/>
    <col min="11268" max="11268" width="14.85546875" style="211" customWidth="1"/>
    <col min="11269" max="11269" width="10.140625" style="211" bestFit="1" customWidth="1"/>
    <col min="11270" max="11270" width="2.5703125" style="211" customWidth="1"/>
    <col min="11271" max="11271" width="8.85546875" style="211" customWidth="1"/>
    <col min="11272" max="11272" width="1.7109375" style="211" customWidth="1"/>
    <col min="11273" max="11273" width="9" style="211" customWidth="1"/>
    <col min="11274" max="11275" width="1.7109375" style="211" customWidth="1"/>
    <col min="11276" max="11277" width="9" style="211" bestFit="1" customWidth="1"/>
    <col min="11278" max="11278" width="1.7109375" style="211" customWidth="1"/>
    <col min="11279" max="11280" width="9" style="211" bestFit="1" customWidth="1"/>
    <col min="11281" max="11281" width="1.7109375" style="211" customWidth="1"/>
    <col min="11282" max="11283" width="9" style="211" bestFit="1" customWidth="1"/>
    <col min="11284" max="11284" width="1.7109375" style="211" customWidth="1"/>
    <col min="11285" max="11286" width="9" style="211" bestFit="1" customWidth="1"/>
    <col min="11287" max="11287" width="1.7109375" style="211" customWidth="1"/>
    <col min="11288" max="11288" width="8.140625" style="211" bestFit="1" customWidth="1"/>
    <col min="11289" max="11289" width="7.7109375" style="211" customWidth="1"/>
    <col min="11290" max="11290" width="1.7109375" style="211" customWidth="1"/>
    <col min="11291" max="11523" width="11.42578125" style="211"/>
    <col min="11524" max="11524" width="14.85546875" style="211" customWidth="1"/>
    <col min="11525" max="11525" width="10.140625" style="211" bestFit="1" customWidth="1"/>
    <col min="11526" max="11526" width="2.5703125" style="211" customWidth="1"/>
    <col min="11527" max="11527" width="8.85546875" style="211" customWidth="1"/>
    <col min="11528" max="11528" width="1.7109375" style="211" customWidth="1"/>
    <col min="11529" max="11529" width="9" style="211" customWidth="1"/>
    <col min="11530" max="11531" width="1.7109375" style="211" customWidth="1"/>
    <col min="11532" max="11533" width="9" style="211" bestFit="1" customWidth="1"/>
    <col min="11534" max="11534" width="1.7109375" style="211" customWidth="1"/>
    <col min="11535" max="11536" width="9" style="211" bestFit="1" customWidth="1"/>
    <col min="11537" max="11537" width="1.7109375" style="211" customWidth="1"/>
    <col min="11538" max="11539" width="9" style="211" bestFit="1" customWidth="1"/>
    <col min="11540" max="11540" width="1.7109375" style="211" customWidth="1"/>
    <col min="11541" max="11542" width="9" style="211" bestFit="1" customWidth="1"/>
    <col min="11543" max="11543" width="1.7109375" style="211" customWidth="1"/>
    <col min="11544" max="11544" width="8.140625" style="211" bestFit="1" customWidth="1"/>
    <col min="11545" max="11545" width="7.7109375" style="211" customWidth="1"/>
    <col min="11546" max="11546" width="1.7109375" style="211" customWidth="1"/>
    <col min="11547" max="11779" width="11.42578125" style="211"/>
    <col min="11780" max="11780" width="14.85546875" style="211" customWidth="1"/>
    <col min="11781" max="11781" width="10.140625" style="211" bestFit="1" customWidth="1"/>
    <col min="11782" max="11782" width="2.5703125" style="211" customWidth="1"/>
    <col min="11783" max="11783" width="8.85546875" style="211" customWidth="1"/>
    <col min="11784" max="11784" width="1.7109375" style="211" customWidth="1"/>
    <col min="11785" max="11785" width="9" style="211" customWidth="1"/>
    <col min="11786" max="11787" width="1.7109375" style="211" customWidth="1"/>
    <col min="11788" max="11789" width="9" style="211" bestFit="1" customWidth="1"/>
    <col min="11790" max="11790" width="1.7109375" style="211" customWidth="1"/>
    <col min="11791" max="11792" width="9" style="211" bestFit="1" customWidth="1"/>
    <col min="11793" max="11793" width="1.7109375" style="211" customWidth="1"/>
    <col min="11794" max="11795" width="9" style="211" bestFit="1" customWidth="1"/>
    <col min="11796" max="11796" width="1.7109375" style="211" customWidth="1"/>
    <col min="11797" max="11798" width="9" style="211" bestFit="1" customWidth="1"/>
    <col min="11799" max="11799" width="1.7109375" style="211" customWidth="1"/>
    <col min="11800" max="11800" width="8.140625" style="211" bestFit="1" customWidth="1"/>
    <col min="11801" max="11801" width="7.7109375" style="211" customWidth="1"/>
    <col min="11802" max="11802" width="1.7109375" style="211" customWidth="1"/>
    <col min="11803" max="12035" width="11.42578125" style="211"/>
    <col min="12036" max="12036" width="14.85546875" style="211" customWidth="1"/>
    <col min="12037" max="12037" width="10.140625" style="211" bestFit="1" customWidth="1"/>
    <col min="12038" max="12038" width="2.5703125" style="211" customWidth="1"/>
    <col min="12039" max="12039" width="8.85546875" style="211" customWidth="1"/>
    <col min="12040" max="12040" width="1.7109375" style="211" customWidth="1"/>
    <col min="12041" max="12041" width="9" style="211" customWidth="1"/>
    <col min="12042" max="12043" width="1.7109375" style="211" customWidth="1"/>
    <col min="12044" max="12045" width="9" style="211" bestFit="1" customWidth="1"/>
    <col min="12046" max="12046" width="1.7109375" style="211" customWidth="1"/>
    <col min="12047" max="12048" width="9" style="211" bestFit="1" customWidth="1"/>
    <col min="12049" max="12049" width="1.7109375" style="211" customWidth="1"/>
    <col min="12050" max="12051" width="9" style="211" bestFit="1" customWidth="1"/>
    <col min="12052" max="12052" width="1.7109375" style="211" customWidth="1"/>
    <col min="12053" max="12054" width="9" style="211" bestFit="1" customWidth="1"/>
    <col min="12055" max="12055" width="1.7109375" style="211" customWidth="1"/>
    <col min="12056" max="12056" width="8.140625" style="211" bestFit="1" customWidth="1"/>
    <col min="12057" max="12057" width="7.7109375" style="211" customWidth="1"/>
    <col min="12058" max="12058" width="1.7109375" style="211" customWidth="1"/>
    <col min="12059" max="12291" width="11.42578125" style="211"/>
    <col min="12292" max="12292" width="14.85546875" style="211" customWidth="1"/>
    <col min="12293" max="12293" width="10.140625" style="211" bestFit="1" customWidth="1"/>
    <col min="12294" max="12294" width="2.5703125" style="211" customWidth="1"/>
    <col min="12295" max="12295" width="8.85546875" style="211" customWidth="1"/>
    <col min="12296" max="12296" width="1.7109375" style="211" customWidth="1"/>
    <col min="12297" max="12297" width="9" style="211" customWidth="1"/>
    <col min="12298" max="12299" width="1.7109375" style="211" customWidth="1"/>
    <col min="12300" max="12301" width="9" style="211" bestFit="1" customWidth="1"/>
    <col min="12302" max="12302" width="1.7109375" style="211" customWidth="1"/>
    <col min="12303" max="12304" width="9" style="211" bestFit="1" customWidth="1"/>
    <col min="12305" max="12305" width="1.7109375" style="211" customWidth="1"/>
    <col min="12306" max="12307" width="9" style="211" bestFit="1" customWidth="1"/>
    <col min="12308" max="12308" width="1.7109375" style="211" customWidth="1"/>
    <col min="12309" max="12310" width="9" style="211" bestFit="1" customWidth="1"/>
    <col min="12311" max="12311" width="1.7109375" style="211" customWidth="1"/>
    <col min="12312" max="12312" width="8.140625" style="211" bestFit="1" customWidth="1"/>
    <col min="12313" max="12313" width="7.7109375" style="211" customWidth="1"/>
    <col min="12314" max="12314" width="1.7109375" style="211" customWidth="1"/>
    <col min="12315" max="12547" width="11.42578125" style="211"/>
    <col min="12548" max="12548" width="14.85546875" style="211" customWidth="1"/>
    <col min="12549" max="12549" width="10.140625" style="211" bestFit="1" customWidth="1"/>
    <col min="12550" max="12550" width="2.5703125" style="211" customWidth="1"/>
    <col min="12551" max="12551" width="8.85546875" style="211" customWidth="1"/>
    <col min="12552" max="12552" width="1.7109375" style="211" customWidth="1"/>
    <col min="12553" max="12553" width="9" style="211" customWidth="1"/>
    <col min="12554" max="12555" width="1.7109375" style="211" customWidth="1"/>
    <col min="12556" max="12557" width="9" style="211" bestFit="1" customWidth="1"/>
    <col min="12558" max="12558" width="1.7109375" style="211" customWidth="1"/>
    <col min="12559" max="12560" width="9" style="211" bestFit="1" customWidth="1"/>
    <col min="12561" max="12561" width="1.7109375" style="211" customWidth="1"/>
    <col min="12562" max="12563" width="9" style="211" bestFit="1" customWidth="1"/>
    <col min="12564" max="12564" width="1.7109375" style="211" customWidth="1"/>
    <col min="12565" max="12566" width="9" style="211" bestFit="1" customWidth="1"/>
    <col min="12567" max="12567" width="1.7109375" style="211" customWidth="1"/>
    <col min="12568" max="12568" width="8.140625" style="211" bestFit="1" customWidth="1"/>
    <col min="12569" max="12569" width="7.7109375" style="211" customWidth="1"/>
    <col min="12570" max="12570" width="1.7109375" style="211" customWidth="1"/>
    <col min="12571" max="12803" width="11.42578125" style="211"/>
    <col min="12804" max="12804" width="14.85546875" style="211" customWidth="1"/>
    <col min="12805" max="12805" width="10.140625" style="211" bestFit="1" customWidth="1"/>
    <col min="12806" max="12806" width="2.5703125" style="211" customWidth="1"/>
    <col min="12807" max="12807" width="8.85546875" style="211" customWidth="1"/>
    <col min="12808" max="12808" width="1.7109375" style="211" customWidth="1"/>
    <col min="12809" max="12809" width="9" style="211" customWidth="1"/>
    <col min="12810" max="12811" width="1.7109375" style="211" customWidth="1"/>
    <col min="12812" max="12813" width="9" style="211" bestFit="1" customWidth="1"/>
    <col min="12814" max="12814" width="1.7109375" style="211" customWidth="1"/>
    <col min="12815" max="12816" width="9" style="211" bestFit="1" customWidth="1"/>
    <col min="12817" max="12817" width="1.7109375" style="211" customWidth="1"/>
    <col min="12818" max="12819" width="9" style="211" bestFit="1" customWidth="1"/>
    <col min="12820" max="12820" width="1.7109375" style="211" customWidth="1"/>
    <col min="12821" max="12822" width="9" style="211" bestFit="1" customWidth="1"/>
    <col min="12823" max="12823" width="1.7109375" style="211" customWidth="1"/>
    <col min="12824" max="12824" width="8.140625" style="211" bestFit="1" customWidth="1"/>
    <col min="12825" max="12825" width="7.7109375" style="211" customWidth="1"/>
    <col min="12826" max="12826" width="1.7109375" style="211" customWidth="1"/>
    <col min="12827" max="13059" width="11.42578125" style="211"/>
    <col min="13060" max="13060" width="14.85546875" style="211" customWidth="1"/>
    <col min="13061" max="13061" width="10.140625" style="211" bestFit="1" customWidth="1"/>
    <col min="13062" max="13062" width="2.5703125" style="211" customWidth="1"/>
    <col min="13063" max="13063" width="8.85546875" style="211" customWidth="1"/>
    <col min="13064" max="13064" width="1.7109375" style="211" customWidth="1"/>
    <col min="13065" max="13065" width="9" style="211" customWidth="1"/>
    <col min="13066" max="13067" width="1.7109375" style="211" customWidth="1"/>
    <col min="13068" max="13069" width="9" style="211" bestFit="1" customWidth="1"/>
    <col min="13070" max="13070" width="1.7109375" style="211" customWidth="1"/>
    <col min="13071" max="13072" width="9" style="211" bestFit="1" customWidth="1"/>
    <col min="13073" max="13073" width="1.7109375" style="211" customWidth="1"/>
    <col min="13074" max="13075" width="9" style="211" bestFit="1" customWidth="1"/>
    <col min="13076" max="13076" width="1.7109375" style="211" customWidth="1"/>
    <col min="13077" max="13078" width="9" style="211" bestFit="1" customWidth="1"/>
    <col min="13079" max="13079" width="1.7109375" style="211" customWidth="1"/>
    <col min="13080" max="13080" width="8.140625" style="211" bestFit="1" customWidth="1"/>
    <col min="13081" max="13081" width="7.7109375" style="211" customWidth="1"/>
    <col min="13082" max="13082" width="1.7109375" style="211" customWidth="1"/>
    <col min="13083" max="13315" width="11.42578125" style="211"/>
    <col min="13316" max="13316" width="14.85546875" style="211" customWidth="1"/>
    <col min="13317" max="13317" width="10.140625" style="211" bestFit="1" customWidth="1"/>
    <col min="13318" max="13318" width="2.5703125" style="211" customWidth="1"/>
    <col min="13319" max="13319" width="8.85546875" style="211" customWidth="1"/>
    <col min="13320" max="13320" width="1.7109375" style="211" customWidth="1"/>
    <col min="13321" max="13321" width="9" style="211" customWidth="1"/>
    <col min="13322" max="13323" width="1.7109375" style="211" customWidth="1"/>
    <col min="13324" max="13325" width="9" style="211" bestFit="1" customWidth="1"/>
    <col min="13326" max="13326" width="1.7109375" style="211" customWidth="1"/>
    <col min="13327" max="13328" width="9" style="211" bestFit="1" customWidth="1"/>
    <col min="13329" max="13329" width="1.7109375" style="211" customWidth="1"/>
    <col min="13330" max="13331" width="9" style="211" bestFit="1" customWidth="1"/>
    <col min="13332" max="13332" width="1.7109375" style="211" customWidth="1"/>
    <col min="13333" max="13334" width="9" style="211" bestFit="1" customWidth="1"/>
    <col min="13335" max="13335" width="1.7109375" style="211" customWidth="1"/>
    <col min="13336" max="13336" width="8.140625" style="211" bestFit="1" customWidth="1"/>
    <col min="13337" max="13337" width="7.7109375" style="211" customWidth="1"/>
    <col min="13338" max="13338" width="1.7109375" style="211" customWidth="1"/>
    <col min="13339" max="13571" width="11.42578125" style="211"/>
    <col min="13572" max="13572" width="14.85546875" style="211" customWidth="1"/>
    <col min="13573" max="13573" width="10.140625" style="211" bestFit="1" customWidth="1"/>
    <col min="13574" max="13574" width="2.5703125" style="211" customWidth="1"/>
    <col min="13575" max="13575" width="8.85546875" style="211" customWidth="1"/>
    <col min="13576" max="13576" width="1.7109375" style="211" customWidth="1"/>
    <col min="13577" max="13577" width="9" style="211" customWidth="1"/>
    <col min="13578" max="13579" width="1.7109375" style="211" customWidth="1"/>
    <col min="13580" max="13581" width="9" style="211" bestFit="1" customWidth="1"/>
    <col min="13582" max="13582" width="1.7109375" style="211" customWidth="1"/>
    <col min="13583" max="13584" width="9" style="211" bestFit="1" customWidth="1"/>
    <col min="13585" max="13585" width="1.7109375" style="211" customWidth="1"/>
    <col min="13586" max="13587" width="9" style="211" bestFit="1" customWidth="1"/>
    <col min="13588" max="13588" width="1.7109375" style="211" customWidth="1"/>
    <col min="13589" max="13590" width="9" style="211" bestFit="1" customWidth="1"/>
    <col min="13591" max="13591" width="1.7109375" style="211" customWidth="1"/>
    <col min="13592" max="13592" width="8.140625" style="211" bestFit="1" customWidth="1"/>
    <col min="13593" max="13593" width="7.7109375" style="211" customWidth="1"/>
    <col min="13594" max="13594" width="1.7109375" style="211" customWidth="1"/>
    <col min="13595" max="13827" width="11.42578125" style="211"/>
    <col min="13828" max="13828" width="14.85546875" style="211" customWidth="1"/>
    <col min="13829" max="13829" width="10.140625" style="211" bestFit="1" customWidth="1"/>
    <col min="13830" max="13830" width="2.5703125" style="211" customWidth="1"/>
    <col min="13831" max="13831" width="8.85546875" style="211" customWidth="1"/>
    <col min="13832" max="13832" width="1.7109375" style="211" customWidth="1"/>
    <col min="13833" max="13833" width="9" style="211" customWidth="1"/>
    <col min="13834" max="13835" width="1.7109375" style="211" customWidth="1"/>
    <col min="13836" max="13837" width="9" style="211" bestFit="1" customWidth="1"/>
    <col min="13838" max="13838" width="1.7109375" style="211" customWidth="1"/>
    <col min="13839" max="13840" width="9" style="211" bestFit="1" customWidth="1"/>
    <col min="13841" max="13841" width="1.7109375" style="211" customWidth="1"/>
    <col min="13842" max="13843" width="9" style="211" bestFit="1" customWidth="1"/>
    <col min="13844" max="13844" width="1.7109375" style="211" customWidth="1"/>
    <col min="13845" max="13846" width="9" style="211" bestFit="1" customWidth="1"/>
    <col min="13847" max="13847" width="1.7109375" style="211" customWidth="1"/>
    <col min="13848" max="13848" width="8.140625" style="211" bestFit="1" customWidth="1"/>
    <col min="13849" max="13849" width="7.7109375" style="211" customWidth="1"/>
    <col min="13850" max="13850" width="1.7109375" style="211" customWidth="1"/>
    <col min="13851" max="14083" width="11.42578125" style="211"/>
    <col min="14084" max="14084" width="14.85546875" style="211" customWidth="1"/>
    <col min="14085" max="14085" width="10.140625" style="211" bestFit="1" customWidth="1"/>
    <col min="14086" max="14086" width="2.5703125" style="211" customWidth="1"/>
    <col min="14087" max="14087" width="8.85546875" style="211" customWidth="1"/>
    <col min="14088" max="14088" width="1.7109375" style="211" customWidth="1"/>
    <col min="14089" max="14089" width="9" style="211" customWidth="1"/>
    <col min="14090" max="14091" width="1.7109375" style="211" customWidth="1"/>
    <col min="14092" max="14093" width="9" style="211" bestFit="1" customWidth="1"/>
    <col min="14094" max="14094" width="1.7109375" style="211" customWidth="1"/>
    <col min="14095" max="14096" width="9" style="211" bestFit="1" customWidth="1"/>
    <col min="14097" max="14097" width="1.7109375" style="211" customWidth="1"/>
    <col min="14098" max="14099" width="9" style="211" bestFit="1" customWidth="1"/>
    <col min="14100" max="14100" width="1.7109375" style="211" customWidth="1"/>
    <col min="14101" max="14102" width="9" style="211" bestFit="1" customWidth="1"/>
    <col min="14103" max="14103" width="1.7109375" style="211" customWidth="1"/>
    <col min="14104" max="14104" width="8.140625" style="211" bestFit="1" customWidth="1"/>
    <col min="14105" max="14105" width="7.7109375" style="211" customWidth="1"/>
    <col min="14106" max="14106" width="1.7109375" style="211" customWidth="1"/>
    <col min="14107" max="14339" width="11.42578125" style="211"/>
    <col min="14340" max="14340" width="14.85546875" style="211" customWidth="1"/>
    <col min="14341" max="14341" width="10.140625" style="211" bestFit="1" customWidth="1"/>
    <col min="14342" max="14342" width="2.5703125" style="211" customWidth="1"/>
    <col min="14343" max="14343" width="8.85546875" style="211" customWidth="1"/>
    <col min="14344" max="14344" width="1.7109375" style="211" customWidth="1"/>
    <col min="14345" max="14345" width="9" style="211" customWidth="1"/>
    <col min="14346" max="14347" width="1.7109375" style="211" customWidth="1"/>
    <col min="14348" max="14349" width="9" style="211" bestFit="1" customWidth="1"/>
    <col min="14350" max="14350" width="1.7109375" style="211" customWidth="1"/>
    <col min="14351" max="14352" width="9" style="211" bestFit="1" customWidth="1"/>
    <col min="14353" max="14353" width="1.7109375" style="211" customWidth="1"/>
    <col min="14354" max="14355" width="9" style="211" bestFit="1" customWidth="1"/>
    <col min="14356" max="14356" width="1.7109375" style="211" customWidth="1"/>
    <col min="14357" max="14358" width="9" style="211" bestFit="1" customWidth="1"/>
    <col min="14359" max="14359" width="1.7109375" style="211" customWidth="1"/>
    <col min="14360" max="14360" width="8.140625" style="211" bestFit="1" customWidth="1"/>
    <col min="14361" max="14361" width="7.7109375" style="211" customWidth="1"/>
    <col min="14362" max="14362" width="1.7109375" style="211" customWidth="1"/>
    <col min="14363" max="14595" width="11.42578125" style="211"/>
    <col min="14596" max="14596" width="14.85546875" style="211" customWidth="1"/>
    <col min="14597" max="14597" width="10.140625" style="211" bestFit="1" customWidth="1"/>
    <col min="14598" max="14598" width="2.5703125" style="211" customWidth="1"/>
    <col min="14599" max="14599" width="8.85546875" style="211" customWidth="1"/>
    <col min="14600" max="14600" width="1.7109375" style="211" customWidth="1"/>
    <col min="14601" max="14601" width="9" style="211" customWidth="1"/>
    <col min="14602" max="14603" width="1.7109375" style="211" customWidth="1"/>
    <col min="14604" max="14605" width="9" style="211" bestFit="1" customWidth="1"/>
    <col min="14606" max="14606" width="1.7109375" style="211" customWidth="1"/>
    <col min="14607" max="14608" width="9" style="211" bestFit="1" customWidth="1"/>
    <col min="14609" max="14609" width="1.7109375" style="211" customWidth="1"/>
    <col min="14610" max="14611" width="9" style="211" bestFit="1" customWidth="1"/>
    <col min="14612" max="14612" width="1.7109375" style="211" customWidth="1"/>
    <col min="14613" max="14614" width="9" style="211" bestFit="1" customWidth="1"/>
    <col min="14615" max="14615" width="1.7109375" style="211" customWidth="1"/>
    <col min="14616" max="14616" width="8.140625" style="211" bestFit="1" customWidth="1"/>
    <col min="14617" max="14617" width="7.7109375" style="211" customWidth="1"/>
    <col min="14618" max="14618" width="1.7109375" style="211" customWidth="1"/>
    <col min="14619" max="14851" width="11.42578125" style="211"/>
    <col min="14852" max="14852" width="14.85546875" style="211" customWidth="1"/>
    <col min="14853" max="14853" width="10.140625" style="211" bestFit="1" customWidth="1"/>
    <col min="14854" max="14854" width="2.5703125" style="211" customWidth="1"/>
    <col min="14855" max="14855" width="8.85546875" style="211" customWidth="1"/>
    <col min="14856" max="14856" width="1.7109375" style="211" customWidth="1"/>
    <col min="14857" max="14857" width="9" style="211" customWidth="1"/>
    <col min="14858" max="14859" width="1.7109375" style="211" customWidth="1"/>
    <col min="14860" max="14861" width="9" style="211" bestFit="1" customWidth="1"/>
    <col min="14862" max="14862" width="1.7109375" style="211" customWidth="1"/>
    <col min="14863" max="14864" width="9" style="211" bestFit="1" customWidth="1"/>
    <col min="14865" max="14865" width="1.7109375" style="211" customWidth="1"/>
    <col min="14866" max="14867" width="9" style="211" bestFit="1" customWidth="1"/>
    <col min="14868" max="14868" width="1.7109375" style="211" customWidth="1"/>
    <col min="14869" max="14870" width="9" style="211" bestFit="1" customWidth="1"/>
    <col min="14871" max="14871" width="1.7109375" style="211" customWidth="1"/>
    <col min="14872" max="14872" width="8.140625" style="211" bestFit="1" customWidth="1"/>
    <col min="14873" max="14873" width="7.7109375" style="211" customWidth="1"/>
    <col min="14874" max="14874" width="1.7109375" style="211" customWidth="1"/>
    <col min="14875" max="15107" width="11.42578125" style="211"/>
    <col min="15108" max="15108" width="14.85546875" style="211" customWidth="1"/>
    <col min="15109" max="15109" width="10.140625" style="211" bestFit="1" customWidth="1"/>
    <col min="15110" max="15110" width="2.5703125" style="211" customWidth="1"/>
    <col min="15111" max="15111" width="8.85546875" style="211" customWidth="1"/>
    <col min="15112" max="15112" width="1.7109375" style="211" customWidth="1"/>
    <col min="15113" max="15113" width="9" style="211" customWidth="1"/>
    <col min="15114" max="15115" width="1.7109375" style="211" customWidth="1"/>
    <col min="15116" max="15117" width="9" style="211" bestFit="1" customWidth="1"/>
    <col min="15118" max="15118" width="1.7109375" style="211" customWidth="1"/>
    <col min="15119" max="15120" width="9" style="211" bestFit="1" customWidth="1"/>
    <col min="15121" max="15121" width="1.7109375" style="211" customWidth="1"/>
    <col min="15122" max="15123" width="9" style="211" bestFit="1" customWidth="1"/>
    <col min="15124" max="15124" width="1.7109375" style="211" customWidth="1"/>
    <col min="15125" max="15126" width="9" style="211" bestFit="1" customWidth="1"/>
    <col min="15127" max="15127" width="1.7109375" style="211" customWidth="1"/>
    <col min="15128" max="15128" width="8.140625" style="211" bestFit="1" customWidth="1"/>
    <col min="15129" max="15129" width="7.7109375" style="211" customWidth="1"/>
    <col min="15130" max="15130" width="1.7109375" style="211" customWidth="1"/>
    <col min="15131" max="15363" width="11.42578125" style="211"/>
    <col min="15364" max="15364" width="14.85546875" style="211" customWidth="1"/>
    <col min="15365" max="15365" width="10.140625" style="211" bestFit="1" customWidth="1"/>
    <col min="15366" max="15366" width="2.5703125" style="211" customWidth="1"/>
    <col min="15367" max="15367" width="8.85546875" style="211" customWidth="1"/>
    <col min="15368" max="15368" width="1.7109375" style="211" customWidth="1"/>
    <col min="15369" max="15369" width="9" style="211" customWidth="1"/>
    <col min="15370" max="15371" width="1.7109375" style="211" customWidth="1"/>
    <col min="15372" max="15373" width="9" style="211" bestFit="1" customWidth="1"/>
    <col min="15374" max="15374" width="1.7109375" style="211" customWidth="1"/>
    <col min="15375" max="15376" width="9" style="211" bestFit="1" customWidth="1"/>
    <col min="15377" max="15377" width="1.7109375" style="211" customWidth="1"/>
    <col min="15378" max="15379" width="9" style="211" bestFit="1" customWidth="1"/>
    <col min="15380" max="15380" width="1.7109375" style="211" customWidth="1"/>
    <col min="15381" max="15382" width="9" style="211" bestFit="1" customWidth="1"/>
    <col min="15383" max="15383" width="1.7109375" style="211" customWidth="1"/>
    <col min="15384" max="15384" width="8.140625" style="211" bestFit="1" customWidth="1"/>
    <col min="15385" max="15385" width="7.7109375" style="211" customWidth="1"/>
    <col min="15386" max="15386" width="1.7109375" style="211" customWidth="1"/>
    <col min="15387" max="15619" width="11.42578125" style="211"/>
    <col min="15620" max="15620" width="14.85546875" style="211" customWidth="1"/>
    <col min="15621" max="15621" width="10.140625" style="211" bestFit="1" customWidth="1"/>
    <col min="15622" max="15622" width="2.5703125" style="211" customWidth="1"/>
    <col min="15623" max="15623" width="8.85546875" style="211" customWidth="1"/>
    <col min="15624" max="15624" width="1.7109375" style="211" customWidth="1"/>
    <col min="15625" max="15625" width="9" style="211" customWidth="1"/>
    <col min="15626" max="15627" width="1.7109375" style="211" customWidth="1"/>
    <col min="15628" max="15629" width="9" style="211" bestFit="1" customWidth="1"/>
    <col min="15630" max="15630" width="1.7109375" style="211" customWidth="1"/>
    <col min="15631" max="15632" width="9" style="211" bestFit="1" customWidth="1"/>
    <col min="15633" max="15633" width="1.7109375" style="211" customWidth="1"/>
    <col min="15634" max="15635" width="9" style="211" bestFit="1" customWidth="1"/>
    <col min="15636" max="15636" width="1.7109375" style="211" customWidth="1"/>
    <col min="15637" max="15638" width="9" style="211" bestFit="1" customWidth="1"/>
    <col min="15639" max="15639" width="1.7109375" style="211" customWidth="1"/>
    <col min="15640" max="15640" width="8.140625" style="211" bestFit="1" customWidth="1"/>
    <col min="15641" max="15641" width="7.7109375" style="211" customWidth="1"/>
    <col min="15642" max="15642" width="1.7109375" style="211" customWidth="1"/>
    <col min="15643" max="15875" width="11.42578125" style="211"/>
    <col min="15876" max="15876" width="14.85546875" style="211" customWidth="1"/>
    <col min="15877" max="15877" width="10.140625" style="211" bestFit="1" customWidth="1"/>
    <col min="15878" max="15878" width="2.5703125" style="211" customWidth="1"/>
    <col min="15879" max="15879" width="8.85546875" style="211" customWidth="1"/>
    <col min="15880" max="15880" width="1.7109375" style="211" customWidth="1"/>
    <col min="15881" max="15881" width="9" style="211" customWidth="1"/>
    <col min="15882" max="15883" width="1.7109375" style="211" customWidth="1"/>
    <col min="15884" max="15885" width="9" style="211" bestFit="1" customWidth="1"/>
    <col min="15886" max="15886" width="1.7109375" style="211" customWidth="1"/>
    <col min="15887" max="15888" width="9" style="211" bestFit="1" customWidth="1"/>
    <col min="15889" max="15889" width="1.7109375" style="211" customWidth="1"/>
    <col min="15890" max="15891" width="9" style="211" bestFit="1" customWidth="1"/>
    <col min="15892" max="15892" width="1.7109375" style="211" customWidth="1"/>
    <col min="15893" max="15894" width="9" style="211" bestFit="1" customWidth="1"/>
    <col min="15895" max="15895" width="1.7109375" style="211" customWidth="1"/>
    <col min="15896" max="15896" width="8.140625" style="211" bestFit="1" customWidth="1"/>
    <col min="15897" max="15897" width="7.7109375" style="211" customWidth="1"/>
    <col min="15898" max="15898" width="1.7109375" style="211" customWidth="1"/>
    <col min="15899" max="16131" width="11.42578125" style="211"/>
    <col min="16132" max="16132" width="14.85546875" style="211" customWidth="1"/>
    <col min="16133" max="16133" width="10.140625" style="211" bestFit="1" customWidth="1"/>
    <col min="16134" max="16134" width="2.5703125" style="211" customWidth="1"/>
    <col min="16135" max="16135" width="8.85546875" style="211" customWidth="1"/>
    <col min="16136" max="16136" width="1.7109375" style="211" customWidth="1"/>
    <col min="16137" max="16137" width="9" style="211" customWidth="1"/>
    <col min="16138" max="16139" width="1.7109375" style="211" customWidth="1"/>
    <col min="16140" max="16141" width="9" style="211" bestFit="1" customWidth="1"/>
    <col min="16142" max="16142" width="1.7109375" style="211" customWidth="1"/>
    <col min="16143" max="16144" width="9" style="211" bestFit="1" customWidth="1"/>
    <col min="16145" max="16145" width="1.7109375" style="211" customWidth="1"/>
    <col min="16146" max="16147" width="9" style="211" bestFit="1" customWidth="1"/>
    <col min="16148" max="16148" width="1.7109375" style="211" customWidth="1"/>
    <col min="16149" max="16150" width="9" style="211" bestFit="1" customWidth="1"/>
    <col min="16151" max="16151" width="1.7109375" style="211" customWidth="1"/>
    <col min="16152" max="16152" width="8.140625" style="211" bestFit="1" customWidth="1"/>
    <col min="16153" max="16153" width="7.7109375" style="211" customWidth="1"/>
    <col min="16154" max="16154" width="1.7109375" style="211" customWidth="1"/>
    <col min="16155" max="16384" width="11.42578125" style="211"/>
  </cols>
  <sheetData>
    <row r="1" spans="1:37" s="247" customFormat="1" ht="17.100000000000001" customHeight="1" x14ac:dyDescent="0.2">
      <c r="A1" s="631" t="s">
        <v>2080</v>
      </c>
      <c r="B1" s="631"/>
      <c r="C1" s="693"/>
      <c r="D1" s="631"/>
      <c r="E1" s="693"/>
      <c r="F1" s="632"/>
      <c r="G1" s="633"/>
      <c r="H1" s="632"/>
      <c r="I1" s="633"/>
      <c r="J1" s="632"/>
      <c r="K1" s="633"/>
      <c r="L1" s="632"/>
      <c r="M1" s="633"/>
      <c r="N1" s="632"/>
      <c r="O1" s="633"/>
      <c r="P1" s="632"/>
      <c r="Q1" s="633"/>
      <c r="R1" s="632"/>
      <c r="S1" s="633"/>
      <c r="T1" s="632"/>
      <c r="U1" s="633"/>
      <c r="V1" s="632"/>
      <c r="W1" s="633"/>
      <c r="X1" s="632"/>
      <c r="Y1" s="633"/>
      <c r="Z1" s="632"/>
      <c r="AA1" s="1732" t="s">
        <v>1665</v>
      </c>
      <c r="AB1" s="1732"/>
      <c r="AC1" s="1732"/>
    </row>
    <row r="2" spans="1:37" s="208" customFormat="1" ht="17.100000000000001" customHeight="1" x14ac:dyDescent="0.2">
      <c r="A2" s="631" t="s">
        <v>412</v>
      </c>
      <c r="B2" s="631"/>
      <c r="C2" s="693"/>
      <c r="D2" s="631"/>
      <c r="E2" s="693"/>
      <c r="F2" s="632"/>
      <c r="G2" s="633"/>
      <c r="H2" s="632"/>
      <c r="I2" s="633"/>
      <c r="J2" s="632"/>
      <c r="K2" s="633"/>
      <c r="L2" s="632"/>
      <c r="M2" s="633"/>
      <c r="N2" s="632"/>
      <c r="O2" s="633"/>
      <c r="P2" s="632"/>
      <c r="Q2" s="633"/>
      <c r="R2" s="632"/>
      <c r="S2" s="633"/>
      <c r="T2" s="632"/>
      <c r="U2" s="633"/>
      <c r="V2" s="632"/>
      <c r="W2" s="633"/>
      <c r="X2" s="632"/>
      <c r="Y2" s="633"/>
      <c r="Z2" s="632"/>
      <c r="AA2" s="633"/>
      <c r="AB2" s="632"/>
      <c r="AC2" s="706"/>
    </row>
    <row r="3" spans="1:37" s="208" customFormat="1" ht="12.95" customHeight="1" x14ac:dyDescent="0.2">
      <c r="A3" s="634"/>
      <c r="B3" s="634"/>
      <c r="C3" s="635"/>
      <c r="D3" s="634"/>
      <c r="E3" s="635"/>
      <c r="F3" s="632"/>
      <c r="G3" s="633"/>
      <c r="H3" s="632"/>
      <c r="I3" s="633"/>
      <c r="J3" s="632"/>
      <c r="K3" s="633"/>
      <c r="L3" s="632"/>
      <c r="M3" s="633"/>
      <c r="N3" s="632"/>
      <c r="O3" s="633"/>
      <c r="P3" s="632"/>
      <c r="Q3" s="633"/>
      <c r="R3" s="632"/>
      <c r="S3" s="633"/>
      <c r="T3" s="632"/>
      <c r="U3" s="633"/>
      <c r="V3" s="632"/>
      <c r="W3" s="633"/>
      <c r="X3" s="632"/>
      <c r="Y3" s="633"/>
      <c r="Z3" s="632"/>
      <c r="AA3" s="633"/>
      <c r="AB3" s="632"/>
      <c r="AC3" s="706"/>
    </row>
    <row r="4" spans="1:37" s="253" customFormat="1" ht="18" customHeight="1" x14ac:dyDescent="0.25">
      <c r="A4" s="1733" t="s">
        <v>344</v>
      </c>
      <c r="B4" s="1733" t="s">
        <v>0</v>
      </c>
      <c r="C4" s="1733"/>
      <c r="D4" s="1733"/>
      <c r="E4" s="727"/>
      <c r="F4" s="1459" t="s">
        <v>588</v>
      </c>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row>
    <row r="5" spans="1:37" s="255" customFormat="1" ht="25.5" customHeight="1" x14ac:dyDescent="0.2">
      <c r="A5" s="1734"/>
      <c r="B5" s="1734"/>
      <c r="C5" s="1734"/>
      <c r="D5" s="1734"/>
      <c r="E5" s="728"/>
      <c r="F5" s="1705" t="s">
        <v>2127</v>
      </c>
      <c r="G5" s="1705"/>
      <c r="H5" s="1705"/>
      <c r="I5" s="1705"/>
      <c r="J5" s="1705" t="s">
        <v>589</v>
      </c>
      <c r="K5" s="1705"/>
      <c r="L5" s="1705"/>
      <c r="M5" s="1705"/>
      <c r="N5" s="1705" t="s">
        <v>590</v>
      </c>
      <c r="O5" s="1705"/>
      <c r="P5" s="1705"/>
      <c r="Q5" s="1705"/>
      <c r="R5" s="1705" t="s">
        <v>591</v>
      </c>
      <c r="S5" s="1705"/>
      <c r="T5" s="1705"/>
      <c r="U5" s="1705"/>
      <c r="V5" s="1705" t="s">
        <v>592</v>
      </c>
      <c r="W5" s="1705"/>
      <c r="X5" s="1705"/>
      <c r="Y5" s="1705"/>
      <c r="Z5" s="1705" t="s">
        <v>593</v>
      </c>
      <c r="AA5" s="1705"/>
      <c r="AB5" s="1705"/>
      <c r="AC5" s="1705"/>
    </row>
    <row r="6" spans="1:37" ht="20.25" customHeight="1" x14ac:dyDescent="0.2">
      <c r="A6" s="1734"/>
      <c r="B6" s="1735" t="s">
        <v>594</v>
      </c>
      <c r="C6" s="1735"/>
      <c r="D6" s="1735" t="s">
        <v>435</v>
      </c>
      <c r="E6" s="1735"/>
      <c r="F6" s="1731" t="s">
        <v>594</v>
      </c>
      <c r="G6" s="1731"/>
      <c r="H6" s="1731" t="s">
        <v>435</v>
      </c>
      <c r="I6" s="1731"/>
      <c r="J6" s="1731" t="s">
        <v>594</v>
      </c>
      <c r="K6" s="1731"/>
      <c r="L6" s="1731" t="s">
        <v>435</v>
      </c>
      <c r="M6" s="1731"/>
      <c r="N6" s="1731" t="s">
        <v>594</v>
      </c>
      <c r="O6" s="1731"/>
      <c r="P6" s="1731" t="s">
        <v>435</v>
      </c>
      <c r="Q6" s="1731"/>
      <c r="R6" s="1731" t="s">
        <v>594</v>
      </c>
      <c r="S6" s="1731"/>
      <c r="T6" s="1731" t="s">
        <v>435</v>
      </c>
      <c r="U6" s="1731"/>
      <c r="V6" s="1731" t="s">
        <v>594</v>
      </c>
      <c r="W6" s="1731"/>
      <c r="X6" s="1731" t="s">
        <v>435</v>
      </c>
      <c r="Y6" s="1731"/>
      <c r="Z6" s="1735" t="s">
        <v>594</v>
      </c>
      <c r="AA6" s="1735"/>
      <c r="AB6" s="1735" t="s">
        <v>435</v>
      </c>
      <c r="AC6" s="1735"/>
    </row>
    <row r="7" spans="1:37" s="214" customFormat="1" ht="15" customHeight="1" x14ac:dyDescent="0.2">
      <c r="A7" s="819" t="s">
        <v>346</v>
      </c>
      <c r="B7" s="820">
        <f>SUM(B8:B26)</f>
        <v>5504</v>
      </c>
      <c r="C7" s="820"/>
      <c r="D7" s="820">
        <f>SUM(D8:D26)</f>
        <v>1318</v>
      </c>
      <c r="E7" s="820"/>
      <c r="F7" s="820">
        <f>SUM(F8:F26)</f>
        <v>1529</v>
      </c>
      <c r="G7" s="820"/>
      <c r="H7" s="820">
        <f>SUM(H8:H26)</f>
        <v>20</v>
      </c>
      <c r="I7" s="820"/>
      <c r="J7" s="820">
        <f>SUM(J8:J26)</f>
        <v>251</v>
      </c>
      <c r="K7" s="820"/>
      <c r="L7" s="820">
        <f>SUM(L8:L26)</f>
        <v>15</v>
      </c>
      <c r="M7" s="820"/>
      <c r="N7" s="820">
        <f>SUM(N8:N26)</f>
        <v>923</v>
      </c>
      <c r="O7" s="820"/>
      <c r="P7" s="820">
        <f>SUM(P8:P26)</f>
        <v>160</v>
      </c>
      <c r="Q7" s="820"/>
      <c r="R7" s="820">
        <f>SUM(R8:R26)</f>
        <v>736</v>
      </c>
      <c r="S7" s="820"/>
      <c r="T7" s="820">
        <f>SUM(T8:T26)</f>
        <v>6</v>
      </c>
      <c r="U7" s="820"/>
      <c r="V7" s="820">
        <f>SUM(V8:V26)</f>
        <v>94</v>
      </c>
      <c r="W7" s="820"/>
      <c r="X7" s="820">
        <f>SUM(X8:X26)</f>
        <v>0</v>
      </c>
      <c r="Y7" s="820"/>
      <c r="Z7" s="820">
        <f>SUM(Z8:Z26)</f>
        <v>4</v>
      </c>
      <c r="AA7" s="820"/>
      <c r="AB7" s="820">
        <f>SUM(AB8:AB26)</f>
        <v>3</v>
      </c>
      <c r="AC7" s="821"/>
      <c r="AD7" s="256"/>
      <c r="AE7" s="256"/>
      <c r="AF7" s="256"/>
      <c r="AG7" s="256"/>
      <c r="AH7" s="256"/>
      <c r="AI7" s="256"/>
      <c r="AJ7" s="256"/>
      <c r="AK7" s="256"/>
    </row>
    <row r="8" spans="1:37" ht="12.75" customHeight="1" x14ac:dyDescent="0.2">
      <c r="A8" s="947" t="s">
        <v>347</v>
      </c>
      <c r="B8" s="992">
        <f>SUM(F8+J8+N8+R8+V8+Z8+'Capacitacion x mpio 2013 (2)'!B8,'Capacitacion x mpio 2013 (2)'!F8,'Capacitacion x mpio 2013 (2)'!J8,'Capacitacion x mpio 2013 (2)'!N8,'Capacitacion x mpio 2013 (2)'!R8,'Capacitacion x mpio 2013 (2)'!V8,'Capacitacion x mpio 2013 (2)'!Z8,'Capacitacion x mpio 2013 (2)'!AD8)</f>
        <v>40</v>
      </c>
      <c r="C8" s="992"/>
      <c r="D8" s="992">
        <f>SUM(H8+L8+P8+T8+X8+AB8+'Capacitacion x mpio 2013 (2)'!D8+'Capacitacion x mpio 2013 (2)'!H8+'Capacitacion x mpio 2013 (2)'!L8+'Capacitacion x mpio 2013 (2)'!P8+'Capacitacion x mpio 2013 (2)'!T8+'Capacitacion x mpio 2013 (2)'!X8+'Capacitacion x mpio 2013 (2)'!AB8+'Capacitacion x mpio 2013 (2)'!AF8)</f>
        <v>3</v>
      </c>
      <c r="E8" s="993"/>
      <c r="F8" s="987">
        <v>0</v>
      </c>
      <c r="G8" s="988"/>
      <c r="H8" s="987">
        <v>0</v>
      </c>
      <c r="I8" s="994"/>
      <c r="J8" s="987">
        <v>36</v>
      </c>
      <c r="K8" s="988"/>
      <c r="L8" s="987">
        <v>0</v>
      </c>
      <c r="M8" s="994"/>
      <c r="N8" s="987">
        <v>0</v>
      </c>
      <c r="O8" s="987"/>
      <c r="P8" s="987">
        <v>0</v>
      </c>
      <c r="Q8" s="987"/>
      <c r="R8" s="987">
        <v>0</v>
      </c>
      <c r="S8" s="987"/>
      <c r="T8" s="987">
        <v>0</v>
      </c>
      <c r="U8" s="987"/>
      <c r="V8" s="987">
        <v>0</v>
      </c>
      <c r="W8" s="987"/>
      <c r="X8" s="987">
        <v>0</v>
      </c>
      <c r="Y8" s="987"/>
      <c r="Z8" s="987">
        <v>0</v>
      </c>
      <c r="AA8" s="987"/>
      <c r="AB8" s="987">
        <v>0</v>
      </c>
      <c r="AC8" s="987"/>
      <c r="AD8" s="256"/>
      <c r="AE8" s="256"/>
      <c r="AF8" s="256"/>
      <c r="AG8" s="256"/>
      <c r="AH8" s="256"/>
      <c r="AI8" s="256"/>
      <c r="AJ8" s="256"/>
      <c r="AK8" s="256"/>
    </row>
    <row r="9" spans="1:37" ht="12.75" customHeight="1" x14ac:dyDescent="0.2">
      <c r="A9" s="278" t="s">
        <v>348</v>
      </c>
      <c r="B9" s="995">
        <f>SUM(F9+J9+N9+R9+V9+Z9+'Capacitacion x mpio 2013 (2)'!B9,'Capacitacion x mpio 2013 (2)'!F9,'Capacitacion x mpio 2013 (2)'!J9,'Capacitacion x mpio 2013 (2)'!N9,'Capacitacion x mpio 2013 (2)'!R9,'Capacitacion x mpio 2013 (2)'!V9,'Capacitacion x mpio 2013 (2)'!Z9,'Capacitacion x mpio 2013 (2)'!AD9)</f>
        <v>167</v>
      </c>
      <c r="C9" s="995"/>
      <c r="D9" s="995">
        <f>SUM(H9+L9+P9+T9+X9+AB9+'Capacitacion x mpio 2013 (2)'!D9+'Capacitacion x mpio 2013 (2)'!H9+'Capacitacion x mpio 2013 (2)'!L9+'Capacitacion x mpio 2013 (2)'!P9+'Capacitacion x mpio 2013 (2)'!T9+'Capacitacion x mpio 2013 (2)'!X9+'Capacitacion x mpio 2013 (2)'!AB9+'Capacitacion x mpio 2013 (2)'!AF9)</f>
        <v>148</v>
      </c>
      <c r="E9" s="996"/>
      <c r="F9" s="650">
        <v>0</v>
      </c>
      <c r="G9" s="274"/>
      <c r="H9" s="650">
        <v>0</v>
      </c>
      <c r="I9" s="997"/>
      <c r="J9" s="650">
        <v>0</v>
      </c>
      <c r="K9" s="274"/>
      <c r="L9" s="650">
        <v>0</v>
      </c>
      <c r="M9" s="997"/>
      <c r="N9" s="650">
        <v>0</v>
      </c>
      <c r="O9" s="650"/>
      <c r="P9" s="650">
        <v>0</v>
      </c>
      <c r="Q9" s="650"/>
      <c r="R9" s="650">
        <v>0</v>
      </c>
      <c r="S9" s="650"/>
      <c r="T9" s="650">
        <v>0</v>
      </c>
      <c r="U9" s="650"/>
      <c r="V9" s="650">
        <v>0</v>
      </c>
      <c r="W9" s="650"/>
      <c r="X9" s="650">
        <v>0</v>
      </c>
      <c r="Y9" s="650"/>
      <c r="Z9" s="650">
        <v>0</v>
      </c>
      <c r="AA9" s="650"/>
      <c r="AB9" s="650">
        <v>0</v>
      </c>
      <c r="AC9" s="650"/>
      <c r="AD9" s="256"/>
      <c r="AE9" s="256"/>
      <c r="AF9" s="256"/>
      <c r="AG9" s="256"/>
      <c r="AH9" s="256"/>
      <c r="AI9" s="256"/>
      <c r="AJ9" s="256"/>
      <c r="AK9" s="256"/>
    </row>
    <row r="10" spans="1:37" ht="12.75" customHeight="1" x14ac:dyDescent="0.2">
      <c r="A10" s="278" t="s">
        <v>349</v>
      </c>
      <c r="B10" s="995">
        <f>SUM(F10+J10+N10+R10+V10+Z10+'Capacitacion x mpio 2013 (2)'!B10,'Capacitacion x mpio 2013 (2)'!F10,'Capacitacion x mpio 2013 (2)'!J10,'Capacitacion x mpio 2013 (2)'!N10,'Capacitacion x mpio 2013 (2)'!R10,'Capacitacion x mpio 2013 (2)'!V10,'Capacitacion x mpio 2013 (2)'!Z10,'Capacitacion x mpio 2013 (2)'!AD10)</f>
        <v>676</v>
      </c>
      <c r="C10" s="995"/>
      <c r="D10" s="995">
        <f>SUM(H10+L10+P10+T10+X10+AB10+'Capacitacion x mpio 2013 (2)'!D10+'Capacitacion x mpio 2013 (2)'!H10+'Capacitacion x mpio 2013 (2)'!L10+'Capacitacion x mpio 2013 (2)'!P10+'Capacitacion x mpio 2013 (2)'!T10+'Capacitacion x mpio 2013 (2)'!X10+'Capacitacion x mpio 2013 (2)'!AB10+'Capacitacion x mpio 2013 (2)'!AF10)</f>
        <v>66</v>
      </c>
      <c r="E10" s="996"/>
      <c r="F10" s="650">
        <v>174</v>
      </c>
      <c r="G10" s="274"/>
      <c r="H10" s="650">
        <v>0</v>
      </c>
      <c r="I10" s="997"/>
      <c r="J10" s="650">
        <v>150</v>
      </c>
      <c r="K10" s="274"/>
      <c r="L10" s="650">
        <v>12</v>
      </c>
      <c r="M10" s="997"/>
      <c r="N10" s="650">
        <v>35</v>
      </c>
      <c r="O10" s="650"/>
      <c r="P10" s="650">
        <v>0</v>
      </c>
      <c r="Q10" s="650"/>
      <c r="R10" s="650">
        <v>317</v>
      </c>
      <c r="S10" s="650"/>
      <c r="T10" s="650">
        <v>6</v>
      </c>
      <c r="U10" s="650"/>
      <c r="V10" s="650">
        <v>0</v>
      </c>
      <c r="W10" s="650"/>
      <c r="X10" s="650">
        <v>0</v>
      </c>
      <c r="Y10" s="650"/>
      <c r="Z10" s="650">
        <v>0</v>
      </c>
      <c r="AA10" s="650"/>
      <c r="AB10" s="650">
        <v>0</v>
      </c>
      <c r="AC10" s="650"/>
      <c r="AD10" s="256"/>
      <c r="AE10" s="256"/>
      <c r="AF10" s="256"/>
      <c r="AG10" s="256"/>
      <c r="AH10" s="256"/>
      <c r="AI10" s="256"/>
      <c r="AJ10" s="256"/>
      <c r="AK10" s="256"/>
    </row>
    <row r="11" spans="1:37" ht="12.75" customHeight="1" x14ac:dyDescent="0.2">
      <c r="A11" s="278" t="s">
        <v>351</v>
      </c>
      <c r="B11" s="995">
        <f>SUM(F11+J11+N11+R11+V11+Z11+'Capacitacion x mpio 2013 (2)'!B11,'Capacitacion x mpio 2013 (2)'!F11,'Capacitacion x mpio 2013 (2)'!J11,'Capacitacion x mpio 2013 (2)'!N11,'Capacitacion x mpio 2013 (2)'!R11,'Capacitacion x mpio 2013 (2)'!V11,'Capacitacion x mpio 2013 (2)'!Z11,'Capacitacion x mpio 2013 (2)'!AD11)</f>
        <v>59</v>
      </c>
      <c r="C11" s="995"/>
      <c r="D11" s="995">
        <f>SUM(H11+L11+P11+T11+X11+AB11+'Capacitacion x mpio 2013 (2)'!D11+'Capacitacion x mpio 2013 (2)'!H11+'Capacitacion x mpio 2013 (2)'!L11+'Capacitacion x mpio 2013 (2)'!P11+'Capacitacion x mpio 2013 (2)'!T11+'Capacitacion x mpio 2013 (2)'!X11+'Capacitacion x mpio 2013 (2)'!AB11+'Capacitacion x mpio 2013 (2)'!AF11)</f>
        <v>95</v>
      </c>
      <c r="E11" s="996"/>
      <c r="F11" s="650">
        <v>0</v>
      </c>
      <c r="G11" s="274"/>
      <c r="H11" s="650">
        <v>0</v>
      </c>
      <c r="I11" s="997"/>
      <c r="J11" s="650">
        <v>0</v>
      </c>
      <c r="K11" s="274"/>
      <c r="L11" s="650">
        <v>0</v>
      </c>
      <c r="M11" s="997"/>
      <c r="N11" s="650">
        <v>0</v>
      </c>
      <c r="O11" s="650"/>
      <c r="P11" s="650">
        <v>0</v>
      </c>
      <c r="Q11" s="650"/>
      <c r="R11" s="650">
        <v>0</v>
      </c>
      <c r="S11" s="650"/>
      <c r="T11" s="650">
        <v>0</v>
      </c>
      <c r="U11" s="650"/>
      <c r="V11" s="650">
        <v>0</v>
      </c>
      <c r="W11" s="650"/>
      <c r="X11" s="650">
        <v>0</v>
      </c>
      <c r="Y11" s="650"/>
      <c r="Z11" s="650">
        <v>0</v>
      </c>
      <c r="AA11" s="650"/>
      <c r="AB11" s="650">
        <v>0</v>
      </c>
      <c r="AC11" s="650"/>
      <c r="AD11" s="256"/>
      <c r="AE11" s="256"/>
      <c r="AF11" s="256"/>
      <c r="AG11" s="256"/>
      <c r="AH11" s="256"/>
      <c r="AI11" s="256"/>
      <c r="AJ11" s="256"/>
      <c r="AK11" s="256"/>
    </row>
    <row r="12" spans="1:37" ht="12.75" customHeight="1" x14ac:dyDescent="0.2">
      <c r="A12" s="278" t="s">
        <v>352</v>
      </c>
      <c r="B12" s="995">
        <f>SUM(F12+J12+N12+R12+V12+Z12+'Capacitacion x mpio 2013 (2)'!B12,'Capacitacion x mpio 2013 (2)'!F12,'Capacitacion x mpio 2013 (2)'!J12,'Capacitacion x mpio 2013 (2)'!N12,'Capacitacion x mpio 2013 (2)'!R12,'Capacitacion x mpio 2013 (2)'!V12,'Capacitacion x mpio 2013 (2)'!Z12,'Capacitacion x mpio 2013 (2)'!AD12)</f>
        <v>485</v>
      </c>
      <c r="C12" s="995"/>
      <c r="D12" s="995">
        <f>SUM(H12+L12+P12+T12+X12+AB12+'Capacitacion x mpio 2013 (2)'!D12+'Capacitacion x mpio 2013 (2)'!H12+'Capacitacion x mpio 2013 (2)'!L12+'Capacitacion x mpio 2013 (2)'!P12+'Capacitacion x mpio 2013 (2)'!T12+'Capacitacion x mpio 2013 (2)'!X12+'Capacitacion x mpio 2013 (2)'!AB12+'Capacitacion x mpio 2013 (2)'!AF12)</f>
        <v>158</v>
      </c>
      <c r="E12" s="996"/>
      <c r="F12" s="650">
        <v>17</v>
      </c>
      <c r="G12" s="274"/>
      <c r="H12" s="650">
        <v>0</v>
      </c>
      <c r="I12" s="997"/>
      <c r="J12" s="650">
        <v>19</v>
      </c>
      <c r="K12" s="274"/>
      <c r="L12" s="650">
        <v>0</v>
      </c>
      <c r="M12" s="997"/>
      <c r="N12" s="650">
        <v>163</v>
      </c>
      <c r="O12" s="650"/>
      <c r="P12" s="650">
        <v>16</v>
      </c>
      <c r="Q12" s="650"/>
      <c r="R12" s="650">
        <v>0</v>
      </c>
      <c r="S12" s="650"/>
      <c r="T12" s="650">
        <v>0</v>
      </c>
      <c r="U12" s="650"/>
      <c r="V12" s="650">
        <v>0</v>
      </c>
      <c r="W12" s="650"/>
      <c r="X12" s="650">
        <v>0</v>
      </c>
      <c r="Y12" s="650"/>
      <c r="Z12" s="650">
        <v>0</v>
      </c>
      <c r="AA12" s="650"/>
      <c r="AB12" s="650">
        <v>0</v>
      </c>
      <c r="AC12" s="650"/>
      <c r="AD12" s="256"/>
      <c r="AE12" s="256"/>
      <c r="AF12" s="256"/>
      <c r="AG12" s="256"/>
      <c r="AH12" s="256"/>
      <c r="AI12" s="256"/>
      <c r="AJ12" s="256"/>
      <c r="AK12" s="256"/>
    </row>
    <row r="13" spans="1:37" ht="12.75" customHeight="1" x14ac:dyDescent="0.2">
      <c r="A13" s="278" t="s">
        <v>353</v>
      </c>
      <c r="B13" s="995">
        <f>SUM(F13+J13+N13+R13+V13+Z13+'Capacitacion x mpio 2013 (2)'!B13,'Capacitacion x mpio 2013 (2)'!F13,'Capacitacion x mpio 2013 (2)'!J13,'Capacitacion x mpio 2013 (2)'!N13,'Capacitacion x mpio 2013 (2)'!R13,'Capacitacion x mpio 2013 (2)'!V13,'Capacitacion x mpio 2013 (2)'!Z13,'Capacitacion x mpio 2013 (2)'!AD13)</f>
        <v>121</v>
      </c>
      <c r="C13" s="995"/>
      <c r="D13" s="995">
        <f>SUM(H13+L13+P13+T13+X13+AB13+'Capacitacion x mpio 2013 (2)'!D13+'Capacitacion x mpio 2013 (2)'!H13+'Capacitacion x mpio 2013 (2)'!L13+'Capacitacion x mpio 2013 (2)'!P13+'Capacitacion x mpio 2013 (2)'!T13+'Capacitacion x mpio 2013 (2)'!X13+'Capacitacion x mpio 2013 (2)'!AB13+'Capacitacion x mpio 2013 (2)'!AF13)</f>
        <v>65</v>
      </c>
      <c r="E13" s="996"/>
      <c r="F13" s="650">
        <v>0</v>
      </c>
      <c r="G13" s="274"/>
      <c r="H13" s="650">
        <v>0</v>
      </c>
      <c r="I13" s="997"/>
      <c r="J13" s="650">
        <v>0</v>
      </c>
      <c r="K13" s="274"/>
      <c r="L13" s="650">
        <v>0</v>
      </c>
      <c r="M13" s="997"/>
      <c r="N13" s="650">
        <v>52</v>
      </c>
      <c r="O13" s="650"/>
      <c r="P13" s="650">
        <v>0</v>
      </c>
      <c r="Q13" s="650"/>
      <c r="R13" s="650">
        <v>0</v>
      </c>
      <c r="S13" s="650"/>
      <c r="T13" s="650">
        <v>0</v>
      </c>
      <c r="U13" s="650"/>
      <c r="V13" s="650">
        <v>0</v>
      </c>
      <c r="W13" s="650"/>
      <c r="X13" s="650">
        <v>0</v>
      </c>
      <c r="Y13" s="650"/>
      <c r="Z13" s="650">
        <v>0</v>
      </c>
      <c r="AA13" s="650"/>
      <c r="AB13" s="650">
        <v>0</v>
      </c>
      <c r="AC13" s="650"/>
      <c r="AD13" s="256"/>
      <c r="AE13" s="256"/>
      <c r="AF13" s="256"/>
      <c r="AG13" s="256"/>
      <c r="AH13" s="256"/>
      <c r="AI13" s="256"/>
      <c r="AJ13" s="256"/>
      <c r="AK13" s="256"/>
    </row>
    <row r="14" spans="1:37" ht="12.75" customHeight="1" x14ac:dyDescent="0.2">
      <c r="A14" s="278" t="s">
        <v>354</v>
      </c>
      <c r="B14" s="995">
        <f>SUM(F14+J14+N14+R14+V14+Z14+'Capacitacion x mpio 2013 (2)'!B14,'Capacitacion x mpio 2013 (2)'!F14,'Capacitacion x mpio 2013 (2)'!J14,'Capacitacion x mpio 2013 (2)'!N14,'Capacitacion x mpio 2013 (2)'!R14,'Capacitacion x mpio 2013 (2)'!V14,'Capacitacion x mpio 2013 (2)'!Z14,'Capacitacion x mpio 2013 (2)'!AD14)</f>
        <v>190</v>
      </c>
      <c r="C14" s="995"/>
      <c r="D14" s="995">
        <f>SUM(H14+L14+P14+T14+X14+AB14+'Capacitacion x mpio 2013 (2)'!D14+'Capacitacion x mpio 2013 (2)'!H14+'Capacitacion x mpio 2013 (2)'!L14+'Capacitacion x mpio 2013 (2)'!P14+'Capacitacion x mpio 2013 (2)'!T14+'Capacitacion x mpio 2013 (2)'!X14+'Capacitacion x mpio 2013 (2)'!AB14+'Capacitacion x mpio 2013 (2)'!AF14)</f>
        <v>3</v>
      </c>
      <c r="E14" s="996"/>
      <c r="F14" s="650">
        <v>98</v>
      </c>
      <c r="G14" s="274"/>
      <c r="H14" s="650">
        <v>0</v>
      </c>
      <c r="I14" s="997"/>
      <c r="J14" s="650">
        <v>0</v>
      </c>
      <c r="K14" s="274"/>
      <c r="L14" s="650">
        <v>0</v>
      </c>
      <c r="M14" s="997"/>
      <c r="N14" s="650">
        <v>0</v>
      </c>
      <c r="O14" s="650"/>
      <c r="P14" s="650">
        <v>0</v>
      </c>
      <c r="Q14" s="650"/>
      <c r="R14" s="650">
        <v>0</v>
      </c>
      <c r="S14" s="650"/>
      <c r="T14" s="650">
        <v>0</v>
      </c>
      <c r="U14" s="650"/>
      <c r="V14" s="650">
        <v>46</v>
      </c>
      <c r="W14" s="650"/>
      <c r="X14" s="650">
        <v>0</v>
      </c>
      <c r="Y14" s="650"/>
      <c r="Z14" s="650">
        <v>4</v>
      </c>
      <c r="AA14" s="650"/>
      <c r="AB14" s="650">
        <v>3</v>
      </c>
      <c r="AC14" s="650"/>
      <c r="AD14" s="256"/>
      <c r="AE14" s="256"/>
      <c r="AF14" s="256"/>
      <c r="AG14" s="256"/>
      <c r="AH14" s="256"/>
      <c r="AI14" s="256"/>
      <c r="AJ14" s="256"/>
      <c r="AK14" s="256"/>
    </row>
    <row r="15" spans="1:37" ht="12.75" customHeight="1" x14ac:dyDescent="0.2">
      <c r="A15" s="278" t="s">
        <v>355</v>
      </c>
      <c r="B15" s="995">
        <f>SUM(F15+J15+N15+R15+V15+Z15+'Capacitacion x mpio 2013 (2)'!B15,'Capacitacion x mpio 2013 (2)'!F15,'Capacitacion x mpio 2013 (2)'!J15,'Capacitacion x mpio 2013 (2)'!N15,'Capacitacion x mpio 2013 (2)'!R15,'Capacitacion x mpio 2013 (2)'!V15,'Capacitacion x mpio 2013 (2)'!Z15,'Capacitacion x mpio 2013 (2)'!AD15)</f>
        <v>47</v>
      </c>
      <c r="C15" s="995"/>
      <c r="D15" s="995">
        <f>SUM(H15+L15+P15+T15+X15+AB15+'Capacitacion x mpio 2013 (2)'!D15+'Capacitacion x mpio 2013 (2)'!H15+'Capacitacion x mpio 2013 (2)'!L15+'Capacitacion x mpio 2013 (2)'!P15+'Capacitacion x mpio 2013 (2)'!T15+'Capacitacion x mpio 2013 (2)'!X15+'Capacitacion x mpio 2013 (2)'!AB15+'Capacitacion x mpio 2013 (2)'!AF15)</f>
        <v>32</v>
      </c>
      <c r="E15" s="996"/>
      <c r="F15" s="650">
        <v>0</v>
      </c>
      <c r="G15" s="274"/>
      <c r="H15" s="650">
        <v>0</v>
      </c>
      <c r="I15" s="997"/>
      <c r="J15" s="650">
        <v>0</v>
      </c>
      <c r="K15" s="274"/>
      <c r="L15" s="650">
        <v>0</v>
      </c>
      <c r="M15" s="997"/>
      <c r="N15" s="650">
        <v>0</v>
      </c>
      <c r="O15" s="650"/>
      <c r="P15" s="650">
        <v>0</v>
      </c>
      <c r="Q15" s="650"/>
      <c r="R15" s="650">
        <v>0</v>
      </c>
      <c r="S15" s="650"/>
      <c r="T15" s="650">
        <v>0</v>
      </c>
      <c r="U15" s="650"/>
      <c r="V15" s="650">
        <v>0</v>
      </c>
      <c r="W15" s="650"/>
      <c r="X15" s="650">
        <v>0</v>
      </c>
      <c r="Y15" s="650"/>
      <c r="Z15" s="650">
        <v>0</v>
      </c>
      <c r="AA15" s="650"/>
      <c r="AB15" s="650">
        <v>0</v>
      </c>
      <c r="AC15" s="650"/>
      <c r="AD15" s="256"/>
      <c r="AE15" s="256"/>
      <c r="AF15" s="256"/>
      <c r="AG15" s="256"/>
      <c r="AH15" s="256"/>
      <c r="AI15" s="256"/>
      <c r="AJ15" s="256"/>
      <c r="AK15" s="256"/>
    </row>
    <row r="16" spans="1:37" ht="12.75" customHeight="1" x14ac:dyDescent="0.2">
      <c r="A16" s="278" t="s">
        <v>356</v>
      </c>
      <c r="B16" s="995">
        <f>SUM(F16+J16+N16+R16+V16+Z16+'Capacitacion x mpio 2013 (2)'!B16,'Capacitacion x mpio 2013 (2)'!F16,'Capacitacion x mpio 2013 (2)'!J16,'Capacitacion x mpio 2013 (2)'!N16,'Capacitacion x mpio 2013 (2)'!R16,'Capacitacion x mpio 2013 (2)'!V16,'Capacitacion x mpio 2013 (2)'!Z16,'Capacitacion x mpio 2013 (2)'!AD16)</f>
        <v>214</v>
      </c>
      <c r="C16" s="995"/>
      <c r="D16" s="998">
        <v>0</v>
      </c>
      <c r="E16" s="996"/>
      <c r="F16" s="650">
        <v>67</v>
      </c>
      <c r="G16" s="274"/>
      <c r="H16" s="650">
        <v>0</v>
      </c>
      <c r="I16" s="997"/>
      <c r="J16" s="650">
        <v>0</v>
      </c>
      <c r="K16" s="274"/>
      <c r="L16" s="650">
        <v>0</v>
      </c>
      <c r="M16" s="997"/>
      <c r="N16" s="650">
        <v>0</v>
      </c>
      <c r="O16" s="650"/>
      <c r="P16" s="650">
        <v>0</v>
      </c>
      <c r="Q16" s="650"/>
      <c r="R16" s="650">
        <v>67</v>
      </c>
      <c r="S16" s="650"/>
      <c r="T16" s="650">
        <v>0</v>
      </c>
      <c r="U16" s="650"/>
      <c r="V16" s="650">
        <v>12</v>
      </c>
      <c r="W16" s="650"/>
      <c r="X16" s="650">
        <v>0</v>
      </c>
      <c r="Y16" s="650"/>
      <c r="Z16" s="650">
        <v>0</v>
      </c>
      <c r="AA16" s="650"/>
      <c r="AB16" s="650">
        <v>0</v>
      </c>
      <c r="AC16" s="650"/>
      <c r="AD16" s="256"/>
      <c r="AE16" s="256"/>
      <c r="AF16" s="256"/>
      <c r="AG16" s="256"/>
      <c r="AH16" s="256"/>
      <c r="AI16" s="256"/>
      <c r="AJ16" s="256"/>
      <c r="AK16" s="256"/>
    </row>
    <row r="17" spans="1:37" ht="12.75" customHeight="1" x14ac:dyDescent="0.2">
      <c r="A17" s="278" t="s">
        <v>361</v>
      </c>
      <c r="B17" s="995">
        <f>SUM(F17+J17+N17+R17+V17+Z17+'Capacitacion x mpio 2013 (2)'!B17,'Capacitacion x mpio 2013 (2)'!F17,'Capacitacion x mpio 2013 (2)'!J17,'Capacitacion x mpio 2013 (2)'!N17,'Capacitacion x mpio 2013 (2)'!R17,'Capacitacion x mpio 2013 (2)'!V17,'Capacitacion x mpio 2013 (2)'!Z17,'Capacitacion x mpio 2013 (2)'!AD17)</f>
        <v>439</v>
      </c>
      <c r="C17" s="995"/>
      <c r="D17" s="995">
        <f>SUM(H17+L17+P17+T17+X17+AB17+'Capacitacion x mpio 2013 (2)'!D17+'Capacitacion x mpio 2013 (2)'!H17+'Capacitacion x mpio 2013 (2)'!L17+'Capacitacion x mpio 2013 (2)'!P17+'Capacitacion x mpio 2013 (2)'!T17+'Capacitacion x mpio 2013 (2)'!X17+'Capacitacion x mpio 2013 (2)'!AB17+'Capacitacion x mpio 2013 (2)'!AF17)</f>
        <v>93</v>
      </c>
      <c r="E17" s="996"/>
      <c r="F17" s="650">
        <v>0</v>
      </c>
      <c r="G17" s="274"/>
      <c r="H17" s="650">
        <v>0</v>
      </c>
      <c r="I17" s="997"/>
      <c r="J17" s="650">
        <v>0</v>
      </c>
      <c r="K17" s="274"/>
      <c r="L17" s="650">
        <v>0</v>
      </c>
      <c r="M17" s="997"/>
      <c r="N17" s="650">
        <v>276</v>
      </c>
      <c r="O17" s="650"/>
      <c r="P17" s="650">
        <v>10</v>
      </c>
      <c r="Q17" s="650"/>
      <c r="R17" s="650">
        <v>0</v>
      </c>
      <c r="S17" s="650"/>
      <c r="T17" s="650">
        <v>0</v>
      </c>
      <c r="U17" s="650"/>
      <c r="V17" s="650">
        <v>0</v>
      </c>
      <c r="W17" s="650"/>
      <c r="X17" s="650">
        <v>0</v>
      </c>
      <c r="Y17" s="650"/>
      <c r="Z17" s="650">
        <v>0</v>
      </c>
      <c r="AA17" s="650"/>
      <c r="AB17" s="650">
        <v>0</v>
      </c>
      <c r="AC17" s="650"/>
      <c r="AD17" s="256"/>
      <c r="AE17" s="256"/>
      <c r="AF17" s="256"/>
      <c r="AG17" s="256"/>
      <c r="AH17" s="256"/>
      <c r="AI17" s="256"/>
      <c r="AJ17" s="256"/>
      <c r="AK17" s="256"/>
    </row>
    <row r="18" spans="1:37" ht="12.75" customHeight="1" x14ac:dyDescent="0.2">
      <c r="A18" s="278" t="s">
        <v>363</v>
      </c>
      <c r="B18" s="995">
        <f>SUM(F18+J18+N18+R18+V18+Z18+'Capacitacion x mpio 2013 (2)'!B17,'Capacitacion x mpio 2013 (2)'!F17,'Capacitacion x mpio 2013 (2)'!J17,'Capacitacion x mpio 2013 (2)'!N17,'Capacitacion x mpio 2013 (2)'!R17,'Capacitacion x mpio 2013 (2)'!V17,'Capacitacion x mpio 2013 (2)'!Z17,'Capacitacion x mpio 2013 (2)'!AD17)</f>
        <v>475</v>
      </c>
      <c r="C18" s="995"/>
      <c r="D18" s="995">
        <f>SUM(H18+L18+P18+T18+X18+AB18+'Capacitacion x mpio 2013 (2)'!D17+'Capacitacion x mpio 2013 (2)'!H17+'Capacitacion x mpio 2013 (2)'!L17+'Capacitacion x mpio 2013 (2)'!P17+'Capacitacion x mpio 2013 (2)'!T17+'Capacitacion x mpio 2013 (2)'!X17+'Capacitacion x mpio 2013 (2)'!AB17+'Capacitacion x mpio 2013 (2)'!AF17)</f>
        <v>83</v>
      </c>
      <c r="E18" s="996"/>
      <c r="F18" s="650">
        <v>0</v>
      </c>
      <c r="G18" s="274"/>
      <c r="H18" s="650">
        <v>0</v>
      </c>
      <c r="I18" s="997"/>
      <c r="J18" s="650">
        <v>0</v>
      </c>
      <c r="K18" s="274"/>
      <c r="L18" s="650">
        <v>0</v>
      </c>
      <c r="M18" s="997"/>
      <c r="N18" s="650">
        <v>0</v>
      </c>
      <c r="O18" s="650"/>
      <c r="P18" s="650">
        <v>0</v>
      </c>
      <c r="Q18" s="650"/>
      <c r="R18" s="650">
        <v>312</v>
      </c>
      <c r="S18" s="650"/>
      <c r="T18" s="650">
        <v>0</v>
      </c>
      <c r="U18" s="650"/>
      <c r="V18" s="650">
        <v>0</v>
      </c>
      <c r="W18" s="650"/>
      <c r="X18" s="650">
        <v>0</v>
      </c>
      <c r="Y18" s="650"/>
      <c r="Z18" s="650">
        <v>0</v>
      </c>
      <c r="AA18" s="650"/>
      <c r="AB18" s="650">
        <v>0</v>
      </c>
      <c r="AC18" s="650"/>
      <c r="AD18" s="256"/>
      <c r="AE18" s="256"/>
      <c r="AF18" s="256"/>
      <c r="AG18" s="256"/>
      <c r="AH18" s="256"/>
      <c r="AI18" s="256"/>
      <c r="AJ18" s="256"/>
      <c r="AK18" s="256"/>
    </row>
    <row r="19" spans="1:37" s="208" customFormat="1" ht="12.75" customHeight="1" x14ac:dyDescent="0.2">
      <c r="A19" s="278" t="s">
        <v>364</v>
      </c>
      <c r="B19" s="995">
        <f>SUM(F19+J19+N19+R19+V19+Z19+'Capacitacion x mpio 2013 (2)'!B18,'Capacitacion x mpio 2013 (2)'!F18,'Capacitacion x mpio 2013 (2)'!J18,'Capacitacion x mpio 2013 (2)'!N18,'Capacitacion x mpio 2013 (2)'!R18,'Capacitacion x mpio 2013 (2)'!V18,'Capacitacion x mpio 2013 (2)'!Z18,'Capacitacion x mpio 2013 (2)'!AD18)</f>
        <v>973</v>
      </c>
      <c r="C19" s="995"/>
      <c r="D19" s="995">
        <f>SUM(H19+L19+P19+T19+X19+AB19+'Capacitacion x mpio 2013 (2)'!D18+'Capacitacion x mpio 2013 (2)'!H18+'Capacitacion x mpio 2013 (2)'!L18+'Capacitacion x mpio 2013 (2)'!P18+'Capacitacion x mpio 2013 (2)'!T18+'Capacitacion x mpio 2013 (2)'!X18+'Capacitacion x mpio 2013 (2)'!AB18+'Capacitacion x mpio 2013 (2)'!AF18)</f>
        <v>109</v>
      </c>
      <c r="E19" s="996"/>
      <c r="F19" s="650">
        <v>503</v>
      </c>
      <c r="G19" s="274"/>
      <c r="H19" s="650">
        <v>13</v>
      </c>
      <c r="I19" s="997"/>
      <c r="J19" s="650">
        <v>0</v>
      </c>
      <c r="K19" s="274"/>
      <c r="L19" s="650">
        <v>0</v>
      </c>
      <c r="M19" s="997"/>
      <c r="N19" s="650">
        <v>76</v>
      </c>
      <c r="O19" s="650"/>
      <c r="P19" s="650">
        <v>88</v>
      </c>
      <c r="Q19" s="650"/>
      <c r="R19" s="650">
        <v>0</v>
      </c>
      <c r="S19" s="650"/>
      <c r="T19" s="650">
        <v>0</v>
      </c>
      <c r="U19" s="650"/>
      <c r="V19" s="650">
        <v>0</v>
      </c>
      <c r="W19" s="650"/>
      <c r="X19" s="650">
        <v>0</v>
      </c>
      <c r="Y19" s="650"/>
      <c r="Z19" s="650">
        <v>0</v>
      </c>
      <c r="AA19" s="650"/>
      <c r="AB19" s="650">
        <v>0</v>
      </c>
      <c r="AC19" s="650"/>
      <c r="AD19" s="256"/>
      <c r="AE19" s="256"/>
      <c r="AF19" s="256"/>
      <c r="AG19" s="256"/>
      <c r="AH19" s="256"/>
      <c r="AI19" s="256"/>
      <c r="AJ19" s="256"/>
      <c r="AK19" s="256"/>
    </row>
    <row r="20" spans="1:37" ht="12.75" customHeight="1" x14ac:dyDescent="0.2">
      <c r="A20" s="278" t="s">
        <v>366</v>
      </c>
      <c r="B20" s="995">
        <f>SUM(F20+J20+N20+R20+V20+Z20+'Capacitacion x mpio 2013 (2)'!B19,'Capacitacion x mpio 2013 (2)'!F19,'Capacitacion x mpio 2013 (2)'!J19,'Capacitacion x mpio 2013 (2)'!N19,'Capacitacion x mpio 2013 (2)'!R19,'Capacitacion x mpio 2013 (2)'!V19,'Capacitacion x mpio 2013 (2)'!Z19,'Capacitacion x mpio 2013 (2)'!AD19)</f>
        <v>254</v>
      </c>
      <c r="C20" s="995"/>
      <c r="D20" s="995">
        <f>SUM(H20+L20+P20+T20+X20+AB20+'Capacitacion x mpio 2013 (2)'!D19+'Capacitacion x mpio 2013 (2)'!H19+'Capacitacion x mpio 2013 (2)'!L19+'Capacitacion x mpio 2013 (2)'!P19+'Capacitacion x mpio 2013 (2)'!T19+'Capacitacion x mpio 2013 (2)'!X19+'Capacitacion x mpio 2013 (2)'!AB19+'Capacitacion x mpio 2013 (2)'!AF19)</f>
        <v>5</v>
      </c>
      <c r="E20" s="996"/>
      <c r="F20" s="650">
        <v>145</v>
      </c>
      <c r="G20" s="274"/>
      <c r="H20" s="650">
        <v>0</v>
      </c>
      <c r="I20" s="997"/>
      <c r="J20" s="650">
        <v>0</v>
      </c>
      <c r="K20" s="274"/>
      <c r="L20" s="650">
        <v>0</v>
      </c>
      <c r="M20" s="997"/>
      <c r="N20" s="650">
        <v>89</v>
      </c>
      <c r="O20" s="650"/>
      <c r="P20" s="650">
        <v>0</v>
      </c>
      <c r="Q20" s="650"/>
      <c r="R20" s="650">
        <v>0</v>
      </c>
      <c r="S20" s="650"/>
      <c r="T20" s="650">
        <v>0</v>
      </c>
      <c r="U20" s="650"/>
      <c r="V20" s="650">
        <v>0</v>
      </c>
      <c r="W20" s="650"/>
      <c r="X20" s="650">
        <v>0</v>
      </c>
      <c r="Y20" s="650"/>
      <c r="Z20" s="650">
        <v>0</v>
      </c>
      <c r="AA20" s="650"/>
      <c r="AB20" s="650">
        <v>0</v>
      </c>
      <c r="AC20" s="650"/>
      <c r="AD20" s="256"/>
      <c r="AE20" s="256"/>
      <c r="AF20" s="256"/>
      <c r="AG20" s="256"/>
      <c r="AH20" s="256"/>
      <c r="AI20" s="256"/>
      <c r="AJ20" s="256"/>
      <c r="AK20" s="256"/>
    </row>
    <row r="21" spans="1:37" ht="12.75" customHeight="1" x14ac:dyDescent="0.2">
      <c r="A21" s="278" t="s">
        <v>369</v>
      </c>
      <c r="B21" s="995">
        <f>SUM(F21+J21+N21+R21+V21+Z21+'Capacitacion x mpio 2013 (2)'!B20,'Capacitacion x mpio 2013 (2)'!F20,'Capacitacion x mpio 2013 (2)'!J20,'Capacitacion x mpio 2013 (2)'!N20,'Capacitacion x mpio 2013 (2)'!R20,'Capacitacion x mpio 2013 (2)'!V20,'Capacitacion x mpio 2013 (2)'!Z20,'Capacitacion x mpio 2013 (2)'!AD20)</f>
        <v>745</v>
      </c>
      <c r="C21" s="995"/>
      <c r="D21" s="995">
        <f>SUM(H21+L21+P21+T21+X21+AB21+'Capacitacion x mpio 2013 (2)'!D20+'Capacitacion x mpio 2013 (2)'!H20+'Capacitacion x mpio 2013 (2)'!L20+'Capacitacion x mpio 2013 (2)'!P20+'Capacitacion x mpio 2013 (2)'!T20+'Capacitacion x mpio 2013 (2)'!X20+'Capacitacion x mpio 2013 (2)'!AB20+'Capacitacion x mpio 2013 (2)'!AF20)</f>
        <v>3</v>
      </c>
      <c r="E21" s="996"/>
      <c r="F21" s="650">
        <v>399</v>
      </c>
      <c r="G21" s="274"/>
      <c r="H21" s="650">
        <v>0</v>
      </c>
      <c r="I21" s="997"/>
      <c r="J21" s="650">
        <v>33</v>
      </c>
      <c r="K21" s="274"/>
      <c r="L21" s="650">
        <v>2</v>
      </c>
      <c r="M21" s="997"/>
      <c r="N21" s="650">
        <v>183</v>
      </c>
      <c r="O21" s="650"/>
      <c r="P21" s="650">
        <v>0</v>
      </c>
      <c r="Q21" s="650"/>
      <c r="R21" s="650">
        <v>30</v>
      </c>
      <c r="S21" s="650"/>
      <c r="T21" s="650">
        <v>0</v>
      </c>
      <c r="U21" s="650"/>
      <c r="V21" s="650">
        <v>0</v>
      </c>
      <c r="W21" s="650"/>
      <c r="X21" s="650">
        <v>0</v>
      </c>
      <c r="Y21" s="650"/>
      <c r="Z21" s="650">
        <v>0</v>
      </c>
      <c r="AA21" s="650"/>
      <c r="AB21" s="650">
        <v>0</v>
      </c>
      <c r="AC21" s="650"/>
      <c r="AD21" s="256"/>
      <c r="AE21" s="256"/>
      <c r="AF21" s="256"/>
      <c r="AG21" s="256"/>
      <c r="AH21" s="256"/>
      <c r="AI21" s="256"/>
      <c r="AJ21" s="256"/>
      <c r="AK21" s="256"/>
    </row>
    <row r="22" spans="1:37" ht="24" customHeight="1" x14ac:dyDescent="0.2">
      <c r="A22" s="878" t="s">
        <v>1667</v>
      </c>
      <c r="B22" s="995">
        <f>SUM(F22+J22+N22+R22+V22+Z22+'Capacitacion x mpio 2013 (2)'!B21,'Capacitacion x mpio 2013 (2)'!F21,'Capacitacion x mpio 2013 (2)'!J21,'Capacitacion x mpio 2013 (2)'!N21,'Capacitacion x mpio 2013 (2)'!R21,'Capacitacion x mpio 2013 (2)'!V21,'Capacitacion x mpio 2013 (2)'!Z21,'Capacitacion x mpio 2013 (2)'!AD21)</f>
        <v>70</v>
      </c>
      <c r="C22" s="995"/>
      <c r="D22" s="995">
        <f>SUM(H22+L22+P22+T22+X22+AB22+'Capacitacion x mpio 2013 (2)'!D21+'Capacitacion x mpio 2013 (2)'!H21+'Capacitacion x mpio 2013 (2)'!L21+'Capacitacion x mpio 2013 (2)'!P21+'Capacitacion x mpio 2013 (2)'!T21+'Capacitacion x mpio 2013 (2)'!X21+'Capacitacion x mpio 2013 (2)'!AB21+'Capacitacion x mpio 2013 (2)'!AF21)</f>
        <v>1</v>
      </c>
      <c r="E22" s="996"/>
      <c r="F22" s="650">
        <v>29</v>
      </c>
      <c r="G22" s="274"/>
      <c r="H22" s="650">
        <v>1</v>
      </c>
      <c r="I22" s="997"/>
      <c r="J22" s="650">
        <v>0</v>
      </c>
      <c r="K22" s="997"/>
      <c r="L22" s="650">
        <v>0</v>
      </c>
      <c r="M22" s="997"/>
      <c r="N22" s="650">
        <v>0</v>
      </c>
      <c r="O22" s="650"/>
      <c r="P22" s="650">
        <v>0</v>
      </c>
      <c r="Q22" s="650"/>
      <c r="R22" s="650">
        <v>0</v>
      </c>
      <c r="S22" s="650"/>
      <c r="T22" s="650">
        <v>0</v>
      </c>
      <c r="U22" s="650"/>
      <c r="V22" s="650">
        <v>0</v>
      </c>
      <c r="W22" s="650"/>
      <c r="X22" s="650">
        <v>0</v>
      </c>
      <c r="Y22" s="650"/>
      <c r="Z22" s="650">
        <v>0</v>
      </c>
      <c r="AA22" s="650"/>
      <c r="AB22" s="650">
        <v>0</v>
      </c>
      <c r="AC22" s="650"/>
      <c r="AD22" s="256"/>
      <c r="AE22" s="256"/>
      <c r="AF22" s="256"/>
      <c r="AG22" s="256"/>
      <c r="AH22" s="256"/>
      <c r="AI22" s="256"/>
      <c r="AJ22" s="256"/>
      <c r="AK22" s="256"/>
    </row>
    <row r="23" spans="1:37" ht="12.75" customHeight="1" x14ac:dyDescent="0.2">
      <c r="A23" s="278" t="s">
        <v>371</v>
      </c>
      <c r="B23" s="995">
        <f>SUM(F23+J23+N23+R23+V23+Z23+'Capacitacion x mpio 2013 (2)'!B22,'Capacitacion x mpio 2013 (2)'!F22,'Capacitacion x mpio 2013 (2)'!J22,'Capacitacion x mpio 2013 (2)'!N22,'Capacitacion x mpio 2013 (2)'!R22,'Capacitacion x mpio 2013 (2)'!V22,'Capacitacion x mpio 2013 (2)'!Z22,'Capacitacion x mpio 2013 (2)'!AD22)</f>
        <v>152</v>
      </c>
      <c r="C23" s="995"/>
      <c r="D23" s="995">
        <f>SUM(H23+L23+P23+T23+X23+AB23+'Capacitacion x mpio 2013 (2)'!D22+'Capacitacion x mpio 2013 (2)'!H22+'Capacitacion x mpio 2013 (2)'!L22+'Capacitacion x mpio 2013 (2)'!P22+'Capacitacion x mpio 2013 (2)'!T22+'Capacitacion x mpio 2013 (2)'!X22+'Capacitacion x mpio 2013 (2)'!AB22+'Capacitacion x mpio 2013 (2)'!AF22)</f>
        <v>80</v>
      </c>
      <c r="E23" s="996"/>
      <c r="F23" s="650">
        <v>0</v>
      </c>
      <c r="G23" s="274"/>
      <c r="H23" s="650">
        <v>0</v>
      </c>
      <c r="I23" s="997"/>
      <c r="J23" s="650">
        <v>0</v>
      </c>
      <c r="K23" s="997"/>
      <c r="L23" s="650">
        <v>0</v>
      </c>
      <c r="M23" s="997"/>
      <c r="N23" s="650">
        <v>0</v>
      </c>
      <c r="O23" s="650"/>
      <c r="P23" s="650">
        <v>0</v>
      </c>
      <c r="Q23" s="650"/>
      <c r="R23" s="650">
        <v>0</v>
      </c>
      <c r="S23" s="650"/>
      <c r="T23" s="650">
        <v>0</v>
      </c>
      <c r="U23" s="650"/>
      <c r="V23" s="650">
        <v>13</v>
      </c>
      <c r="W23" s="650"/>
      <c r="X23" s="650">
        <v>0</v>
      </c>
      <c r="Y23" s="650"/>
      <c r="Z23" s="650">
        <v>0</v>
      </c>
      <c r="AA23" s="650"/>
      <c r="AB23" s="650">
        <v>0</v>
      </c>
      <c r="AC23" s="650"/>
      <c r="AD23" s="256"/>
      <c r="AE23" s="256"/>
      <c r="AF23" s="256"/>
      <c r="AG23" s="256"/>
      <c r="AH23" s="256"/>
      <c r="AI23" s="256"/>
      <c r="AJ23" s="256"/>
      <c r="AK23" s="256"/>
    </row>
    <row r="24" spans="1:37" ht="12.75" customHeight="1" x14ac:dyDescent="0.2">
      <c r="A24" s="278" t="s">
        <v>373</v>
      </c>
      <c r="B24" s="995">
        <f>SUM(F24+J24+N24+R24+V24+Z24+'Capacitacion x mpio 2013 (2)'!B23,'Capacitacion x mpio 2013 (2)'!F23,'Capacitacion x mpio 2013 (2)'!J23,'Capacitacion x mpio 2013 (2)'!N23,'Capacitacion x mpio 2013 (2)'!R23,'Capacitacion x mpio 2013 (2)'!V23,'Capacitacion x mpio 2013 (2)'!Z23,'Capacitacion x mpio 2013 (2)'!AD23)</f>
        <v>146</v>
      </c>
      <c r="C24" s="995"/>
      <c r="D24" s="995">
        <f>SUM(H24+L24+P24+T24+X24+AB24+'Capacitacion x mpio 2013 (2)'!D23+'Capacitacion x mpio 2013 (2)'!H23+'Capacitacion x mpio 2013 (2)'!L23+'Capacitacion x mpio 2013 (2)'!P23+'Capacitacion x mpio 2013 (2)'!T23+'Capacitacion x mpio 2013 (2)'!X23+'Capacitacion x mpio 2013 (2)'!AB23+'Capacitacion x mpio 2013 (2)'!AF23)</f>
        <v>141</v>
      </c>
      <c r="E24" s="996"/>
      <c r="F24" s="650">
        <v>0</v>
      </c>
      <c r="G24" s="274"/>
      <c r="H24" s="650">
        <v>0</v>
      </c>
      <c r="I24" s="997"/>
      <c r="J24" s="650">
        <v>0</v>
      </c>
      <c r="K24" s="997"/>
      <c r="L24" s="650">
        <v>0</v>
      </c>
      <c r="M24" s="997"/>
      <c r="N24" s="650">
        <v>9</v>
      </c>
      <c r="O24" s="650"/>
      <c r="P24" s="650">
        <v>9</v>
      </c>
      <c r="Q24" s="650"/>
      <c r="R24" s="650">
        <v>10</v>
      </c>
      <c r="S24" s="650"/>
      <c r="T24" s="650">
        <v>0</v>
      </c>
      <c r="U24" s="650"/>
      <c r="V24" s="650">
        <v>0</v>
      </c>
      <c r="W24" s="650"/>
      <c r="X24" s="650">
        <v>0</v>
      </c>
      <c r="Y24" s="650"/>
      <c r="Z24" s="650">
        <v>0</v>
      </c>
      <c r="AA24" s="650"/>
      <c r="AB24" s="650">
        <v>0</v>
      </c>
      <c r="AC24" s="650"/>
      <c r="AD24" s="256"/>
      <c r="AE24" s="256"/>
      <c r="AF24" s="256"/>
      <c r="AG24" s="256"/>
      <c r="AH24" s="256"/>
      <c r="AI24" s="256"/>
      <c r="AJ24" s="256"/>
      <c r="AK24" s="256"/>
    </row>
    <row r="25" spans="1:37" ht="12.75" customHeight="1" x14ac:dyDescent="0.2">
      <c r="A25" s="278" t="s">
        <v>374</v>
      </c>
      <c r="B25" s="995">
        <f>SUM(F25+J25+N25+R25+V25+Z25+'Capacitacion x mpio 2013 (2)'!B24,'Capacitacion x mpio 2013 (2)'!F24,'Capacitacion x mpio 2013 (2)'!J24,'Capacitacion x mpio 2013 (2)'!N24,'Capacitacion x mpio 2013 (2)'!R24,'Capacitacion x mpio 2013 (2)'!V24,'Capacitacion x mpio 2013 (2)'!Z24,'Capacitacion x mpio 2013 (2)'!AD24)</f>
        <v>176</v>
      </c>
      <c r="C25" s="995"/>
      <c r="D25" s="995">
        <f>SUM(H25+L25+P25+T25+X25+AB25+'Capacitacion x mpio 2013 (2)'!D24+'Capacitacion x mpio 2013 (2)'!H24+'Capacitacion x mpio 2013 (2)'!L24+'Capacitacion x mpio 2013 (2)'!P24+'Capacitacion x mpio 2013 (2)'!T24+'Capacitacion x mpio 2013 (2)'!X24+'Capacitacion x mpio 2013 (2)'!AB24+'Capacitacion x mpio 2013 (2)'!AF24)</f>
        <v>186</v>
      </c>
      <c r="E25" s="996"/>
      <c r="F25" s="650">
        <v>45</v>
      </c>
      <c r="G25" s="274"/>
      <c r="H25" s="650">
        <v>6</v>
      </c>
      <c r="I25" s="997"/>
      <c r="J25" s="650">
        <v>13</v>
      </c>
      <c r="K25" s="274"/>
      <c r="L25" s="650">
        <v>1</v>
      </c>
      <c r="M25" s="997"/>
      <c r="N25" s="650">
        <v>40</v>
      </c>
      <c r="O25" s="650"/>
      <c r="P25" s="650">
        <v>37</v>
      </c>
      <c r="Q25" s="650"/>
      <c r="R25" s="650">
        <v>0</v>
      </c>
      <c r="S25" s="650"/>
      <c r="T25" s="650">
        <v>0</v>
      </c>
      <c r="U25" s="650"/>
      <c r="V25" s="650">
        <v>23</v>
      </c>
      <c r="W25" s="650"/>
      <c r="X25" s="650">
        <v>0</v>
      </c>
      <c r="Y25" s="650"/>
      <c r="Z25" s="650">
        <v>0</v>
      </c>
      <c r="AA25" s="650"/>
      <c r="AB25" s="650">
        <v>0</v>
      </c>
      <c r="AC25" s="650"/>
      <c r="AD25" s="256"/>
      <c r="AE25" s="256"/>
      <c r="AF25" s="256"/>
      <c r="AG25" s="256"/>
      <c r="AH25" s="256"/>
      <c r="AI25" s="256"/>
      <c r="AJ25" s="256"/>
      <c r="AK25" s="256"/>
    </row>
    <row r="26" spans="1:37" ht="12.75" customHeight="1" x14ac:dyDescent="0.2">
      <c r="A26" s="954" t="s">
        <v>375</v>
      </c>
      <c r="B26" s="999">
        <f>SUM(F26+J26+N26+R26+V26+Z26+'Capacitacion x mpio 2013 (2)'!B25,'Capacitacion x mpio 2013 (2)'!F25,'Capacitacion x mpio 2013 (2)'!J25,'Capacitacion x mpio 2013 (2)'!N25,'Capacitacion x mpio 2013 (2)'!R25,'Capacitacion x mpio 2013 (2)'!V25,'Capacitacion x mpio 2013 (2)'!Z25,'Capacitacion x mpio 2013 (2)'!AD25)</f>
        <v>75</v>
      </c>
      <c r="C26" s="999"/>
      <c r="D26" s="999">
        <f>SUM(H26+L26+P26+T26+X26+AB26+'Capacitacion x mpio 2013 (2)'!D25+'Capacitacion x mpio 2013 (2)'!H25+'Capacitacion x mpio 2013 (2)'!L25+'Capacitacion x mpio 2013 (2)'!P25+'Capacitacion x mpio 2013 (2)'!T25+'Capacitacion x mpio 2013 (2)'!X25+'Capacitacion x mpio 2013 (2)'!AB25+'Capacitacion x mpio 2013 (2)'!AF25)</f>
        <v>47</v>
      </c>
      <c r="E26" s="1000"/>
      <c r="F26" s="990">
        <v>52</v>
      </c>
      <c r="G26" s="991"/>
      <c r="H26" s="990">
        <v>0</v>
      </c>
      <c r="I26" s="1001"/>
      <c r="J26" s="990">
        <v>0</v>
      </c>
      <c r="K26" s="991"/>
      <c r="L26" s="990">
        <v>0</v>
      </c>
      <c r="M26" s="1001"/>
      <c r="N26" s="990">
        <v>0</v>
      </c>
      <c r="O26" s="990"/>
      <c r="P26" s="990">
        <v>0</v>
      </c>
      <c r="Q26" s="990"/>
      <c r="R26" s="990">
        <v>0</v>
      </c>
      <c r="S26" s="990"/>
      <c r="T26" s="990">
        <v>0</v>
      </c>
      <c r="U26" s="990"/>
      <c r="V26" s="990">
        <v>0</v>
      </c>
      <c r="W26" s="990"/>
      <c r="X26" s="990">
        <v>0</v>
      </c>
      <c r="Y26" s="990"/>
      <c r="Z26" s="990">
        <v>0</v>
      </c>
      <c r="AA26" s="990"/>
      <c r="AB26" s="990">
        <v>0</v>
      </c>
      <c r="AC26" s="990"/>
      <c r="AD26" s="256"/>
      <c r="AE26" s="256"/>
      <c r="AF26" s="256"/>
      <c r="AG26" s="256"/>
      <c r="AH26" s="256"/>
      <c r="AI26" s="256"/>
      <c r="AJ26" s="256"/>
      <c r="AK26" s="256"/>
    </row>
    <row r="27" spans="1:37" ht="15" customHeight="1" x14ac:dyDescent="0.2">
      <c r="A27" s="417"/>
      <c r="B27" s="417"/>
      <c r="C27" s="417"/>
      <c r="D27" s="417"/>
      <c r="E27" s="417"/>
      <c r="F27" s="417"/>
      <c r="G27" s="417"/>
      <c r="H27" s="417"/>
      <c r="I27" s="417"/>
      <c r="J27" s="417"/>
      <c r="K27" s="417"/>
      <c r="L27" s="417"/>
      <c r="M27" s="417"/>
      <c r="N27" s="417"/>
      <c r="O27" s="417"/>
      <c r="P27" s="417"/>
      <c r="Q27" s="417"/>
      <c r="R27" s="417"/>
      <c r="S27" s="417"/>
      <c r="T27" s="417"/>
      <c r="U27" s="417"/>
      <c r="V27" s="417"/>
      <c r="W27" s="417"/>
      <c r="X27" s="417"/>
      <c r="Y27" s="417"/>
      <c r="Z27" s="417"/>
      <c r="AA27" s="417"/>
      <c r="AB27" s="417"/>
      <c r="AC27" s="636"/>
      <c r="AF27" s="258"/>
    </row>
    <row r="28" spans="1:37" ht="15.75" customHeight="1" x14ac:dyDescent="0.2">
      <c r="A28" s="699" t="s">
        <v>280</v>
      </c>
      <c r="B28" s="701"/>
      <c r="C28" s="417"/>
      <c r="D28" s="701"/>
      <c r="E28" s="417"/>
      <c r="F28" s="701"/>
      <c r="G28" s="417"/>
      <c r="H28" s="701"/>
      <c r="I28" s="417"/>
      <c r="J28" s="701"/>
      <c r="K28" s="417"/>
      <c r="L28" s="701"/>
      <c r="M28" s="417"/>
      <c r="N28" s="701"/>
      <c r="O28" s="417"/>
      <c r="P28" s="701"/>
      <c r="Q28" s="417"/>
      <c r="R28" s="701"/>
      <c r="S28" s="417"/>
      <c r="T28" s="701"/>
      <c r="U28" s="417"/>
      <c r="V28" s="701"/>
      <c r="W28" s="417"/>
      <c r="X28" s="701"/>
      <c r="Y28" s="417"/>
      <c r="Z28" s="701"/>
      <c r="AA28" s="417"/>
      <c r="AB28" s="701"/>
      <c r="AC28" s="637"/>
    </row>
  </sheetData>
  <mergeCells count="24">
    <mergeCell ref="Z6:AA6"/>
    <mergeCell ref="AB6:AC6"/>
    <mergeCell ref="N6:O6"/>
    <mergeCell ref="P6:Q6"/>
    <mergeCell ref="R6:S6"/>
    <mergeCell ref="T6:U6"/>
    <mergeCell ref="V6:W6"/>
    <mergeCell ref="X6:Y6"/>
    <mergeCell ref="L6:M6"/>
    <mergeCell ref="AA1:AC1"/>
    <mergeCell ref="A4:A6"/>
    <mergeCell ref="B4:D5"/>
    <mergeCell ref="F4:AC4"/>
    <mergeCell ref="F5:I5"/>
    <mergeCell ref="J5:M5"/>
    <mergeCell ref="N5:Q5"/>
    <mergeCell ref="R5:U5"/>
    <mergeCell ref="V5:Y5"/>
    <mergeCell ref="Z5:AC5"/>
    <mergeCell ref="B6:C6"/>
    <mergeCell ref="D6:E6"/>
    <mergeCell ref="F6:G6"/>
    <mergeCell ref="H6:I6"/>
    <mergeCell ref="J6:K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&amp;L&amp;"Tahoma,Normal"536</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G28"/>
  <sheetViews>
    <sheetView showGridLines="0" view="pageBreakPreview" zoomScaleSheetLayoutView="100" workbookViewId="0"/>
  </sheetViews>
  <sheetFormatPr baseColWidth="10" defaultColWidth="11.42578125" defaultRowHeight="12.75" x14ac:dyDescent="0.2"/>
  <cols>
    <col min="1" max="1" width="13.5703125" style="256" customWidth="1"/>
    <col min="2" max="2" width="7.5703125" style="256" customWidth="1"/>
    <col min="3" max="3" width="0.7109375" style="259" customWidth="1"/>
    <col min="4" max="4" width="6.28515625" style="256" customWidth="1"/>
    <col min="5" max="5" width="2.7109375" style="259" customWidth="1"/>
    <col min="6" max="6" width="7.7109375" style="256" customWidth="1"/>
    <col min="7" max="7" width="0.7109375" style="259" customWidth="1"/>
    <col min="8" max="8" width="7.7109375" style="256" customWidth="1"/>
    <col min="9" max="9" width="1.42578125" style="259" customWidth="1"/>
    <col min="10" max="10" width="6.85546875" style="256" customWidth="1"/>
    <col min="11" max="11" width="1.5703125" style="259" customWidth="1"/>
    <col min="12" max="12" width="7.28515625" style="256" customWidth="1"/>
    <col min="13" max="13" width="1.85546875" style="259" customWidth="1"/>
    <col min="14" max="14" width="7.42578125" style="256" customWidth="1"/>
    <col min="15" max="15" width="1" style="259" customWidth="1"/>
    <col min="16" max="16" width="7.140625" style="256" customWidth="1"/>
    <col min="17" max="17" width="2.140625" style="259" customWidth="1"/>
    <col min="18" max="18" width="6.7109375" style="256" customWidth="1"/>
    <col min="19" max="19" width="1.7109375" style="259" customWidth="1"/>
    <col min="20" max="20" width="7.28515625" style="256" customWidth="1"/>
    <col min="21" max="21" width="2" style="259" customWidth="1"/>
    <col min="22" max="22" width="6.5703125" style="256" customWidth="1"/>
    <col min="23" max="23" width="1.5703125" style="259" customWidth="1"/>
    <col min="24" max="24" width="7.28515625" style="256" customWidth="1"/>
    <col min="25" max="25" width="1.85546875" style="259" customWidth="1"/>
    <col min="26" max="26" width="7.42578125" style="256" customWidth="1"/>
    <col min="27" max="27" width="0.85546875" style="259" customWidth="1"/>
    <col min="28" max="28" width="7.42578125" style="256" customWidth="1"/>
    <col min="29" max="29" width="2.140625" style="259" customWidth="1"/>
    <col min="30" max="30" width="6.85546875" style="256" customWidth="1"/>
    <col min="31" max="31" width="1.42578125" style="259" customWidth="1"/>
    <col min="32" max="32" width="6.7109375" style="256" customWidth="1"/>
    <col min="33" max="33" width="2.28515625" style="259" customWidth="1"/>
    <col min="34" max="16384" width="11.42578125" style="256"/>
  </cols>
  <sheetData>
    <row r="1" spans="1:33" ht="15" x14ac:dyDescent="0.2">
      <c r="A1" s="631" t="s">
        <v>2080</v>
      </c>
      <c r="B1" s="631"/>
      <c r="C1" s="401"/>
      <c r="D1" s="631"/>
      <c r="E1" s="401"/>
      <c r="F1" s="632"/>
      <c r="G1" s="633"/>
      <c r="H1" s="632"/>
      <c r="I1" s="633"/>
      <c r="J1" s="632"/>
      <c r="K1" s="633"/>
      <c r="L1" s="632"/>
      <c r="M1" s="633"/>
      <c r="N1" s="632"/>
      <c r="O1" s="633"/>
      <c r="P1" s="632"/>
      <c r="Q1" s="633"/>
      <c r="R1" s="632"/>
      <c r="S1" s="633"/>
      <c r="T1" s="632"/>
      <c r="U1" s="633"/>
      <c r="V1" s="632"/>
      <c r="W1" s="633"/>
      <c r="X1" s="632"/>
      <c r="Y1" s="633"/>
      <c r="Z1" s="632"/>
      <c r="AA1" s="633"/>
      <c r="AB1" s="632"/>
      <c r="AC1" s="633"/>
      <c r="AD1" s="1738" t="s">
        <v>1665</v>
      </c>
      <c r="AE1" s="1738"/>
      <c r="AF1" s="1738"/>
      <c r="AG1" s="1738"/>
    </row>
    <row r="2" spans="1:33" ht="15" x14ac:dyDescent="0.2">
      <c r="A2" s="631" t="s">
        <v>412</v>
      </c>
      <c r="B2" s="631"/>
      <c r="C2" s="401"/>
      <c r="D2" s="631"/>
      <c r="E2" s="401"/>
      <c r="F2" s="632"/>
      <c r="G2" s="633"/>
      <c r="H2" s="632"/>
      <c r="I2" s="633"/>
      <c r="J2" s="632"/>
      <c r="K2" s="633"/>
      <c r="L2" s="632"/>
      <c r="M2" s="633"/>
      <c r="N2" s="632"/>
      <c r="O2" s="633"/>
      <c r="P2" s="632"/>
      <c r="Q2" s="633"/>
      <c r="R2" s="632"/>
      <c r="S2" s="633"/>
      <c r="T2" s="632"/>
      <c r="U2" s="633"/>
      <c r="V2" s="632"/>
      <c r="W2" s="633"/>
      <c r="X2" s="632"/>
      <c r="Y2" s="633"/>
      <c r="Z2" s="632"/>
      <c r="AA2" s="633"/>
      <c r="AB2" s="632"/>
      <c r="AC2" s="633"/>
      <c r="AD2" s="632"/>
      <c r="AE2" s="633"/>
      <c r="AF2" s="492"/>
      <c r="AG2" s="417"/>
    </row>
    <row r="3" spans="1:33" ht="15" x14ac:dyDescent="0.2">
      <c r="A3" s="492"/>
      <c r="B3" s="634"/>
      <c r="C3" s="635"/>
      <c r="D3" s="634"/>
      <c r="E3" s="635"/>
      <c r="F3" s="634"/>
      <c r="G3" s="635"/>
      <c r="H3" s="632"/>
      <c r="I3" s="633"/>
      <c r="J3" s="632"/>
      <c r="K3" s="633"/>
      <c r="L3" s="632"/>
      <c r="M3" s="633"/>
      <c r="N3" s="632"/>
      <c r="O3" s="633"/>
      <c r="P3" s="632"/>
      <c r="Q3" s="633"/>
      <c r="R3" s="632"/>
      <c r="S3" s="633"/>
      <c r="T3" s="632"/>
      <c r="U3" s="633"/>
      <c r="V3" s="632"/>
      <c r="W3" s="633"/>
      <c r="X3" s="632"/>
      <c r="Y3" s="633"/>
      <c r="Z3" s="632"/>
      <c r="AA3" s="633"/>
      <c r="AB3" s="632"/>
      <c r="AC3" s="633"/>
      <c r="AD3" s="632"/>
      <c r="AE3" s="633"/>
      <c r="AF3" s="492"/>
      <c r="AG3" s="417"/>
    </row>
    <row r="4" spans="1:33" ht="15" customHeight="1" x14ac:dyDescent="0.2">
      <c r="A4" s="1733" t="s">
        <v>344</v>
      </c>
      <c r="B4" s="1482" t="s">
        <v>588</v>
      </c>
      <c r="C4" s="1482"/>
      <c r="D4" s="1482"/>
      <c r="E4" s="1482"/>
      <c r="F4" s="1482"/>
      <c r="G4" s="1482"/>
      <c r="H4" s="1482"/>
      <c r="I4" s="1482"/>
      <c r="J4" s="1482"/>
      <c r="K4" s="1482"/>
      <c r="L4" s="1482"/>
      <c r="M4" s="1482"/>
      <c r="N4" s="1482"/>
      <c r="O4" s="1482"/>
      <c r="P4" s="1482"/>
      <c r="Q4" s="1482"/>
      <c r="R4" s="1482"/>
      <c r="S4" s="1482"/>
      <c r="T4" s="1482"/>
      <c r="U4" s="1482"/>
      <c r="V4" s="1482"/>
      <c r="W4" s="1482"/>
      <c r="X4" s="1482"/>
      <c r="Y4" s="1482"/>
      <c r="Z4" s="1482"/>
      <c r="AA4" s="1482"/>
      <c r="AB4" s="1482"/>
      <c r="AC4" s="1482"/>
      <c r="AD4" s="1482"/>
      <c r="AE4" s="1482"/>
      <c r="AF4" s="1482"/>
      <c r="AG4" s="1482"/>
    </row>
    <row r="5" spans="1:33" ht="29.25" customHeight="1" x14ac:dyDescent="0.2">
      <c r="A5" s="1734"/>
      <c r="B5" s="1737" t="s">
        <v>595</v>
      </c>
      <c r="C5" s="1737"/>
      <c r="D5" s="1737"/>
      <c r="E5" s="506"/>
      <c r="F5" s="1737" t="s">
        <v>2129</v>
      </c>
      <c r="G5" s="1737"/>
      <c r="H5" s="1737"/>
      <c r="I5" s="1737"/>
      <c r="J5" s="1737" t="s">
        <v>596</v>
      </c>
      <c r="K5" s="1737"/>
      <c r="L5" s="1737"/>
      <c r="M5" s="1737"/>
      <c r="N5" s="1737" t="s">
        <v>597</v>
      </c>
      <c r="O5" s="1737"/>
      <c r="P5" s="1737"/>
      <c r="Q5" s="1737"/>
      <c r="R5" s="1737" t="s">
        <v>598</v>
      </c>
      <c r="S5" s="1737"/>
      <c r="T5" s="1737"/>
      <c r="U5" s="1737"/>
      <c r="V5" s="1737" t="s">
        <v>599</v>
      </c>
      <c r="W5" s="1737"/>
      <c r="X5" s="1737"/>
      <c r="Y5" s="1737"/>
      <c r="Z5" s="1737" t="s">
        <v>2128</v>
      </c>
      <c r="AA5" s="1737"/>
      <c r="AB5" s="1737"/>
      <c r="AC5" s="1737"/>
      <c r="AD5" s="1737" t="s">
        <v>600</v>
      </c>
      <c r="AE5" s="1737"/>
      <c r="AF5" s="1737"/>
      <c r="AG5" s="1737"/>
    </row>
    <row r="6" spans="1:33" ht="18" customHeight="1" x14ac:dyDescent="0.2">
      <c r="A6" s="1734"/>
      <c r="B6" s="1736" t="s">
        <v>594</v>
      </c>
      <c r="C6" s="1736"/>
      <c r="D6" s="1736" t="s">
        <v>435</v>
      </c>
      <c r="E6" s="1736"/>
      <c r="F6" s="1736" t="s">
        <v>594</v>
      </c>
      <c r="G6" s="1736"/>
      <c r="H6" s="1736" t="s">
        <v>435</v>
      </c>
      <c r="I6" s="1736"/>
      <c r="J6" s="1736" t="s">
        <v>594</v>
      </c>
      <c r="K6" s="1736"/>
      <c r="L6" s="1736" t="s">
        <v>435</v>
      </c>
      <c r="M6" s="1736"/>
      <c r="N6" s="1736" t="s">
        <v>594</v>
      </c>
      <c r="O6" s="1736"/>
      <c r="P6" s="1736" t="s">
        <v>435</v>
      </c>
      <c r="Q6" s="1736"/>
      <c r="R6" s="1736" t="s">
        <v>594</v>
      </c>
      <c r="S6" s="1736"/>
      <c r="T6" s="1736" t="s">
        <v>435</v>
      </c>
      <c r="U6" s="1736"/>
      <c r="V6" s="1736" t="s">
        <v>594</v>
      </c>
      <c r="W6" s="1736"/>
      <c r="X6" s="1736" t="s">
        <v>435</v>
      </c>
      <c r="Y6" s="1736"/>
      <c r="Z6" s="1736" t="s">
        <v>594</v>
      </c>
      <c r="AA6" s="1736"/>
      <c r="AB6" s="1736" t="s">
        <v>435</v>
      </c>
      <c r="AC6" s="1736"/>
      <c r="AD6" s="1735" t="s">
        <v>594</v>
      </c>
      <c r="AE6" s="1735"/>
      <c r="AF6" s="1735" t="s">
        <v>435</v>
      </c>
      <c r="AG6" s="1735"/>
    </row>
    <row r="7" spans="1:33" ht="18" customHeight="1" x14ac:dyDescent="0.2">
      <c r="A7" s="822" t="s">
        <v>346</v>
      </c>
      <c r="B7" s="822">
        <f>SUM(B8:B27)</f>
        <v>715</v>
      </c>
      <c r="C7" s="823"/>
      <c r="D7" s="823">
        <f>SUM(D8:D27)</f>
        <v>414</v>
      </c>
      <c r="E7" s="823"/>
      <c r="F7" s="823">
        <f>SUM(F8:F25)</f>
        <v>333</v>
      </c>
      <c r="G7" s="823"/>
      <c r="H7" s="823">
        <f>SUM(H8:H25)</f>
        <v>175</v>
      </c>
      <c r="I7" s="823"/>
      <c r="J7" s="823">
        <f>SUM(J8:J25)</f>
        <v>372</v>
      </c>
      <c r="K7" s="823"/>
      <c r="L7" s="823">
        <f>SUM(L8:L25)</f>
        <v>165</v>
      </c>
      <c r="M7" s="823"/>
      <c r="N7" s="823">
        <f>SUM(N8:N25)</f>
        <v>84</v>
      </c>
      <c r="O7" s="823"/>
      <c r="P7" s="823">
        <f>SUM(P8:P25)</f>
        <v>1</v>
      </c>
      <c r="Q7" s="823"/>
      <c r="R7" s="823">
        <f t="shared" ref="R7:AF7" si="0">SUM(R8:R25)</f>
        <v>68</v>
      </c>
      <c r="S7" s="823">
        <f t="shared" si="0"/>
        <v>0</v>
      </c>
      <c r="T7" s="823">
        <f t="shared" si="0"/>
        <v>101</v>
      </c>
      <c r="U7" s="823"/>
      <c r="V7" s="823">
        <f t="shared" si="0"/>
        <v>104</v>
      </c>
      <c r="W7" s="823">
        <f t="shared" si="0"/>
        <v>0</v>
      </c>
      <c r="X7" s="823">
        <f t="shared" si="0"/>
        <v>138</v>
      </c>
      <c r="Y7" s="823">
        <f t="shared" si="0"/>
        <v>0</v>
      </c>
      <c r="Z7" s="823">
        <f t="shared" si="0"/>
        <v>83</v>
      </c>
      <c r="AA7" s="823">
        <f t="shared" si="0"/>
        <v>0</v>
      </c>
      <c r="AB7" s="823">
        <f t="shared" si="0"/>
        <v>35</v>
      </c>
      <c r="AC7" s="823"/>
      <c r="AD7" s="823">
        <f t="shared" si="0"/>
        <v>45</v>
      </c>
      <c r="AE7" s="823">
        <f t="shared" si="0"/>
        <v>0</v>
      </c>
      <c r="AF7" s="823">
        <f t="shared" si="0"/>
        <v>2</v>
      </c>
      <c r="AG7" s="824"/>
    </row>
    <row r="8" spans="1:33" ht="16.5" customHeight="1" x14ac:dyDescent="0.2">
      <c r="A8" s="947" t="s">
        <v>347</v>
      </c>
      <c r="B8" s="987">
        <v>0</v>
      </c>
      <c r="C8" s="988"/>
      <c r="D8" s="987">
        <v>0</v>
      </c>
      <c r="E8" s="988"/>
      <c r="F8" s="987">
        <v>4</v>
      </c>
      <c r="G8" s="988"/>
      <c r="H8" s="987">
        <v>3</v>
      </c>
      <c r="I8" s="988"/>
      <c r="J8" s="987">
        <v>0</v>
      </c>
      <c r="K8" s="988"/>
      <c r="L8" s="987">
        <v>0</v>
      </c>
      <c r="M8" s="988"/>
      <c r="N8" s="987">
        <v>0</v>
      </c>
      <c r="O8" s="988"/>
      <c r="P8" s="987">
        <v>0</v>
      </c>
      <c r="Q8" s="988"/>
      <c r="R8" s="987">
        <v>0</v>
      </c>
      <c r="S8" s="988"/>
      <c r="T8" s="987">
        <v>0</v>
      </c>
      <c r="U8" s="988"/>
      <c r="V8" s="987">
        <v>0</v>
      </c>
      <c r="W8" s="988"/>
      <c r="X8" s="987">
        <v>0</v>
      </c>
      <c r="Y8" s="988"/>
      <c r="Z8" s="987">
        <v>0</v>
      </c>
      <c r="AA8" s="988"/>
      <c r="AB8" s="987">
        <v>0</v>
      </c>
      <c r="AC8" s="988"/>
      <c r="AD8" s="987">
        <v>0</v>
      </c>
      <c r="AE8" s="988"/>
      <c r="AF8" s="987">
        <v>0</v>
      </c>
      <c r="AG8" s="989"/>
    </row>
    <row r="9" spans="1:33" ht="15" customHeight="1" x14ac:dyDescent="0.2">
      <c r="A9" s="278" t="s">
        <v>348</v>
      </c>
      <c r="B9" s="274">
        <v>90</v>
      </c>
      <c r="C9" s="274"/>
      <c r="D9" s="650">
        <v>71</v>
      </c>
      <c r="E9" s="274"/>
      <c r="F9" s="650">
        <v>42</v>
      </c>
      <c r="G9" s="274"/>
      <c r="H9" s="650">
        <v>57</v>
      </c>
      <c r="I9" s="274"/>
      <c r="J9" s="650">
        <v>35</v>
      </c>
      <c r="K9" s="274"/>
      <c r="L9" s="650">
        <v>20</v>
      </c>
      <c r="M9" s="274"/>
      <c r="N9" s="650">
        <v>0</v>
      </c>
      <c r="O9" s="274"/>
      <c r="P9" s="650">
        <v>0</v>
      </c>
      <c r="Q9" s="274"/>
      <c r="R9" s="650">
        <v>0</v>
      </c>
      <c r="S9" s="274"/>
      <c r="T9" s="650">
        <v>0</v>
      </c>
      <c r="U9" s="274"/>
      <c r="V9" s="650">
        <v>0</v>
      </c>
      <c r="W9" s="274"/>
      <c r="X9" s="650">
        <v>0</v>
      </c>
      <c r="Y9" s="274"/>
      <c r="Z9" s="650">
        <v>0</v>
      </c>
      <c r="AA9" s="274"/>
      <c r="AB9" s="650">
        <v>0</v>
      </c>
      <c r="AC9" s="274"/>
      <c r="AD9" s="650">
        <v>0</v>
      </c>
      <c r="AE9" s="274"/>
      <c r="AF9" s="650">
        <v>0</v>
      </c>
      <c r="AG9" s="417"/>
    </row>
    <row r="10" spans="1:33" ht="13.5" customHeight="1" x14ac:dyDescent="0.2">
      <c r="A10" s="278" t="s">
        <v>349</v>
      </c>
      <c r="B10" s="650">
        <v>0</v>
      </c>
      <c r="C10" s="274"/>
      <c r="D10" s="650">
        <v>0</v>
      </c>
      <c r="E10" s="274"/>
      <c r="F10" s="650">
        <v>0</v>
      </c>
      <c r="G10" s="274"/>
      <c r="H10" s="650">
        <v>0</v>
      </c>
      <c r="I10" s="274"/>
      <c r="J10" s="650">
        <v>0</v>
      </c>
      <c r="K10" s="274"/>
      <c r="L10" s="650">
        <v>0</v>
      </c>
      <c r="M10" s="274"/>
      <c r="N10" s="650">
        <v>0</v>
      </c>
      <c r="O10" s="274"/>
      <c r="P10" s="650">
        <v>0</v>
      </c>
      <c r="Q10" s="274"/>
      <c r="R10" s="650">
        <v>0</v>
      </c>
      <c r="S10" s="274"/>
      <c r="T10" s="650">
        <v>0</v>
      </c>
      <c r="U10" s="274"/>
      <c r="V10" s="650">
        <v>0</v>
      </c>
      <c r="W10" s="274"/>
      <c r="X10" s="650">
        <v>48</v>
      </c>
      <c r="Y10" s="274"/>
      <c r="Z10" s="650">
        <v>0</v>
      </c>
      <c r="AA10" s="274"/>
      <c r="AB10" s="650">
        <v>0</v>
      </c>
      <c r="AC10" s="274"/>
      <c r="AD10" s="650">
        <v>0</v>
      </c>
      <c r="AE10" s="274"/>
      <c r="AF10" s="650">
        <v>0</v>
      </c>
      <c r="AG10" s="417"/>
    </row>
    <row r="11" spans="1:33" ht="14.25" customHeight="1" x14ac:dyDescent="0.2">
      <c r="A11" s="278" t="s">
        <v>351</v>
      </c>
      <c r="B11" s="650">
        <v>5</v>
      </c>
      <c r="C11" s="274"/>
      <c r="D11" s="650">
        <v>10</v>
      </c>
      <c r="E11" s="274"/>
      <c r="F11" s="650">
        <v>0</v>
      </c>
      <c r="G11" s="274"/>
      <c r="H11" s="650">
        <v>44</v>
      </c>
      <c r="I11" s="274"/>
      <c r="J11" s="650">
        <v>54</v>
      </c>
      <c r="K11" s="274"/>
      <c r="L11" s="650">
        <v>41</v>
      </c>
      <c r="M11" s="274"/>
      <c r="N11" s="650">
        <v>0</v>
      </c>
      <c r="O11" s="274"/>
      <c r="P11" s="650">
        <v>0</v>
      </c>
      <c r="Q11" s="274"/>
      <c r="R11" s="650">
        <v>0</v>
      </c>
      <c r="S11" s="274"/>
      <c r="T11" s="650">
        <v>0</v>
      </c>
      <c r="U11" s="274"/>
      <c r="V11" s="650">
        <v>0</v>
      </c>
      <c r="W11" s="274"/>
      <c r="X11" s="650">
        <v>0</v>
      </c>
      <c r="Y11" s="274"/>
      <c r="Z11" s="650">
        <v>0</v>
      </c>
      <c r="AA11" s="274"/>
      <c r="AB11" s="650">
        <v>0</v>
      </c>
      <c r="AC11" s="274"/>
      <c r="AD11" s="650">
        <v>0</v>
      </c>
      <c r="AE11" s="274"/>
      <c r="AF11" s="650">
        <v>0</v>
      </c>
      <c r="AG11" s="417"/>
    </row>
    <row r="12" spans="1:33" ht="13.5" customHeight="1" x14ac:dyDescent="0.2">
      <c r="A12" s="278" t="s">
        <v>352</v>
      </c>
      <c r="B12" s="274">
        <v>178</v>
      </c>
      <c r="C12" s="274"/>
      <c r="D12" s="650">
        <v>106</v>
      </c>
      <c r="E12" s="274"/>
      <c r="F12" s="650">
        <v>73</v>
      </c>
      <c r="G12" s="274"/>
      <c r="H12" s="650">
        <v>13</v>
      </c>
      <c r="I12" s="274"/>
      <c r="J12" s="650">
        <v>15</v>
      </c>
      <c r="K12" s="274"/>
      <c r="L12" s="650">
        <v>8</v>
      </c>
      <c r="M12" s="274"/>
      <c r="N12" s="650">
        <v>0</v>
      </c>
      <c r="O12" s="274"/>
      <c r="P12" s="650">
        <v>0</v>
      </c>
      <c r="Q12" s="274"/>
      <c r="R12" s="650">
        <v>0</v>
      </c>
      <c r="S12" s="274"/>
      <c r="T12" s="650">
        <v>0</v>
      </c>
      <c r="U12" s="274"/>
      <c r="V12" s="650">
        <v>0</v>
      </c>
      <c r="W12" s="274"/>
      <c r="X12" s="650">
        <v>0</v>
      </c>
      <c r="Y12" s="274"/>
      <c r="Z12" s="650">
        <v>20</v>
      </c>
      <c r="AA12" s="274"/>
      <c r="AB12" s="650">
        <v>15</v>
      </c>
      <c r="AC12" s="274"/>
      <c r="AD12" s="650">
        <v>0</v>
      </c>
      <c r="AE12" s="274"/>
      <c r="AF12" s="650">
        <v>0</v>
      </c>
      <c r="AG12" s="417"/>
    </row>
    <row r="13" spans="1:33" x14ac:dyDescent="0.2">
      <c r="A13" s="278" t="s">
        <v>353</v>
      </c>
      <c r="B13" s="650">
        <v>0</v>
      </c>
      <c r="C13" s="274"/>
      <c r="D13" s="650">
        <v>0</v>
      </c>
      <c r="E13" s="274"/>
      <c r="F13" s="650">
        <v>14</v>
      </c>
      <c r="G13" s="274"/>
      <c r="H13" s="650">
        <v>3</v>
      </c>
      <c r="I13" s="274"/>
      <c r="J13" s="650">
        <v>17</v>
      </c>
      <c r="K13" s="274"/>
      <c r="L13" s="650">
        <v>4</v>
      </c>
      <c r="M13" s="274"/>
      <c r="N13" s="650">
        <v>0</v>
      </c>
      <c r="O13" s="274"/>
      <c r="P13" s="650">
        <v>0</v>
      </c>
      <c r="Q13" s="274"/>
      <c r="R13" s="650">
        <v>0</v>
      </c>
      <c r="S13" s="274"/>
      <c r="T13" s="650">
        <v>0</v>
      </c>
      <c r="U13" s="274"/>
      <c r="V13" s="650">
        <v>30</v>
      </c>
      <c r="W13" s="274"/>
      <c r="X13" s="650">
        <v>58</v>
      </c>
      <c r="Y13" s="274"/>
      <c r="Z13" s="650">
        <v>8</v>
      </c>
      <c r="AA13" s="274"/>
      <c r="AB13" s="650">
        <v>0</v>
      </c>
      <c r="AC13" s="274"/>
      <c r="AD13" s="650">
        <v>0</v>
      </c>
      <c r="AE13" s="274"/>
      <c r="AF13" s="650">
        <v>0</v>
      </c>
      <c r="AG13" s="417"/>
    </row>
    <row r="14" spans="1:33" ht="13.5" customHeight="1" x14ac:dyDescent="0.2">
      <c r="A14" s="278" t="s">
        <v>354</v>
      </c>
      <c r="B14" s="650">
        <v>0</v>
      </c>
      <c r="C14" s="274"/>
      <c r="D14" s="650">
        <v>0</v>
      </c>
      <c r="E14" s="274"/>
      <c r="F14" s="650">
        <v>0</v>
      </c>
      <c r="G14" s="274"/>
      <c r="H14" s="650">
        <v>0</v>
      </c>
      <c r="I14" s="274"/>
      <c r="J14" s="650">
        <v>0</v>
      </c>
      <c r="K14" s="274"/>
      <c r="L14" s="650">
        <v>0</v>
      </c>
      <c r="M14" s="274"/>
      <c r="N14" s="274">
        <v>42</v>
      </c>
      <c r="O14" s="274"/>
      <c r="P14" s="650">
        <v>0</v>
      </c>
      <c r="Q14" s="274"/>
      <c r="R14" s="650">
        <v>0</v>
      </c>
      <c r="S14" s="274"/>
      <c r="T14" s="650">
        <v>0</v>
      </c>
      <c r="U14" s="274"/>
      <c r="V14" s="650">
        <v>0</v>
      </c>
      <c r="W14" s="274"/>
      <c r="X14" s="650">
        <v>0</v>
      </c>
      <c r="Y14" s="274"/>
      <c r="Z14" s="650">
        <v>0</v>
      </c>
      <c r="AA14" s="274"/>
      <c r="AB14" s="650">
        <v>0</v>
      </c>
      <c r="AC14" s="274"/>
      <c r="AD14" s="650">
        <v>0</v>
      </c>
      <c r="AE14" s="274"/>
      <c r="AF14" s="650">
        <v>0</v>
      </c>
      <c r="AG14" s="417"/>
    </row>
    <row r="15" spans="1:33" x14ac:dyDescent="0.2">
      <c r="A15" s="278" t="s">
        <v>355</v>
      </c>
      <c r="B15" s="650">
        <v>0</v>
      </c>
      <c r="C15" s="274"/>
      <c r="D15" s="650">
        <v>0</v>
      </c>
      <c r="E15" s="274"/>
      <c r="F15" s="650">
        <v>0</v>
      </c>
      <c r="G15" s="274"/>
      <c r="H15" s="650">
        <v>0</v>
      </c>
      <c r="I15" s="274"/>
      <c r="J15" s="650">
        <v>47</v>
      </c>
      <c r="K15" s="274"/>
      <c r="L15" s="650">
        <v>32</v>
      </c>
      <c r="M15" s="274"/>
      <c r="N15" s="650">
        <v>0</v>
      </c>
      <c r="O15" s="274"/>
      <c r="P15" s="650">
        <v>0</v>
      </c>
      <c r="Q15" s="274"/>
      <c r="R15" s="650">
        <v>0</v>
      </c>
      <c r="S15" s="274"/>
      <c r="T15" s="650">
        <v>0</v>
      </c>
      <c r="U15" s="274"/>
      <c r="V15" s="650">
        <v>0</v>
      </c>
      <c r="W15" s="274"/>
      <c r="X15" s="650">
        <v>0</v>
      </c>
      <c r="Y15" s="274"/>
      <c r="Z15" s="650">
        <v>0</v>
      </c>
      <c r="AA15" s="274"/>
      <c r="AB15" s="650">
        <v>0</v>
      </c>
      <c r="AC15" s="274"/>
      <c r="AD15" s="650">
        <v>0</v>
      </c>
      <c r="AE15" s="274"/>
      <c r="AF15" s="650">
        <v>0</v>
      </c>
      <c r="AG15" s="417"/>
    </row>
    <row r="16" spans="1:33" ht="15" customHeight="1" x14ac:dyDescent="0.2">
      <c r="A16" s="278" t="s">
        <v>356</v>
      </c>
      <c r="B16" s="650">
        <v>0</v>
      </c>
      <c r="C16" s="274"/>
      <c r="D16" s="650">
        <v>0</v>
      </c>
      <c r="E16" s="274"/>
      <c r="F16" s="650">
        <v>0</v>
      </c>
      <c r="G16" s="274"/>
      <c r="H16" s="650">
        <v>0</v>
      </c>
      <c r="I16" s="274"/>
      <c r="J16" s="650">
        <v>0</v>
      </c>
      <c r="K16" s="274"/>
      <c r="L16" s="650">
        <v>0</v>
      </c>
      <c r="M16" s="274"/>
      <c r="N16" s="650">
        <v>0</v>
      </c>
      <c r="O16" s="274"/>
      <c r="P16" s="650">
        <v>0</v>
      </c>
      <c r="Q16" s="274"/>
      <c r="R16" s="274">
        <v>68</v>
      </c>
      <c r="S16" s="274"/>
      <c r="T16" s="650">
        <v>0</v>
      </c>
      <c r="U16" s="274"/>
      <c r="V16" s="650">
        <v>0</v>
      </c>
      <c r="W16" s="274"/>
      <c r="X16" s="650">
        <v>0</v>
      </c>
      <c r="Y16" s="274"/>
      <c r="Z16" s="650">
        <v>0</v>
      </c>
      <c r="AA16" s="274"/>
      <c r="AB16" s="650">
        <v>0</v>
      </c>
      <c r="AC16" s="274"/>
      <c r="AD16" s="650">
        <v>0</v>
      </c>
      <c r="AE16" s="274"/>
      <c r="AF16" s="650">
        <v>0</v>
      </c>
      <c r="AG16" s="417"/>
    </row>
    <row r="17" spans="1:33" x14ac:dyDescent="0.2">
      <c r="A17" s="278" t="s">
        <v>363</v>
      </c>
      <c r="B17" s="650">
        <v>0</v>
      </c>
      <c r="C17" s="274"/>
      <c r="D17" s="650">
        <v>0</v>
      </c>
      <c r="E17" s="274"/>
      <c r="F17" s="650">
        <v>0</v>
      </c>
      <c r="G17" s="274"/>
      <c r="H17" s="650">
        <v>0</v>
      </c>
      <c r="I17" s="274"/>
      <c r="J17" s="650">
        <v>146</v>
      </c>
      <c r="K17" s="274"/>
      <c r="L17" s="650">
        <v>60</v>
      </c>
      <c r="M17" s="274"/>
      <c r="N17" s="650">
        <v>0</v>
      </c>
      <c r="O17" s="274"/>
      <c r="P17" s="650">
        <v>0</v>
      </c>
      <c r="Q17" s="274"/>
      <c r="R17" s="650">
        <v>0</v>
      </c>
      <c r="S17" s="274"/>
      <c r="T17" s="650">
        <v>0</v>
      </c>
      <c r="U17" s="274"/>
      <c r="V17" s="650">
        <v>17</v>
      </c>
      <c r="W17" s="274"/>
      <c r="X17" s="650">
        <v>23</v>
      </c>
      <c r="Y17" s="274"/>
      <c r="Z17" s="650">
        <v>0</v>
      </c>
      <c r="AA17" s="274"/>
      <c r="AB17" s="650">
        <v>0</v>
      </c>
      <c r="AC17" s="274"/>
      <c r="AD17" s="650">
        <v>0</v>
      </c>
      <c r="AE17" s="274"/>
      <c r="AF17" s="650">
        <v>0</v>
      </c>
      <c r="AG17" s="417"/>
    </row>
    <row r="18" spans="1:33" ht="13.5" customHeight="1" x14ac:dyDescent="0.2">
      <c r="A18" s="278" t="s">
        <v>364</v>
      </c>
      <c r="B18" s="274">
        <v>349</v>
      </c>
      <c r="C18" s="274"/>
      <c r="D18" s="650">
        <v>6</v>
      </c>
      <c r="E18" s="274"/>
      <c r="F18" s="650">
        <v>0</v>
      </c>
      <c r="G18" s="274"/>
      <c r="H18" s="650">
        <v>0</v>
      </c>
      <c r="I18" s="274"/>
      <c r="J18" s="650">
        <v>0</v>
      </c>
      <c r="K18" s="274"/>
      <c r="L18" s="650">
        <v>0</v>
      </c>
      <c r="M18" s="274"/>
      <c r="N18" s="650">
        <v>0</v>
      </c>
      <c r="O18" s="274"/>
      <c r="P18" s="650">
        <v>0</v>
      </c>
      <c r="Q18" s="274"/>
      <c r="R18" s="650">
        <v>0</v>
      </c>
      <c r="S18" s="274"/>
      <c r="T18" s="650">
        <v>0</v>
      </c>
      <c r="U18" s="274"/>
      <c r="V18" s="650">
        <v>0</v>
      </c>
      <c r="W18" s="274"/>
      <c r="X18" s="650">
        <v>0</v>
      </c>
      <c r="Y18" s="274"/>
      <c r="Z18" s="650">
        <v>0</v>
      </c>
      <c r="AA18" s="274"/>
      <c r="AB18" s="650">
        <v>0</v>
      </c>
      <c r="AC18" s="274"/>
      <c r="AD18" s="650">
        <v>45</v>
      </c>
      <c r="AE18" s="274"/>
      <c r="AF18" s="650">
        <v>2</v>
      </c>
      <c r="AG18" s="417"/>
    </row>
    <row r="19" spans="1:33" ht="15.75" customHeight="1" x14ac:dyDescent="0.2">
      <c r="A19" s="278" t="s">
        <v>366</v>
      </c>
      <c r="B19" s="650">
        <v>0</v>
      </c>
      <c r="C19" s="274"/>
      <c r="D19" s="650">
        <v>0</v>
      </c>
      <c r="E19" s="274"/>
      <c r="F19" s="650">
        <v>20</v>
      </c>
      <c r="G19" s="274"/>
      <c r="H19" s="650">
        <v>5</v>
      </c>
      <c r="I19" s="274"/>
      <c r="J19" s="650">
        <v>0</v>
      </c>
      <c r="K19" s="274"/>
      <c r="L19" s="650">
        <v>0</v>
      </c>
      <c r="M19" s="274"/>
      <c r="N19" s="650">
        <v>0</v>
      </c>
      <c r="O19" s="274"/>
      <c r="P19" s="650">
        <v>0</v>
      </c>
      <c r="Q19" s="274"/>
      <c r="R19" s="650">
        <v>0</v>
      </c>
      <c r="S19" s="274"/>
      <c r="T19" s="650">
        <v>0</v>
      </c>
      <c r="U19" s="274"/>
      <c r="V19" s="650">
        <v>0</v>
      </c>
      <c r="W19" s="274"/>
      <c r="X19" s="650">
        <v>0</v>
      </c>
      <c r="Y19" s="274"/>
      <c r="Z19" s="650">
        <v>0</v>
      </c>
      <c r="AA19" s="274"/>
      <c r="AB19" s="650">
        <v>0</v>
      </c>
      <c r="AC19" s="274"/>
      <c r="AD19" s="650">
        <v>0</v>
      </c>
      <c r="AE19" s="274"/>
      <c r="AF19" s="650">
        <v>0</v>
      </c>
      <c r="AG19" s="417"/>
    </row>
    <row r="20" spans="1:33" ht="15" customHeight="1" x14ac:dyDescent="0.2">
      <c r="A20" s="278" t="s">
        <v>369</v>
      </c>
      <c r="B20" s="650">
        <v>0</v>
      </c>
      <c r="C20" s="274"/>
      <c r="D20" s="650">
        <v>0</v>
      </c>
      <c r="E20" s="274"/>
      <c r="F20" s="650">
        <v>58</v>
      </c>
      <c r="G20" s="274"/>
      <c r="H20" s="650">
        <v>0</v>
      </c>
      <c r="I20" s="274"/>
      <c r="J20" s="650">
        <v>0</v>
      </c>
      <c r="K20" s="274"/>
      <c r="L20" s="650">
        <v>0</v>
      </c>
      <c r="M20" s="274"/>
      <c r="N20" s="274">
        <v>42</v>
      </c>
      <c r="O20" s="274"/>
      <c r="P20" s="274">
        <v>1</v>
      </c>
      <c r="Q20" s="274"/>
      <c r="R20" s="650">
        <v>0</v>
      </c>
      <c r="S20" s="274"/>
      <c r="T20" s="650">
        <v>0</v>
      </c>
      <c r="U20" s="274"/>
      <c r="V20" s="650">
        <v>0</v>
      </c>
      <c r="W20" s="274"/>
      <c r="X20" s="650">
        <v>0</v>
      </c>
      <c r="Y20" s="274"/>
      <c r="Z20" s="650">
        <v>0</v>
      </c>
      <c r="AA20" s="274"/>
      <c r="AB20" s="650">
        <v>0</v>
      </c>
      <c r="AC20" s="274"/>
      <c r="AD20" s="650">
        <v>0</v>
      </c>
      <c r="AE20" s="274"/>
      <c r="AF20" s="650">
        <v>0</v>
      </c>
      <c r="AG20" s="417"/>
    </row>
    <row r="21" spans="1:33" ht="25.5" x14ac:dyDescent="0.2">
      <c r="A21" s="878" t="s">
        <v>1667</v>
      </c>
      <c r="B21" s="274">
        <v>20</v>
      </c>
      <c r="C21" s="274"/>
      <c r="D21" s="650">
        <v>0</v>
      </c>
      <c r="E21" s="274"/>
      <c r="F21" s="650">
        <v>21</v>
      </c>
      <c r="G21" s="274"/>
      <c r="H21" s="650">
        <v>0</v>
      </c>
      <c r="I21" s="274"/>
      <c r="J21" s="650">
        <v>0</v>
      </c>
      <c r="K21" s="274"/>
      <c r="L21" s="650">
        <v>0</v>
      </c>
      <c r="M21" s="274"/>
      <c r="N21" s="650">
        <v>0</v>
      </c>
      <c r="O21" s="274"/>
      <c r="P21" s="650">
        <v>0</v>
      </c>
      <c r="Q21" s="274"/>
      <c r="R21" s="650">
        <v>0</v>
      </c>
      <c r="S21" s="274"/>
      <c r="T21" s="650">
        <v>0</v>
      </c>
      <c r="U21" s="274"/>
      <c r="V21" s="650">
        <v>0</v>
      </c>
      <c r="W21" s="274"/>
      <c r="X21" s="650">
        <v>0</v>
      </c>
      <c r="Y21" s="274"/>
      <c r="Z21" s="650">
        <v>0</v>
      </c>
      <c r="AA21" s="274"/>
      <c r="AB21" s="650">
        <v>0</v>
      </c>
      <c r="AC21" s="274"/>
      <c r="AD21" s="650">
        <v>0</v>
      </c>
      <c r="AE21" s="274"/>
      <c r="AF21" s="650">
        <v>0</v>
      </c>
      <c r="AG21" s="417"/>
    </row>
    <row r="22" spans="1:33" ht="15.75" customHeight="1" x14ac:dyDescent="0.2">
      <c r="A22" s="278" t="s">
        <v>371</v>
      </c>
      <c r="B22" s="650">
        <v>73</v>
      </c>
      <c r="C22" s="274"/>
      <c r="D22" s="650">
        <v>51</v>
      </c>
      <c r="E22" s="274"/>
      <c r="F22" s="650">
        <v>0</v>
      </c>
      <c r="G22" s="274"/>
      <c r="H22" s="650">
        <v>0</v>
      </c>
      <c r="I22" s="274"/>
      <c r="J22" s="650">
        <v>0</v>
      </c>
      <c r="K22" s="274"/>
      <c r="L22" s="650">
        <v>0</v>
      </c>
      <c r="M22" s="274"/>
      <c r="N22" s="650">
        <v>0</v>
      </c>
      <c r="O22" s="274"/>
      <c r="P22" s="650">
        <v>0</v>
      </c>
      <c r="Q22" s="274"/>
      <c r="R22" s="650">
        <v>0</v>
      </c>
      <c r="S22" s="274"/>
      <c r="T22" s="650">
        <v>0</v>
      </c>
      <c r="U22" s="274"/>
      <c r="V22" s="650">
        <v>11</v>
      </c>
      <c r="W22" s="274"/>
      <c r="X22" s="650">
        <v>9</v>
      </c>
      <c r="Y22" s="274"/>
      <c r="Z22" s="650">
        <v>55</v>
      </c>
      <c r="AA22" s="274"/>
      <c r="AB22" s="650">
        <v>20</v>
      </c>
      <c r="AC22" s="274"/>
      <c r="AD22" s="650">
        <v>0</v>
      </c>
      <c r="AE22" s="274"/>
      <c r="AF22" s="650">
        <v>0</v>
      </c>
      <c r="AG22" s="417"/>
    </row>
    <row r="23" spans="1:33" ht="14.25" customHeight="1" x14ac:dyDescent="0.2">
      <c r="A23" s="278" t="s">
        <v>373</v>
      </c>
      <c r="B23" s="650">
        <v>0</v>
      </c>
      <c r="C23" s="274"/>
      <c r="D23" s="650">
        <v>59</v>
      </c>
      <c r="E23" s="274"/>
      <c r="F23" s="650">
        <v>52</v>
      </c>
      <c r="G23" s="274"/>
      <c r="H23" s="650">
        <v>30</v>
      </c>
      <c r="I23" s="274"/>
      <c r="J23" s="650">
        <v>29</v>
      </c>
      <c r="K23" s="274"/>
      <c r="L23" s="650">
        <v>0</v>
      </c>
      <c r="M23" s="274"/>
      <c r="N23" s="650">
        <v>0</v>
      </c>
      <c r="O23" s="274"/>
      <c r="P23" s="650">
        <v>0</v>
      </c>
      <c r="Q23" s="274"/>
      <c r="R23" s="650">
        <v>0</v>
      </c>
      <c r="S23" s="274"/>
      <c r="T23" s="650">
        <v>43</v>
      </c>
      <c r="U23" s="274"/>
      <c r="V23" s="650">
        <v>46</v>
      </c>
      <c r="W23" s="274"/>
      <c r="X23" s="650">
        <v>0</v>
      </c>
      <c r="Y23" s="274"/>
      <c r="Z23" s="650">
        <v>0</v>
      </c>
      <c r="AA23" s="274"/>
      <c r="AB23" s="650">
        <v>0</v>
      </c>
      <c r="AC23" s="274"/>
      <c r="AD23" s="650">
        <v>0</v>
      </c>
      <c r="AE23" s="274"/>
      <c r="AF23" s="650">
        <v>0</v>
      </c>
      <c r="AG23" s="417"/>
    </row>
    <row r="24" spans="1:33" ht="16.5" customHeight="1" x14ac:dyDescent="0.2">
      <c r="A24" s="278" t="s">
        <v>374</v>
      </c>
      <c r="B24" s="650">
        <v>0</v>
      </c>
      <c r="C24" s="274"/>
      <c r="D24" s="650">
        <v>64</v>
      </c>
      <c r="E24" s="274"/>
      <c r="F24" s="650">
        <v>26</v>
      </c>
      <c r="G24" s="274"/>
      <c r="H24" s="650">
        <v>20</v>
      </c>
      <c r="I24" s="274"/>
      <c r="J24" s="650">
        <v>29</v>
      </c>
      <c r="K24" s="274"/>
      <c r="L24" s="650">
        <v>0</v>
      </c>
      <c r="M24" s="274"/>
      <c r="N24" s="650">
        <v>0</v>
      </c>
      <c r="O24" s="274"/>
      <c r="P24" s="650">
        <v>0</v>
      </c>
      <c r="Q24" s="274"/>
      <c r="R24" s="650">
        <v>0</v>
      </c>
      <c r="S24" s="274"/>
      <c r="T24" s="650">
        <v>58</v>
      </c>
      <c r="U24" s="274"/>
      <c r="V24" s="650">
        <v>0</v>
      </c>
      <c r="W24" s="274"/>
      <c r="X24" s="650">
        <v>0</v>
      </c>
      <c r="Y24" s="274"/>
      <c r="Z24" s="650">
        <v>0</v>
      </c>
      <c r="AA24" s="274"/>
      <c r="AB24" s="650">
        <v>0</v>
      </c>
      <c r="AC24" s="274"/>
      <c r="AD24" s="650">
        <v>0</v>
      </c>
      <c r="AE24" s="274"/>
      <c r="AF24" s="650">
        <v>0</v>
      </c>
      <c r="AG24" s="417"/>
    </row>
    <row r="25" spans="1:33" ht="20.25" customHeight="1" x14ac:dyDescent="0.2">
      <c r="A25" s="954" t="s">
        <v>375</v>
      </c>
      <c r="B25" s="990">
        <v>0</v>
      </c>
      <c r="C25" s="991"/>
      <c r="D25" s="990">
        <v>47</v>
      </c>
      <c r="E25" s="991"/>
      <c r="F25" s="990">
        <v>23</v>
      </c>
      <c r="G25" s="991"/>
      <c r="H25" s="990">
        <v>0</v>
      </c>
      <c r="I25" s="991"/>
      <c r="J25" s="990">
        <v>0</v>
      </c>
      <c r="K25" s="991"/>
      <c r="L25" s="990">
        <v>0</v>
      </c>
      <c r="M25" s="991"/>
      <c r="N25" s="990">
        <v>0</v>
      </c>
      <c r="O25" s="991"/>
      <c r="P25" s="990">
        <v>0</v>
      </c>
      <c r="Q25" s="991"/>
      <c r="R25" s="990">
        <v>0</v>
      </c>
      <c r="S25" s="991"/>
      <c r="T25" s="990">
        <v>0</v>
      </c>
      <c r="U25" s="991"/>
      <c r="V25" s="990">
        <v>0</v>
      </c>
      <c r="W25" s="991"/>
      <c r="X25" s="990">
        <v>0</v>
      </c>
      <c r="Y25" s="991"/>
      <c r="Z25" s="990">
        <v>0</v>
      </c>
      <c r="AA25" s="991"/>
      <c r="AB25" s="990">
        <v>0</v>
      </c>
      <c r="AC25" s="991"/>
      <c r="AD25" s="990">
        <v>0</v>
      </c>
      <c r="AE25" s="991"/>
      <c r="AF25" s="990">
        <v>0</v>
      </c>
      <c r="AG25" s="938"/>
    </row>
    <row r="26" spans="1:33" x14ac:dyDescent="0.2">
      <c r="A26" s="278"/>
      <c r="B26" s="650"/>
      <c r="C26" s="274"/>
      <c r="D26" s="650"/>
      <c r="E26" s="274"/>
      <c r="F26" s="650"/>
      <c r="G26" s="274"/>
      <c r="H26" s="650"/>
      <c r="I26" s="274"/>
      <c r="J26" s="650"/>
      <c r="K26" s="274"/>
      <c r="L26" s="650"/>
      <c r="M26" s="274"/>
      <c r="N26" s="650"/>
      <c r="O26" s="274"/>
      <c r="P26" s="650"/>
      <c r="Q26" s="274"/>
      <c r="R26" s="650"/>
      <c r="S26" s="274"/>
      <c r="T26" s="650"/>
      <c r="U26" s="274"/>
      <c r="V26" s="650"/>
      <c r="W26" s="274"/>
      <c r="X26" s="650"/>
      <c r="Y26" s="274"/>
      <c r="Z26" s="650"/>
      <c r="AA26" s="274"/>
      <c r="AB26" s="650"/>
      <c r="AC26" s="274"/>
      <c r="AD26" s="650"/>
      <c r="AE26" s="274"/>
      <c r="AF26" s="650"/>
      <c r="AG26" s="417"/>
    </row>
    <row r="27" spans="1:33" x14ac:dyDescent="0.2">
      <c r="A27" s="640" t="s">
        <v>1754</v>
      </c>
      <c r="B27" s="492"/>
      <c r="C27" s="417"/>
      <c r="D27" s="492"/>
      <c r="E27" s="417"/>
      <c r="F27" s="492"/>
      <c r="G27" s="417"/>
      <c r="H27" s="492"/>
      <c r="I27" s="417"/>
      <c r="J27" s="492"/>
      <c r="K27" s="417"/>
      <c r="L27" s="492"/>
      <c r="M27" s="417"/>
      <c r="N27" s="492"/>
      <c r="O27" s="417"/>
      <c r="P27" s="492"/>
      <c r="Q27" s="417"/>
      <c r="R27" s="492"/>
      <c r="S27" s="417"/>
      <c r="T27" s="492"/>
      <c r="U27" s="417"/>
      <c r="V27" s="492"/>
      <c r="W27" s="417"/>
      <c r="X27" s="492"/>
      <c r="Y27" s="417"/>
      <c r="Z27" s="492"/>
      <c r="AA27" s="417"/>
      <c r="AB27" s="492"/>
      <c r="AC27" s="417"/>
      <c r="AD27" s="492"/>
      <c r="AE27" s="417"/>
      <c r="AF27" s="492"/>
      <c r="AG27" s="417"/>
    </row>
    <row r="28" spans="1:33" x14ac:dyDescent="0.2">
      <c r="A28" s="1739" t="s">
        <v>1702</v>
      </c>
      <c r="B28" s="1739"/>
      <c r="C28" s="1739"/>
      <c r="D28" s="1739"/>
      <c r="E28" s="1739"/>
      <c r="F28" s="1739"/>
      <c r="G28" s="1739"/>
      <c r="H28" s="1739"/>
      <c r="I28" s="1739"/>
      <c r="J28" s="1739"/>
      <c r="K28" s="1739"/>
      <c r="L28" s="1739"/>
      <c r="M28" s="1739"/>
      <c r="N28" s="1739"/>
      <c r="O28" s="1739"/>
      <c r="P28" s="1739"/>
      <c r="Q28" s="1739"/>
      <c r="R28" s="1739"/>
      <c r="S28" s="1739"/>
      <c r="T28" s="1739"/>
      <c r="U28" s="1739"/>
      <c r="V28" s="1739"/>
      <c r="W28" s="1739"/>
      <c r="X28" s="1739"/>
      <c r="Y28" s="1739"/>
      <c r="Z28" s="1739"/>
      <c r="AA28" s="1739"/>
      <c r="AB28" s="1739"/>
      <c r="AC28" s="260"/>
      <c r="AD28" s="492"/>
      <c r="AE28" s="417"/>
      <c r="AF28" s="492"/>
      <c r="AG28" s="417"/>
    </row>
  </sheetData>
  <mergeCells count="28">
    <mergeCell ref="AD1:AG1"/>
    <mergeCell ref="A28:AB28"/>
    <mergeCell ref="T6:U6"/>
    <mergeCell ref="V6:W6"/>
    <mergeCell ref="X6:Y6"/>
    <mergeCell ref="Z6:AA6"/>
    <mergeCell ref="AB6:AC6"/>
    <mergeCell ref="L6:M6"/>
    <mergeCell ref="N6:O6"/>
    <mergeCell ref="P6:Q6"/>
    <mergeCell ref="R6:S6"/>
    <mergeCell ref="H6:I6"/>
    <mergeCell ref="J6:K6"/>
    <mergeCell ref="AF6:AG6"/>
    <mergeCell ref="AD6:AE6"/>
    <mergeCell ref="A4:A6"/>
    <mergeCell ref="B6:C6"/>
    <mergeCell ref="D6:E6"/>
    <mergeCell ref="F6:G6"/>
    <mergeCell ref="B4:AG4"/>
    <mergeCell ref="B5:D5"/>
    <mergeCell ref="F5:I5"/>
    <mergeCell ref="J5:M5"/>
    <mergeCell ref="N5:Q5"/>
    <mergeCell ref="R5:U5"/>
    <mergeCell ref="V5:Y5"/>
    <mergeCell ref="Z5:AC5"/>
    <mergeCell ref="AD5:AG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&amp;R&amp;"Tahoma,Normal"537</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Y13"/>
  <sheetViews>
    <sheetView showGridLines="0" view="pageBreakPreview" zoomScaleSheetLayoutView="100" workbookViewId="0"/>
  </sheetViews>
  <sheetFormatPr baseColWidth="10" defaultColWidth="11.42578125" defaultRowHeight="12.75" x14ac:dyDescent="0.2"/>
  <cols>
    <col min="1" max="1" width="36.42578125" style="256" customWidth="1"/>
    <col min="2" max="2" width="8.140625" style="256" customWidth="1"/>
    <col min="3" max="3" width="2" style="259" customWidth="1"/>
    <col min="4" max="4" width="7.140625" style="256" customWidth="1"/>
    <col min="5" max="5" width="1.85546875" style="259" customWidth="1"/>
    <col min="6" max="6" width="8" style="256" customWidth="1"/>
    <col min="7" max="7" width="2.28515625" style="259" customWidth="1"/>
    <col min="8" max="8" width="7.28515625" style="256" customWidth="1"/>
    <col min="9" max="9" width="1.85546875" style="259" customWidth="1"/>
    <col min="10" max="10" width="7.7109375" style="256" customWidth="1"/>
    <col min="11" max="11" width="2.7109375" style="259" customWidth="1"/>
    <col min="12" max="12" width="7.28515625" style="256" customWidth="1"/>
    <col min="13" max="13" width="2.140625" style="259" customWidth="1"/>
    <col min="14" max="14" width="7.28515625" style="256" customWidth="1"/>
    <col min="15" max="15" width="2.42578125" style="259" customWidth="1"/>
    <col min="16" max="16" width="7.140625" style="256" customWidth="1"/>
    <col min="17" max="17" width="2.7109375" style="259" customWidth="1"/>
    <col min="18" max="18" width="7.85546875" style="256" customWidth="1"/>
    <col min="19" max="19" width="2.28515625" style="259" customWidth="1"/>
    <col min="20" max="20" width="7.42578125" style="256" customWidth="1"/>
    <col min="21" max="21" width="2.140625" style="259" customWidth="1"/>
    <col min="22" max="22" width="7.42578125" style="256" customWidth="1"/>
    <col min="23" max="23" width="1.85546875" style="259" customWidth="1"/>
    <col min="24" max="24" width="8.28515625" style="256" customWidth="1"/>
    <col min="25" max="25" width="1.5703125" style="259" customWidth="1"/>
    <col min="26" max="16384" width="11.42578125" style="256"/>
  </cols>
  <sheetData>
    <row r="1" spans="1:25" ht="19.5" customHeight="1" x14ac:dyDescent="0.2">
      <c r="A1" s="148" t="s">
        <v>2063</v>
      </c>
      <c r="B1" s="148"/>
      <c r="C1" s="148"/>
      <c r="D1" s="148"/>
      <c r="E1" s="148"/>
      <c r="F1" s="148"/>
      <c r="G1" s="148"/>
      <c r="H1" s="148"/>
      <c r="I1" s="148"/>
      <c r="J1" s="148"/>
      <c r="K1" s="148"/>
      <c r="L1" s="148"/>
      <c r="M1" s="148"/>
      <c r="N1" s="148"/>
      <c r="O1" s="148"/>
      <c r="P1" s="148"/>
      <c r="Q1" s="148"/>
      <c r="R1" s="148"/>
      <c r="S1" s="148"/>
      <c r="T1" s="148"/>
      <c r="U1" s="261"/>
      <c r="V1" s="1455" t="s">
        <v>1666</v>
      </c>
      <c r="W1" s="1455"/>
      <c r="X1" s="1455"/>
      <c r="Y1" s="1455"/>
    </row>
    <row r="2" spans="1:25" ht="15" x14ac:dyDescent="0.2">
      <c r="A2" s="150" t="s">
        <v>412</v>
      </c>
      <c r="B2" s="1"/>
      <c r="C2" s="262"/>
      <c r="D2" s="1"/>
      <c r="E2" s="262"/>
      <c r="F2" s="1"/>
      <c r="G2" s="262"/>
      <c r="H2" s="1"/>
      <c r="I2" s="262"/>
      <c r="J2" s="1"/>
      <c r="K2" s="262"/>
      <c r="L2" s="1"/>
      <c r="M2" s="262"/>
      <c r="N2" s="1"/>
      <c r="O2" s="262"/>
      <c r="P2" s="1"/>
      <c r="Q2" s="262"/>
      <c r="R2" s="1"/>
      <c r="S2" s="262"/>
      <c r="T2" s="1"/>
      <c r="U2" s="262"/>
      <c r="V2" s="1"/>
      <c r="W2" s="262"/>
      <c r="X2" s="151"/>
      <c r="Y2" s="222"/>
    </row>
    <row r="3" spans="1:25" ht="14.25" customHeight="1" x14ac:dyDescent="0.2">
      <c r="A3" s="2"/>
      <c r="B3" s="1"/>
      <c r="C3" s="262"/>
      <c r="D3" s="1"/>
      <c r="E3" s="262"/>
      <c r="F3" s="1"/>
      <c r="G3" s="262"/>
      <c r="H3" s="1"/>
      <c r="I3" s="262"/>
      <c r="J3" s="1"/>
      <c r="K3" s="262"/>
      <c r="L3" s="1"/>
      <c r="M3" s="262"/>
      <c r="N3" s="1"/>
      <c r="O3" s="262"/>
      <c r="P3" s="1"/>
      <c r="Q3" s="262"/>
      <c r="R3" s="1"/>
      <c r="S3" s="262"/>
      <c r="T3" s="1"/>
      <c r="U3" s="262"/>
      <c r="V3" s="1"/>
      <c r="W3" s="262"/>
      <c r="X3" s="151"/>
      <c r="Y3" s="222"/>
    </row>
    <row r="4" spans="1:25" ht="18" customHeight="1" x14ac:dyDescent="0.2">
      <c r="A4" s="1703" t="s">
        <v>20</v>
      </c>
      <c r="B4" s="1459" t="s">
        <v>588</v>
      </c>
      <c r="C4" s="1459"/>
      <c r="D4" s="1459"/>
      <c r="E4" s="1459"/>
      <c r="F4" s="1459"/>
      <c r="G4" s="1459"/>
      <c r="H4" s="1459"/>
      <c r="I4" s="1459"/>
      <c r="J4" s="1459"/>
      <c r="K4" s="1459"/>
      <c r="L4" s="1459"/>
      <c r="M4" s="1459"/>
      <c r="N4" s="1459"/>
      <c r="O4" s="1459"/>
      <c r="P4" s="1459"/>
      <c r="Q4" s="1459"/>
      <c r="R4" s="1459"/>
      <c r="S4" s="1459"/>
      <c r="T4" s="1459"/>
      <c r="U4" s="1459"/>
      <c r="V4" s="1459"/>
      <c r="W4" s="1459"/>
      <c r="X4" s="1459"/>
      <c r="Y4" s="1459"/>
    </row>
    <row r="5" spans="1:25" ht="30" customHeight="1" x14ac:dyDescent="0.2">
      <c r="A5" s="1691"/>
      <c r="B5" s="1705" t="s">
        <v>2130</v>
      </c>
      <c r="C5" s="1705"/>
      <c r="D5" s="1705"/>
      <c r="E5" s="1705"/>
      <c r="F5" s="1705" t="s">
        <v>2131</v>
      </c>
      <c r="G5" s="1705"/>
      <c r="H5" s="1705"/>
      <c r="I5" s="1705"/>
      <c r="J5" s="1705" t="s">
        <v>602</v>
      </c>
      <c r="K5" s="1705"/>
      <c r="L5" s="1705"/>
      <c r="M5" s="1705"/>
      <c r="N5" s="1705" t="s">
        <v>589</v>
      </c>
      <c r="O5" s="1705"/>
      <c r="P5" s="1705"/>
      <c r="Q5" s="1705"/>
      <c r="R5" s="1705" t="s">
        <v>603</v>
      </c>
      <c r="S5" s="1705"/>
      <c r="T5" s="1705"/>
      <c r="U5" s="1705"/>
      <c r="V5" s="1705" t="s">
        <v>0</v>
      </c>
      <c r="W5" s="1705"/>
      <c r="X5" s="1705"/>
      <c r="Y5" s="1705"/>
    </row>
    <row r="6" spans="1:25" ht="18" customHeight="1" x14ac:dyDescent="0.2">
      <c r="A6" s="1691"/>
      <c r="B6" s="1731" t="s">
        <v>594</v>
      </c>
      <c r="C6" s="1731"/>
      <c r="D6" s="1731" t="s">
        <v>435</v>
      </c>
      <c r="E6" s="1731"/>
      <c r="F6" s="1731" t="s">
        <v>594</v>
      </c>
      <c r="G6" s="1731"/>
      <c r="H6" s="1731" t="s">
        <v>435</v>
      </c>
      <c r="I6" s="1731"/>
      <c r="J6" s="1731" t="s">
        <v>594</v>
      </c>
      <c r="K6" s="1731"/>
      <c r="L6" s="1731" t="s">
        <v>435</v>
      </c>
      <c r="M6" s="1731"/>
      <c r="N6" s="1731" t="s">
        <v>594</v>
      </c>
      <c r="O6" s="1731"/>
      <c r="P6" s="1731" t="s">
        <v>435</v>
      </c>
      <c r="Q6" s="1731"/>
      <c r="R6" s="1731" t="s">
        <v>594</v>
      </c>
      <c r="S6" s="1731"/>
      <c r="T6" s="1731" t="s">
        <v>435</v>
      </c>
      <c r="U6" s="1731"/>
      <c r="V6" s="1731" t="s">
        <v>594</v>
      </c>
      <c r="W6" s="1731"/>
      <c r="X6" s="1731" t="s">
        <v>435</v>
      </c>
      <c r="Y6" s="1731"/>
    </row>
    <row r="7" spans="1:25" x14ac:dyDescent="0.2">
      <c r="A7" s="578" t="s">
        <v>0</v>
      </c>
      <c r="B7" s="826">
        <f>SUM(B8:B10)</f>
        <v>557</v>
      </c>
      <c r="C7" s="826"/>
      <c r="D7" s="826">
        <f>SUM(D8:D10)</f>
        <v>483</v>
      </c>
      <c r="E7" s="826"/>
      <c r="F7" s="826">
        <f>SUM(F8:F10)</f>
        <v>218</v>
      </c>
      <c r="G7" s="826"/>
      <c r="H7" s="826">
        <f>SUM(H8:H10)</f>
        <v>111</v>
      </c>
      <c r="I7" s="826"/>
      <c r="J7" s="826">
        <f>SUM(J8:J10)</f>
        <v>55</v>
      </c>
      <c r="K7" s="826"/>
      <c r="L7" s="826">
        <f>SUM(L8:L10)</f>
        <v>1</v>
      </c>
      <c r="M7" s="826"/>
      <c r="N7" s="826">
        <f>SUM(N8:N10)</f>
        <v>27</v>
      </c>
      <c r="O7" s="826"/>
      <c r="P7" s="826">
        <f>SUM(P8:P10)</f>
        <v>6</v>
      </c>
      <c r="Q7" s="826"/>
      <c r="R7" s="826">
        <f>SUM(R8:R10)</f>
        <v>27</v>
      </c>
      <c r="S7" s="826"/>
      <c r="T7" s="826">
        <f>SUM(T8:T10)</f>
        <v>7</v>
      </c>
      <c r="U7" s="826"/>
      <c r="V7" s="826">
        <f t="shared" ref="V7:V10" si="0">B7+F7+J7+N7+R7</f>
        <v>884</v>
      </c>
      <c r="W7" s="826"/>
      <c r="X7" s="826">
        <f>D7+H7+L7+P7+T7</f>
        <v>608</v>
      </c>
      <c r="Y7" s="827"/>
    </row>
    <row r="8" spans="1:25" ht="18" customHeight="1" x14ac:dyDescent="0.2">
      <c r="A8" s="979" t="s">
        <v>13</v>
      </c>
      <c r="B8" s="980">
        <v>50</v>
      </c>
      <c r="C8" s="980"/>
      <c r="D8" s="980">
        <v>14</v>
      </c>
      <c r="E8" s="980"/>
      <c r="F8" s="980">
        <v>38</v>
      </c>
      <c r="G8" s="980"/>
      <c r="H8" s="980">
        <v>1</v>
      </c>
      <c r="I8" s="980"/>
      <c r="J8" s="980">
        <v>37</v>
      </c>
      <c r="K8" s="980"/>
      <c r="L8" s="980">
        <v>0</v>
      </c>
      <c r="M8" s="980"/>
      <c r="N8" s="980">
        <v>18</v>
      </c>
      <c r="O8" s="980"/>
      <c r="P8" s="980">
        <v>6</v>
      </c>
      <c r="Q8" s="980"/>
      <c r="R8" s="980">
        <v>27</v>
      </c>
      <c r="S8" s="980"/>
      <c r="T8" s="980">
        <v>1</v>
      </c>
      <c r="U8" s="980"/>
      <c r="V8" s="981">
        <f t="shared" si="0"/>
        <v>170</v>
      </c>
      <c r="W8" s="981"/>
      <c r="X8" s="981">
        <f t="shared" ref="X8:X10" si="1">D8+H8+L8+P8+T8</f>
        <v>22</v>
      </c>
      <c r="Y8" s="982"/>
    </row>
    <row r="9" spans="1:25" ht="20.25" customHeight="1" x14ac:dyDescent="0.2">
      <c r="A9" s="869" t="s">
        <v>23</v>
      </c>
      <c r="B9" s="279">
        <v>21</v>
      </c>
      <c r="C9" s="279"/>
      <c r="D9" s="279">
        <v>7</v>
      </c>
      <c r="E9" s="279"/>
      <c r="F9" s="279">
        <v>12</v>
      </c>
      <c r="G9" s="279"/>
      <c r="H9" s="279">
        <v>0</v>
      </c>
      <c r="I9" s="279"/>
      <c r="J9" s="279">
        <v>18</v>
      </c>
      <c r="K9" s="279"/>
      <c r="L9" s="279">
        <v>1</v>
      </c>
      <c r="M9" s="279"/>
      <c r="N9" s="279">
        <v>9</v>
      </c>
      <c r="O9" s="279"/>
      <c r="P9" s="279">
        <v>0</v>
      </c>
      <c r="Q9" s="279"/>
      <c r="R9" s="279">
        <v>0</v>
      </c>
      <c r="S9" s="279"/>
      <c r="T9" s="279">
        <v>6</v>
      </c>
      <c r="U9" s="279"/>
      <c r="V9" s="651">
        <f t="shared" si="0"/>
        <v>60</v>
      </c>
      <c r="W9" s="651"/>
      <c r="X9" s="651">
        <f t="shared" si="1"/>
        <v>14</v>
      </c>
      <c r="Y9" s="257"/>
    </row>
    <row r="10" spans="1:25" ht="21.75" customHeight="1" x14ac:dyDescent="0.2">
      <c r="A10" s="983" t="s">
        <v>16</v>
      </c>
      <c r="B10" s="984">
        <v>486</v>
      </c>
      <c r="C10" s="984"/>
      <c r="D10" s="984">
        <v>462</v>
      </c>
      <c r="E10" s="984"/>
      <c r="F10" s="984">
        <v>168</v>
      </c>
      <c r="G10" s="984"/>
      <c r="H10" s="984">
        <v>110</v>
      </c>
      <c r="I10" s="984"/>
      <c r="J10" s="984">
        <v>0</v>
      </c>
      <c r="K10" s="984"/>
      <c r="L10" s="984">
        <v>0</v>
      </c>
      <c r="M10" s="984"/>
      <c r="N10" s="984">
        <v>0</v>
      </c>
      <c r="O10" s="984"/>
      <c r="P10" s="984">
        <v>0</v>
      </c>
      <c r="Q10" s="984"/>
      <c r="R10" s="984">
        <v>0</v>
      </c>
      <c r="S10" s="984"/>
      <c r="T10" s="984">
        <v>0</v>
      </c>
      <c r="U10" s="984"/>
      <c r="V10" s="985">
        <f t="shared" si="0"/>
        <v>654</v>
      </c>
      <c r="W10" s="985"/>
      <c r="X10" s="985">
        <f t="shared" si="1"/>
        <v>572</v>
      </c>
      <c r="Y10" s="986"/>
    </row>
    <row r="11" spans="1:25" ht="17.25" customHeight="1" x14ac:dyDescent="0.2">
      <c r="A11" s="698"/>
      <c r="B11" s="279"/>
      <c r="C11" s="279"/>
      <c r="D11" s="279"/>
      <c r="E11" s="279"/>
      <c r="F11" s="279"/>
      <c r="G11" s="279"/>
      <c r="H11" s="279"/>
      <c r="I11" s="279"/>
      <c r="J11" s="279"/>
      <c r="K11" s="279"/>
      <c r="L11" s="279"/>
      <c r="M11" s="279"/>
      <c r="N11" s="279"/>
      <c r="O11" s="279"/>
      <c r="P11" s="279"/>
      <c r="Q11" s="279"/>
      <c r="R11" s="279"/>
      <c r="S11" s="279"/>
      <c r="T11" s="279"/>
      <c r="U11" s="279"/>
      <c r="V11" s="651"/>
      <c r="W11" s="651"/>
      <c r="X11" s="651"/>
      <c r="Y11" s="257"/>
    </row>
    <row r="12" spans="1:25" x14ac:dyDescent="0.2">
      <c r="A12" s="155" t="s">
        <v>1683</v>
      </c>
      <c r="B12" s="44"/>
      <c r="C12" s="44"/>
      <c r="D12" s="44"/>
      <c r="E12" s="44"/>
      <c r="F12" s="44"/>
      <c r="G12" s="44"/>
      <c r="H12" s="44"/>
      <c r="I12" s="44"/>
      <c r="J12" s="44"/>
      <c r="K12" s="44"/>
      <c r="L12" s="44"/>
      <c r="M12" s="44"/>
      <c r="N12" s="44"/>
      <c r="O12" s="44"/>
      <c r="P12" s="44"/>
      <c r="Q12" s="44"/>
      <c r="R12" s="44"/>
      <c r="S12" s="44"/>
      <c r="T12" s="44"/>
      <c r="U12" s="44"/>
      <c r="V12" s="44"/>
      <c r="W12" s="44"/>
      <c r="X12" s="825"/>
      <c r="Y12" s="222"/>
    </row>
    <row r="13" spans="1:25" ht="12.75" customHeight="1" x14ac:dyDescent="0.2">
      <c r="A13" s="1694" t="s">
        <v>1702</v>
      </c>
      <c r="B13" s="1694"/>
      <c r="C13" s="1694"/>
      <c r="D13" s="1694"/>
      <c r="E13" s="1694"/>
      <c r="F13" s="1694"/>
      <c r="G13" s="1694"/>
      <c r="H13" s="1694"/>
      <c r="I13" s="1694"/>
      <c r="J13" s="1694"/>
      <c r="K13" s="1694"/>
      <c r="L13" s="1694"/>
      <c r="M13" s="1694"/>
      <c r="N13" s="1694"/>
      <c r="O13" s="1694"/>
      <c r="P13" s="1694"/>
      <c r="Q13" s="1694"/>
      <c r="R13" s="1694"/>
      <c r="S13" s="1694"/>
      <c r="T13" s="1694"/>
      <c r="U13" s="1694"/>
      <c r="V13" s="1694"/>
      <c r="W13" s="1694"/>
      <c r="X13" s="1694"/>
      <c r="Y13" s="222"/>
    </row>
  </sheetData>
  <mergeCells count="22">
    <mergeCell ref="A13:X13"/>
    <mergeCell ref="N6:O6"/>
    <mergeCell ref="P6:Q6"/>
    <mergeCell ref="R6:S6"/>
    <mergeCell ref="T6:U6"/>
    <mergeCell ref="V6:W6"/>
    <mergeCell ref="X6:Y6"/>
    <mergeCell ref="B6:C6"/>
    <mergeCell ref="D6:E6"/>
    <mergeCell ref="F6:G6"/>
    <mergeCell ref="H6:I6"/>
    <mergeCell ref="J6:K6"/>
    <mergeCell ref="L6:M6"/>
    <mergeCell ref="V1:Y1"/>
    <mergeCell ref="A4:A6"/>
    <mergeCell ref="B4:Y4"/>
    <mergeCell ref="B5:E5"/>
    <mergeCell ref="F5:I5"/>
    <mergeCell ref="J5:M5"/>
    <mergeCell ref="N5:Q5"/>
    <mergeCell ref="R5:U5"/>
    <mergeCell ref="V5:Y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&amp;L&amp;"Tahoma,Normal"538</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BP27"/>
  <sheetViews>
    <sheetView showGridLines="0" view="pageBreakPreview" zoomScaleNormal="70" zoomScaleSheetLayoutView="100" workbookViewId="0"/>
  </sheetViews>
  <sheetFormatPr baseColWidth="10" defaultColWidth="11.42578125" defaultRowHeight="12.75" x14ac:dyDescent="0.2"/>
  <cols>
    <col min="1" max="1" width="18.85546875" style="211" customWidth="1"/>
    <col min="2" max="2" width="8.42578125" style="211" bestFit="1" customWidth="1"/>
    <col min="3" max="3" width="2.7109375" style="222" customWidth="1"/>
    <col min="4" max="4" width="9.140625" style="211" bestFit="1" customWidth="1"/>
    <col min="5" max="5" width="2.7109375" style="222" customWidth="1"/>
    <col min="6" max="6" width="9.28515625" style="211" customWidth="1"/>
    <col min="7" max="7" width="2.7109375" style="222" customWidth="1"/>
    <col min="8" max="8" width="9.28515625" style="211" customWidth="1"/>
    <col min="9" max="9" width="2.7109375" style="222" customWidth="1"/>
    <col min="10" max="10" width="9.28515625" style="211" customWidth="1"/>
    <col min="11" max="11" width="2.7109375" style="222" customWidth="1"/>
    <col min="12" max="12" width="9.28515625" style="211" customWidth="1"/>
    <col min="13" max="13" width="2.7109375" style="222" customWidth="1"/>
    <col min="14" max="14" width="9.28515625" style="211" customWidth="1"/>
    <col min="15" max="15" width="2.7109375" style="222" customWidth="1"/>
    <col min="16" max="16" width="9.28515625" style="211" customWidth="1"/>
    <col min="17" max="17" width="2.7109375" style="222" customWidth="1"/>
    <col min="18" max="18" width="9.28515625" style="211" customWidth="1"/>
    <col min="19" max="19" width="3.140625" style="222" customWidth="1"/>
    <col min="20" max="20" width="10.5703125" style="211" customWidth="1"/>
    <col min="21" max="21" width="2.7109375" style="222" customWidth="1"/>
    <col min="22" max="22" width="9.28515625" style="211" customWidth="1"/>
    <col min="23" max="23" width="4.140625" style="211" customWidth="1"/>
    <col min="24" max="24" width="9.28515625" style="211" customWidth="1"/>
    <col min="25" max="25" width="4.140625" style="211" customWidth="1"/>
    <col min="26" max="26" width="9.28515625" style="211" customWidth="1"/>
    <col min="27" max="27" width="3.85546875" style="211" customWidth="1"/>
    <col min="28" max="28" width="9.28515625" style="211" customWidth="1"/>
    <col min="29" max="29" width="4.140625" style="211" customWidth="1"/>
    <col min="30" max="30" width="8.5703125" style="211" customWidth="1"/>
    <col min="31" max="31" width="4.140625" style="211" customWidth="1"/>
    <col min="32" max="32" width="9.140625" style="211" bestFit="1" customWidth="1"/>
    <col min="33" max="33" width="4" style="211" customWidth="1"/>
    <col min="34" max="34" width="8.42578125" style="211" bestFit="1" customWidth="1"/>
    <col min="35" max="35" width="4" style="211" customWidth="1"/>
    <col min="36" max="36" width="9.140625" style="211" bestFit="1" customWidth="1"/>
    <col min="37" max="37" width="4.140625" style="211" customWidth="1"/>
    <col min="38" max="38" width="8.42578125" style="211" bestFit="1" customWidth="1"/>
    <col min="39" max="39" width="4.140625" style="211" customWidth="1"/>
    <col min="40" max="40" width="9.140625" style="211" bestFit="1" customWidth="1"/>
    <col min="41" max="41" width="4.140625" style="211" customWidth="1"/>
    <col min="42" max="42" width="8.42578125" style="211" bestFit="1" customWidth="1"/>
    <col min="43" max="43" width="4.140625" style="211" customWidth="1"/>
    <col min="44" max="44" width="9.140625" style="211" bestFit="1" customWidth="1"/>
    <col min="45" max="45" width="4.140625" style="211" customWidth="1"/>
    <col min="46" max="46" width="8.42578125" style="211" bestFit="1" customWidth="1"/>
    <col min="47" max="47" width="4.28515625" style="211" customWidth="1"/>
    <col min="48" max="48" width="9.140625" style="211" bestFit="1" customWidth="1"/>
    <col min="49" max="49" width="4.140625" style="211" customWidth="1"/>
    <col min="50" max="50" width="8.42578125" style="211" bestFit="1" customWidth="1"/>
    <col min="51" max="51" width="4.42578125" style="211" customWidth="1"/>
    <col min="52" max="52" width="9.140625" style="211" bestFit="1" customWidth="1"/>
    <col min="53" max="53" width="4.42578125" style="211" customWidth="1"/>
    <col min="54" max="54" width="8.42578125" style="211" bestFit="1" customWidth="1"/>
    <col min="55" max="55" width="4.42578125" style="211" customWidth="1"/>
    <col min="56" max="56" width="9.140625" style="211" bestFit="1" customWidth="1"/>
    <col min="57" max="57" width="4.42578125" style="211" customWidth="1"/>
    <col min="58" max="290" width="11.42578125" style="211"/>
    <col min="291" max="291" width="14.85546875" style="211" customWidth="1"/>
    <col min="292" max="292" width="10.140625" style="211" bestFit="1" customWidth="1"/>
    <col min="293" max="293" width="2.5703125" style="211" customWidth="1"/>
    <col min="294" max="294" width="8.85546875" style="211" customWidth="1"/>
    <col min="295" max="295" width="1.7109375" style="211" customWidth="1"/>
    <col min="296" max="296" width="9" style="211" customWidth="1"/>
    <col min="297" max="298" width="1.7109375" style="211" customWidth="1"/>
    <col min="299" max="300" width="9" style="211" bestFit="1" customWidth="1"/>
    <col min="301" max="301" width="1.7109375" style="211" customWidth="1"/>
    <col min="302" max="303" width="9" style="211" bestFit="1" customWidth="1"/>
    <col min="304" max="304" width="1.7109375" style="211" customWidth="1"/>
    <col min="305" max="306" width="9" style="211" bestFit="1" customWidth="1"/>
    <col min="307" max="307" width="1.7109375" style="211" customWidth="1"/>
    <col min="308" max="309" width="9" style="211" bestFit="1" customWidth="1"/>
    <col min="310" max="310" width="1.7109375" style="211" customWidth="1"/>
    <col min="311" max="311" width="8.140625" style="211" bestFit="1" customWidth="1"/>
    <col min="312" max="312" width="7.7109375" style="211" customWidth="1"/>
    <col min="313" max="313" width="1.7109375" style="211" customWidth="1"/>
    <col min="314" max="546" width="11.42578125" style="211"/>
    <col min="547" max="547" width="14.85546875" style="211" customWidth="1"/>
    <col min="548" max="548" width="10.140625" style="211" bestFit="1" customWidth="1"/>
    <col min="549" max="549" width="2.5703125" style="211" customWidth="1"/>
    <col min="550" max="550" width="8.85546875" style="211" customWidth="1"/>
    <col min="551" max="551" width="1.7109375" style="211" customWidth="1"/>
    <col min="552" max="552" width="9" style="211" customWidth="1"/>
    <col min="553" max="554" width="1.7109375" style="211" customWidth="1"/>
    <col min="555" max="556" width="9" style="211" bestFit="1" customWidth="1"/>
    <col min="557" max="557" width="1.7109375" style="211" customWidth="1"/>
    <col min="558" max="559" width="9" style="211" bestFit="1" customWidth="1"/>
    <col min="560" max="560" width="1.7109375" style="211" customWidth="1"/>
    <col min="561" max="562" width="9" style="211" bestFit="1" customWidth="1"/>
    <col min="563" max="563" width="1.7109375" style="211" customWidth="1"/>
    <col min="564" max="565" width="9" style="211" bestFit="1" customWidth="1"/>
    <col min="566" max="566" width="1.7109375" style="211" customWidth="1"/>
    <col min="567" max="567" width="8.140625" style="211" bestFit="1" customWidth="1"/>
    <col min="568" max="568" width="7.7109375" style="211" customWidth="1"/>
    <col min="569" max="569" width="1.7109375" style="211" customWidth="1"/>
    <col min="570" max="802" width="11.42578125" style="211"/>
    <col min="803" max="803" width="14.85546875" style="211" customWidth="1"/>
    <col min="804" max="804" width="10.140625" style="211" bestFit="1" customWidth="1"/>
    <col min="805" max="805" width="2.5703125" style="211" customWidth="1"/>
    <col min="806" max="806" width="8.85546875" style="211" customWidth="1"/>
    <col min="807" max="807" width="1.7109375" style="211" customWidth="1"/>
    <col min="808" max="808" width="9" style="211" customWidth="1"/>
    <col min="809" max="810" width="1.7109375" style="211" customWidth="1"/>
    <col min="811" max="812" width="9" style="211" bestFit="1" customWidth="1"/>
    <col min="813" max="813" width="1.7109375" style="211" customWidth="1"/>
    <col min="814" max="815" width="9" style="211" bestFit="1" customWidth="1"/>
    <col min="816" max="816" width="1.7109375" style="211" customWidth="1"/>
    <col min="817" max="818" width="9" style="211" bestFit="1" customWidth="1"/>
    <col min="819" max="819" width="1.7109375" style="211" customWidth="1"/>
    <col min="820" max="821" width="9" style="211" bestFit="1" customWidth="1"/>
    <col min="822" max="822" width="1.7109375" style="211" customWidth="1"/>
    <col min="823" max="823" width="8.140625" style="211" bestFit="1" customWidth="1"/>
    <col min="824" max="824" width="7.7109375" style="211" customWidth="1"/>
    <col min="825" max="825" width="1.7109375" style="211" customWidth="1"/>
    <col min="826" max="1058" width="11.42578125" style="211"/>
    <col min="1059" max="1059" width="14.85546875" style="211" customWidth="1"/>
    <col min="1060" max="1060" width="10.140625" style="211" bestFit="1" customWidth="1"/>
    <col min="1061" max="1061" width="2.5703125" style="211" customWidth="1"/>
    <col min="1062" max="1062" width="8.85546875" style="211" customWidth="1"/>
    <col min="1063" max="1063" width="1.7109375" style="211" customWidth="1"/>
    <col min="1064" max="1064" width="9" style="211" customWidth="1"/>
    <col min="1065" max="1066" width="1.7109375" style="211" customWidth="1"/>
    <col min="1067" max="1068" width="9" style="211" bestFit="1" customWidth="1"/>
    <col min="1069" max="1069" width="1.7109375" style="211" customWidth="1"/>
    <col min="1070" max="1071" width="9" style="211" bestFit="1" customWidth="1"/>
    <col min="1072" max="1072" width="1.7109375" style="211" customWidth="1"/>
    <col min="1073" max="1074" width="9" style="211" bestFit="1" customWidth="1"/>
    <col min="1075" max="1075" width="1.7109375" style="211" customWidth="1"/>
    <col min="1076" max="1077" width="9" style="211" bestFit="1" customWidth="1"/>
    <col min="1078" max="1078" width="1.7109375" style="211" customWidth="1"/>
    <col min="1079" max="1079" width="8.140625" style="211" bestFit="1" customWidth="1"/>
    <col min="1080" max="1080" width="7.7109375" style="211" customWidth="1"/>
    <col min="1081" max="1081" width="1.7109375" style="211" customWidth="1"/>
    <col min="1082" max="1314" width="11.42578125" style="211"/>
    <col min="1315" max="1315" width="14.85546875" style="211" customWidth="1"/>
    <col min="1316" max="1316" width="10.140625" style="211" bestFit="1" customWidth="1"/>
    <col min="1317" max="1317" width="2.5703125" style="211" customWidth="1"/>
    <col min="1318" max="1318" width="8.85546875" style="211" customWidth="1"/>
    <col min="1319" max="1319" width="1.7109375" style="211" customWidth="1"/>
    <col min="1320" max="1320" width="9" style="211" customWidth="1"/>
    <col min="1321" max="1322" width="1.7109375" style="211" customWidth="1"/>
    <col min="1323" max="1324" width="9" style="211" bestFit="1" customWidth="1"/>
    <col min="1325" max="1325" width="1.7109375" style="211" customWidth="1"/>
    <col min="1326" max="1327" width="9" style="211" bestFit="1" customWidth="1"/>
    <col min="1328" max="1328" width="1.7109375" style="211" customWidth="1"/>
    <col min="1329" max="1330" width="9" style="211" bestFit="1" customWidth="1"/>
    <col min="1331" max="1331" width="1.7109375" style="211" customWidth="1"/>
    <col min="1332" max="1333" width="9" style="211" bestFit="1" customWidth="1"/>
    <col min="1334" max="1334" width="1.7109375" style="211" customWidth="1"/>
    <col min="1335" max="1335" width="8.140625" style="211" bestFit="1" customWidth="1"/>
    <col min="1336" max="1336" width="7.7109375" style="211" customWidth="1"/>
    <col min="1337" max="1337" width="1.7109375" style="211" customWidth="1"/>
    <col min="1338" max="1570" width="11.42578125" style="211"/>
    <col min="1571" max="1571" width="14.85546875" style="211" customWidth="1"/>
    <col min="1572" max="1572" width="10.140625" style="211" bestFit="1" customWidth="1"/>
    <col min="1573" max="1573" width="2.5703125" style="211" customWidth="1"/>
    <col min="1574" max="1574" width="8.85546875" style="211" customWidth="1"/>
    <col min="1575" max="1575" width="1.7109375" style="211" customWidth="1"/>
    <col min="1576" max="1576" width="9" style="211" customWidth="1"/>
    <col min="1577" max="1578" width="1.7109375" style="211" customWidth="1"/>
    <col min="1579" max="1580" width="9" style="211" bestFit="1" customWidth="1"/>
    <col min="1581" max="1581" width="1.7109375" style="211" customWidth="1"/>
    <col min="1582" max="1583" width="9" style="211" bestFit="1" customWidth="1"/>
    <col min="1584" max="1584" width="1.7109375" style="211" customWidth="1"/>
    <col min="1585" max="1586" width="9" style="211" bestFit="1" customWidth="1"/>
    <col min="1587" max="1587" width="1.7109375" style="211" customWidth="1"/>
    <col min="1588" max="1589" width="9" style="211" bestFit="1" customWidth="1"/>
    <col min="1590" max="1590" width="1.7109375" style="211" customWidth="1"/>
    <col min="1591" max="1591" width="8.140625" style="211" bestFit="1" customWidth="1"/>
    <col min="1592" max="1592" width="7.7109375" style="211" customWidth="1"/>
    <col min="1593" max="1593" width="1.7109375" style="211" customWidth="1"/>
    <col min="1594" max="1826" width="11.42578125" style="211"/>
    <col min="1827" max="1827" width="14.85546875" style="211" customWidth="1"/>
    <col min="1828" max="1828" width="10.140625" style="211" bestFit="1" customWidth="1"/>
    <col min="1829" max="1829" width="2.5703125" style="211" customWidth="1"/>
    <col min="1830" max="1830" width="8.85546875" style="211" customWidth="1"/>
    <col min="1831" max="1831" width="1.7109375" style="211" customWidth="1"/>
    <col min="1832" max="1832" width="9" style="211" customWidth="1"/>
    <col min="1833" max="1834" width="1.7109375" style="211" customWidth="1"/>
    <col min="1835" max="1836" width="9" style="211" bestFit="1" customWidth="1"/>
    <col min="1837" max="1837" width="1.7109375" style="211" customWidth="1"/>
    <col min="1838" max="1839" width="9" style="211" bestFit="1" customWidth="1"/>
    <col min="1840" max="1840" width="1.7109375" style="211" customWidth="1"/>
    <col min="1841" max="1842" width="9" style="211" bestFit="1" customWidth="1"/>
    <col min="1843" max="1843" width="1.7109375" style="211" customWidth="1"/>
    <col min="1844" max="1845" width="9" style="211" bestFit="1" customWidth="1"/>
    <col min="1846" max="1846" width="1.7109375" style="211" customWidth="1"/>
    <col min="1847" max="1847" width="8.140625" style="211" bestFit="1" customWidth="1"/>
    <col min="1848" max="1848" width="7.7109375" style="211" customWidth="1"/>
    <col min="1849" max="1849" width="1.7109375" style="211" customWidth="1"/>
    <col min="1850" max="2082" width="11.42578125" style="211"/>
    <col min="2083" max="2083" width="14.85546875" style="211" customWidth="1"/>
    <col min="2084" max="2084" width="10.140625" style="211" bestFit="1" customWidth="1"/>
    <col min="2085" max="2085" width="2.5703125" style="211" customWidth="1"/>
    <col min="2086" max="2086" width="8.85546875" style="211" customWidth="1"/>
    <col min="2087" max="2087" width="1.7109375" style="211" customWidth="1"/>
    <col min="2088" max="2088" width="9" style="211" customWidth="1"/>
    <col min="2089" max="2090" width="1.7109375" style="211" customWidth="1"/>
    <col min="2091" max="2092" width="9" style="211" bestFit="1" customWidth="1"/>
    <col min="2093" max="2093" width="1.7109375" style="211" customWidth="1"/>
    <col min="2094" max="2095" width="9" style="211" bestFit="1" customWidth="1"/>
    <col min="2096" max="2096" width="1.7109375" style="211" customWidth="1"/>
    <col min="2097" max="2098" width="9" style="211" bestFit="1" customWidth="1"/>
    <col min="2099" max="2099" width="1.7109375" style="211" customWidth="1"/>
    <col min="2100" max="2101" width="9" style="211" bestFit="1" customWidth="1"/>
    <col min="2102" max="2102" width="1.7109375" style="211" customWidth="1"/>
    <col min="2103" max="2103" width="8.140625" style="211" bestFit="1" customWidth="1"/>
    <col min="2104" max="2104" width="7.7109375" style="211" customWidth="1"/>
    <col min="2105" max="2105" width="1.7109375" style="211" customWidth="1"/>
    <col min="2106" max="2338" width="11.42578125" style="211"/>
    <col min="2339" max="2339" width="14.85546875" style="211" customWidth="1"/>
    <col min="2340" max="2340" width="10.140625" style="211" bestFit="1" customWidth="1"/>
    <col min="2341" max="2341" width="2.5703125" style="211" customWidth="1"/>
    <col min="2342" max="2342" width="8.85546875" style="211" customWidth="1"/>
    <col min="2343" max="2343" width="1.7109375" style="211" customWidth="1"/>
    <col min="2344" max="2344" width="9" style="211" customWidth="1"/>
    <col min="2345" max="2346" width="1.7109375" style="211" customWidth="1"/>
    <col min="2347" max="2348" width="9" style="211" bestFit="1" customWidth="1"/>
    <col min="2349" max="2349" width="1.7109375" style="211" customWidth="1"/>
    <col min="2350" max="2351" width="9" style="211" bestFit="1" customWidth="1"/>
    <col min="2352" max="2352" width="1.7109375" style="211" customWidth="1"/>
    <col min="2353" max="2354" width="9" style="211" bestFit="1" customWidth="1"/>
    <col min="2355" max="2355" width="1.7109375" style="211" customWidth="1"/>
    <col min="2356" max="2357" width="9" style="211" bestFit="1" customWidth="1"/>
    <col min="2358" max="2358" width="1.7109375" style="211" customWidth="1"/>
    <col min="2359" max="2359" width="8.140625" style="211" bestFit="1" customWidth="1"/>
    <col min="2360" max="2360" width="7.7109375" style="211" customWidth="1"/>
    <col min="2361" max="2361" width="1.7109375" style="211" customWidth="1"/>
    <col min="2362" max="2594" width="11.42578125" style="211"/>
    <col min="2595" max="2595" width="14.85546875" style="211" customWidth="1"/>
    <col min="2596" max="2596" width="10.140625" style="211" bestFit="1" customWidth="1"/>
    <col min="2597" max="2597" width="2.5703125" style="211" customWidth="1"/>
    <col min="2598" max="2598" width="8.85546875" style="211" customWidth="1"/>
    <col min="2599" max="2599" width="1.7109375" style="211" customWidth="1"/>
    <col min="2600" max="2600" width="9" style="211" customWidth="1"/>
    <col min="2601" max="2602" width="1.7109375" style="211" customWidth="1"/>
    <col min="2603" max="2604" width="9" style="211" bestFit="1" customWidth="1"/>
    <col min="2605" max="2605" width="1.7109375" style="211" customWidth="1"/>
    <col min="2606" max="2607" width="9" style="211" bestFit="1" customWidth="1"/>
    <col min="2608" max="2608" width="1.7109375" style="211" customWidth="1"/>
    <col min="2609" max="2610" width="9" style="211" bestFit="1" customWidth="1"/>
    <col min="2611" max="2611" width="1.7109375" style="211" customWidth="1"/>
    <col min="2612" max="2613" width="9" style="211" bestFit="1" customWidth="1"/>
    <col min="2614" max="2614" width="1.7109375" style="211" customWidth="1"/>
    <col min="2615" max="2615" width="8.140625" style="211" bestFit="1" customWidth="1"/>
    <col min="2616" max="2616" width="7.7109375" style="211" customWidth="1"/>
    <col min="2617" max="2617" width="1.7109375" style="211" customWidth="1"/>
    <col min="2618" max="2850" width="11.42578125" style="211"/>
    <col min="2851" max="2851" width="14.85546875" style="211" customWidth="1"/>
    <col min="2852" max="2852" width="10.140625" style="211" bestFit="1" customWidth="1"/>
    <col min="2853" max="2853" width="2.5703125" style="211" customWidth="1"/>
    <col min="2854" max="2854" width="8.85546875" style="211" customWidth="1"/>
    <col min="2855" max="2855" width="1.7109375" style="211" customWidth="1"/>
    <col min="2856" max="2856" width="9" style="211" customWidth="1"/>
    <col min="2857" max="2858" width="1.7109375" style="211" customWidth="1"/>
    <col min="2859" max="2860" width="9" style="211" bestFit="1" customWidth="1"/>
    <col min="2861" max="2861" width="1.7109375" style="211" customWidth="1"/>
    <col min="2862" max="2863" width="9" style="211" bestFit="1" customWidth="1"/>
    <col min="2864" max="2864" width="1.7109375" style="211" customWidth="1"/>
    <col min="2865" max="2866" width="9" style="211" bestFit="1" customWidth="1"/>
    <col min="2867" max="2867" width="1.7109375" style="211" customWidth="1"/>
    <col min="2868" max="2869" width="9" style="211" bestFit="1" customWidth="1"/>
    <col min="2870" max="2870" width="1.7109375" style="211" customWidth="1"/>
    <col min="2871" max="2871" width="8.140625" style="211" bestFit="1" customWidth="1"/>
    <col min="2872" max="2872" width="7.7109375" style="211" customWidth="1"/>
    <col min="2873" max="2873" width="1.7109375" style="211" customWidth="1"/>
    <col min="2874" max="3106" width="11.42578125" style="211"/>
    <col min="3107" max="3107" width="14.85546875" style="211" customWidth="1"/>
    <col min="3108" max="3108" width="10.140625" style="211" bestFit="1" customWidth="1"/>
    <col min="3109" max="3109" width="2.5703125" style="211" customWidth="1"/>
    <col min="3110" max="3110" width="8.85546875" style="211" customWidth="1"/>
    <col min="3111" max="3111" width="1.7109375" style="211" customWidth="1"/>
    <col min="3112" max="3112" width="9" style="211" customWidth="1"/>
    <col min="3113" max="3114" width="1.7109375" style="211" customWidth="1"/>
    <col min="3115" max="3116" width="9" style="211" bestFit="1" customWidth="1"/>
    <col min="3117" max="3117" width="1.7109375" style="211" customWidth="1"/>
    <col min="3118" max="3119" width="9" style="211" bestFit="1" customWidth="1"/>
    <col min="3120" max="3120" width="1.7109375" style="211" customWidth="1"/>
    <col min="3121" max="3122" width="9" style="211" bestFit="1" customWidth="1"/>
    <col min="3123" max="3123" width="1.7109375" style="211" customWidth="1"/>
    <col min="3124" max="3125" width="9" style="211" bestFit="1" customWidth="1"/>
    <col min="3126" max="3126" width="1.7109375" style="211" customWidth="1"/>
    <col min="3127" max="3127" width="8.140625" style="211" bestFit="1" customWidth="1"/>
    <col min="3128" max="3128" width="7.7109375" style="211" customWidth="1"/>
    <col min="3129" max="3129" width="1.7109375" style="211" customWidth="1"/>
    <col min="3130" max="3362" width="11.42578125" style="211"/>
    <col min="3363" max="3363" width="14.85546875" style="211" customWidth="1"/>
    <col min="3364" max="3364" width="10.140625" style="211" bestFit="1" customWidth="1"/>
    <col min="3365" max="3365" width="2.5703125" style="211" customWidth="1"/>
    <col min="3366" max="3366" width="8.85546875" style="211" customWidth="1"/>
    <col min="3367" max="3367" width="1.7109375" style="211" customWidth="1"/>
    <col min="3368" max="3368" width="9" style="211" customWidth="1"/>
    <col min="3369" max="3370" width="1.7109375" style="211" customWidth="1"/>
    <col min="3371" max="3372" width="9" style="211" bestFit="1" customWidth="1"/>
    <col min="3373" max="3373" width="1.7109375" style="211" customWidth="1"/>
    <col min="3374" max="3375" width="9" style="211" bestFit="1" customWidth="1"/>
    <col min="3376" max="3376" width="1.7109375" style="211" customWidth="1"/>
    <col min="3377" max="3378" width="9" style="211" bestFit="1" customWidth="1"/>
    <col min="3379" max="3379" width="1.7109375" style="211" customWidth="1"/>
    <col min="3380" max="3381" width="9" style="211" bestFit="1" customWidth="1"/>
    <col min="3382" max="3382" width="1.7109375" style="211" customWidth="1"/>
    <col min="3383" max="3383" width="8.140625" style="211" bestFit="1" customWidth="1"/>
    <col min="3384" max="3384" width="7.7109375" style="211" customWidth="1"/>
    <col min="3385" max="3385" width="1.7109375" style="211" customWidth="1"/>
    <col min="3386" max="3618" width="11.42578125" style="211"/>
    <col min="3619" max="3619" width="14.85546875" style="211" customWidth="1"/>
    <col min="3620" max="3620" width="10.140625" style="211" bestFit="1" customWidth="1"/>
    <col min="3621" max="3621" width="2.5703125" style="211" customWidth="1"/>
    <col min="3622" max="3622" width="8.85546875" style="211" customWidth="1"/>
    <col min="3623" max="3623" width="1.7109375" style="211" customWidth="1"/>
    <col min="3624" max="3624" width="9" style="211" customWidth="1"/>
    <col min="3625" max="3626" width="1.7109375" style="211" customWidth="1"/>
    <col min="3627" max="3628" width="9" style="211" bestFit="1" customWidth="1"/>
    <col min="3629" max="3629" width="1.7109375" style="211" customWidth="1"/>
    <col min="3630" max="3631" width="9" style="211" bestFit="1" customWidth="1"/>
    <col min="3632" max="3632" width="1.7109375" style="211" customWidth="1"/>
    <col min="3633" max="3634" width="9" style="211" bestFit="1" customWidth="1"/>
    <col min="3635" max="3635" width="1.7109375" style="211" customWidth="1"/>
    <col min="3636" max="3637" width="9" style="211" bestFit="1" customWidth="1"/>
    <col min="3638" max="3638" width="1.7109375" style="211" customWidth="1"/>
    <col min="3639" max="3639" width="8.140625" style="211" bestFit="1" customWidth="1"/>
    <col min="3640" max="3640" width="7.7109375" style="211" customWidth="1"/>
    <col min="3641" max="3641" width="1.7109375" style="211" customWidth="1"/>
    <col min="3642" max="3874" width="11.42578125" style="211"/>
    <col min="3875" max="3875" width="14.85546875" style="211" customWidth="1"/>
    <col min="3876" max="3876" width="10.140625" style="211" bestFit="1" customWidth="1"/>
    <col min="3877" max="3877" width="2.5703125" style="211" customWidth="1"/>
    <col min="3878" max="3878" width="8.85546875" style="211" customWidth="1"/>
    <col min="3879" max="3879" width="1.7109375" style="211" customWidth="1"/>
    <col min="3880" max="3880" width="9" style="211" customWidth="1"/>
    <col min="3881" max="3882" width="1.7109375" style="211" customWidth="1"/>
    <col min="3883" max="3884" width="9" style="211" bestFit="1" customWidth="1"/>
    <col min="3885" max="3885" width="1.7109375" style="211" customWidth="1"/>
    <col min="3886" max="3887" width="9" style="211" bestFit="1" customWidth="1"/>
    <col min="3888" max="3888" width="1.7109375" style="211" customWidth="1"/>
    <col min="3889" max="3890" width="9" style="211" bestFit="1" customWidth="1"/>
    <col min="3891" max="3891" width="1.7109375" style="211" customWidth="1"/>
    <col min="3892" max="3893" width="9" style="211" bestFit="1" customWidth="1"/>
    <col min="3894" max="3894" width="1.7109375" style="211" customWidth="1"/>
    <col min="3895" max="3895" width="8.140625" style="211" bestFit="1" customWidth="1"/>
    <col min="3896" max="3896" width="7.7109375" style="211" customWidth="1"/>
    <col min="3897" max="3897" width="1.7109375" style="211" customWidth="1"/>
    <col min="3898" max="4130" width="11.42578125" style="211"/>
    <col min="4131" max="4131" width="14.85546875" style="211" customWidth="1"/>
    <col min="4132" max="4132" width="10.140625" style="211" bestFit="1" customWidth="1"/>
    <col min="4133" max="4133" width="2.5703125" style="211" customWidth="1"/>
    <col min="4134" max="4134" width="8.85546875" style="211" customWidth="1"/>
    <col min="4135" max="4135" width="1.7109375" style="211" customWidth="1"/>
    <col min="4136" max="4136" width="9" style="211" customWidth="1"/>
    <col min="4137" max="4138" width="1.7109375" style="211" customWidth="1"/>
    <col min="4139" max="4140" width="9" style="211" bestFit="1" customWidth="1"/>
    <col min="4141" max="4141" width="1.7109375" style="211" customWidth="1"/>
    <col min="4142" max="4143" width="9" style="211" bestFit="1" customWidth="1"/>
    <col min="4144" max="4144" width="1.7109375" style="211" customWidth="1"/>
    <col min="4145" max="4146" width="9" style="211" bestFit="1" customWidth="1"/>
    <col min="4147" max="4147" width="1.7109375" style="211" customWidth="1"/>
    <col min="4148" max="4149" width="9" style="211" bestFit="1" customWidth="1"/>
    <col min="4150" max="4150" width="1.7109375" style="211" customWidth="1"/>
    <col min="4151" max="4151" width="8.140625" style="211" bestFit="1" customWidth="1"/>
    <col min="4152" max="4152" width="7.7109375" style="211" customWidth="1"/>
    <col min="4153" max="4153" width="1.7109375" style="211" customWidth="1"/>
    <col min="4154" max="4386" width="11.42578125" style="211"/>
    <col min="4387" max="4387" width="14.85546875" style="211" customWidth="1"/>
    <col min="4388" max="4388" width="10.140625" style="211" bestFit="1" customWidth="1"/>
    <col min="4389" max="4389" width="2.5703125" style="211" customWidth="1"/>
    <col min="4390" max="4390" width="8.85546875" style="211" customWidth="1"/>
    <col min="4391" max="4391" width="1.7109375" style="211" customWidth="1"/>
    <col min="4392" max="4392" width="9" style="211" customWidth="1"/>
    <col min="4393" max="4394" width="1.7109375" style="211" customWidth="1"/>
    <col min="4395" max="4396" width="9" style="211" bestFit="1" customWidth="1"/>
    <col min="4397" max="4397" width="1.7109375" style="211" customWidth="1"/>
    <col min="4398" max="4399" width="9" style="211" bestFit="1" customWidth="1"/>
    <col min="4400" max="4400" width="1.7109375" style="211" customWidth="1"/>
    <col min="4401" max="4402" width="9" style="211" bestFit="1" customWidth="1"/>
    <col min="4403" max="4403" width="1.7109375" style="211" customWidth="1"/>
    <col min="4404" max="4405" width="9" style="211" bestFit="1" customWidth="1"/>
    <col min="4406" max="4406" width="1.7109375" style="211" customWidth="1"/>
    <col min="4407" max="4407" width="8.140625" style="211" bestFit="1" customWidth="1"/>
    <col min="4408" max="4408" width="7.7109375" style="211" customWidth="1"/>
    <col min="4409" max="4409" width="1.7109375" style="211" customWidth="1"/>
    <col min="4410" max="4642" width="11.42578125" style="211"/>
    <col min="4643" max="4643" width="14.85546875" style="211" customWidth="1"/>
    <col min="4644" max="4644" width="10.140625" style="211" bestFit="1" customWidth="1"/>
    <col min="4645" max="4645" width="2.5703125" style="211" customWidth="1"/>
    <col min="4646" max="4646" width="8.85546875" style="211" customWidth="1"/>
    <col min="4647" max="4647" width="1.7109375" style="211" customWidth="1"/>
    <col min="4648" max="4648" width="9" style="211" customWidth="1"/>
    <col min="4649" max="4650" width="1.7109375" style="211" customWidth="1"/>
    <col min="4651" max="4652" width="9" style="211" bestFit="1" customWidth="1"/>
    <col min="4653" max="4653" width="1.7109375" style="211" customWidth="1"/>
    <col min="4654" max="4655" width="9" style="211" bestFit="1" customWidth="1"/>
    <col min="4656" max="4656" width="1.7109375" style="211" customWidth="1"/>
    <col min="4657" max="4658" width="9" style="211" bestFit="1" customWidth="1"/>
    <col min="4659" max="4659" width="1.7109375" style="211" customWidth="1"/>
    <col min="4660" max="4661" width="9" style="211" bestFit="1" customWidth="1"/>
    <col min="4662" max="4662" width="1.7109375" style="211" customWidth="1"/>
    <col min="4663" max="4663" width="8.140625" style="211" bestFit="1" customWidth="1"/>
    <col min="4664" max="4664" width="7.7109375" style="211" customWidth="1"/>
    <col min="4665" max="4665" width="1.7109375" style="211" customWidth="1"/>
    <col min="4666" max="4898" width="11.42578125" style="211"/>
    <col min="4899" max="4899" width="14.85546875" style="211" customWidth="1"/>
    <col min="4900" max="4900" width="10.140625" style="211" bestFit="1" customWidth="1"/>
    <col min="4901" max="4901" width="2.5703125" style="211" customWidth="1"/>
    <col min="4902" max="4902" width="8.85546875" style="211" customWidth="1"/>
    <col min="4903" max="4903" width="1.7109375" style="211" customWidth="1"/>
    <col min="4904" max="4904" width="9" style="211" customWidth="1"/>
    <col min="4905" max="4906" width="1.7109375" style="211" customWidth="1"/>
    <col min="4907" max="4908" width="9" style="211" bestFit="1" customWidth="1"/>
    <col min="4909" max="4909" width="1.7109375" style="211" customWidth="1"/>
    <col min="4910" max="4911" width="9" style="211" bestFit="1" customWidth="1"/>
    <col min="4912" max="4912" width="1.7109375" style="211" customWidth="1"/>
    <col min="4913" max="4914" width="9" style="211" bestFit="1" customWidth="1"/>
    <col min="4915" max="4915" width="1.7109375" style="211" customWidth="1"/>
    <col min="4916" max="4917" width="9" style="211" bestFit="1" customWidth="1"/>
    <col min="4918" max="4918" width="1.7109375" style="211" customWidth="1"/>
    <col min="4919" max="4919" width="8.140625" style="211" bestFit="1" customWidth="1"/>
    <col min="4920" max="4920" width="7.7109375" style="211" customWidth="1"/>
    <col min="4921" max="4921" width="1.7109375" style="211" customWidth="1"/>
    <col min="4922" max="5154" width="11.42578125" style="211"/>
    <col min="5155" max="5155" width="14.85546875" style="211" customWidth="1"/>
    <col min="5156" max="5156" width="10.140625" style="211" bestFit="1" customWidth="1"/>
    <col min="5157" max="5157" width="2.5703125" style="211" customWidth="1"/>
    <col min="5158" max="5158" width="8.85546875" style="211" customWidth="1"/>
    <col min="5159" max="5159" width="1.7109375" style="211" customWidth="1"/>
    <col min="5160" max="5160" width="9" style="211" customWidth="1"/>
    <col min="5161" max="5162" width="1.7109375" style="211" customWidth="1"/>
    <col min="5163" max="5164" width="9" style="211" bestFit="1" customWidth="1"/>
    <col min="5165" max="5165" width="1.7109375" style="211" customWidth="1"/>
    <col min="5166" max="5167" width="9" style="211" bestFit="1" customWidth="1"/>
    <col min="5168" max="5168" width="1.7109375" style="211" customWidth="1"/>
    <col min="5169" max="5170" width="9" style="211" bestFit="1" customWidth="1"/>
    <col min="5171" max="5171" width="1.7109375" style="211" customWidth="1"/>
    <col min="5172" max="5173" width="9" style="211" bestFit="1" customWidth="1"/>
    <col min="5174" max="5174" width="1.7109375" style="211" customWidth="1"/>
    <col min="5175" max="5175" width="8.140625" style="211" bestFit="1" customWidth="1"/>
    <col min="5176" max="5176" width="7.7109375" style="211" customWidth="1"/>
    <col min="5177" max="5177" width="1.7109375" style="211" customWidth="1"/>
    <col min="5178" max="5410" width="11.42578125" style="211"/>
    <col min="5411" max="5411" width="14.85546875" style="211" customWidth="1"/>
    <col min="5412" max="5412" width="10.140625" style="211" bestFit="1" customWidth="1"/>
    <col min="5413" max="5413" width="2.5703125" style="211" customWidth="1"/>
    <col min="5414" max="5414" width="8.85546875" style="211" customWidth="1"/>
    <col min="5415" max="5415" width="1.7109375" style="211" customWidth="1"/>
    <col min="5416" max="5416" width="9" style="211" customWidth="1"/>
    <col min="5417" max="5418" width="1.7109375" style="211" customWidth="1"/>
    <col min="5419" max="5420" width="9" style="211" bestFit="1" customWidth="1"/>
    <col min="5421" max="5421" width="1.7109375" style="211" customWidth="1"/>
    <col min="5422" max="5423" width="9" style="211" bestFit="1" customWidth="1"/>
    <col min="5424" max="5424" width="1.7109375" style="211" customWidth="1"/>
    <col min="5425" max="5426" width="9" style="211" bestFit="1" customWidth="1"/>
    <col min="5427" max="5427" width="1.7109375" style="211" customWidth="1"/>
    <col min="5428" max="5429" width="9" style="211" bestFit="1" customWidth="1"/>
    <col min="5430" max="5430" width="1.7109375" style="211" customWidth="1"/>
    <col min="5431" max="5431" width="8.140625" style="211" bestFit="1" customWidth="1"/>
    <col min="5432" max="5432" width="7.7109375" style="211" customWidth="1"/>
    <col min="5433" max="5433" width="1.7109375" style="211" customWidth="1"/>
    <col min="5434" max="5666" width="11.42578125" style="211"/>
    <col min="5667" max="5667" width="14.85546875" style="211" customWidth="1"/>
    <col min="5668" max="5668" width="10.140625" style="211" bestFit="1" customWidth="1"/>
    <col min="5669" max="5669" width="2.5703125" style="211" customWidth="1"/>
    <col min="5670" max="5670" width="8.85546875" style="211" customWidth="1"/>
    <col min="5671" max="5671" width="1.7109375" style="211" customWidth="1"/>
    <col min="5672" max="5672" width="9" style="211" customWidth="1"/>
    <col min="5673" max="5674" width="1.7109375" style="211" customWidth="1"/>
    <col min="5675" max="5676" width="9" style="211" bestFit="1" customWidth="1"/>
    <col min="5677" max="5677" width="1.7109375" style="211" customWidth="1"/>
    <col min="5678" max="5679" width="9" style="211" bestFit="1" customWidth="1"/>
    <col min="5680" max="5680" width="1.7109375" style="211" customWidth="1"/>
    <col min="5681" max="5682" width="9" style="211" bestFit="1" customWidth="1"/>
    <col min="5683" max="5683" width="1.7109375" style="211" customWidth="1"/>
    <col min="5684" max="5685" width="9" style="211" bestFit="1" customWidth="1"/>
    <col min="5686" max="5686" width="1.7109375" style="211" customWidth="1"/>
    <col min="5687" max="5687" width="8.140625" style="211" bestFit="1" customWidth="1"/>
    <col min="5688" max="5688" width="7.7109375" style="211" customWidth="1"/>
    <col min="5689" max="5689" width="1.7109375" style="211" customWidth="1"/>
    <col min="5690" max="5922" width="11.42578125" style="211"/>
    <col min="5923" max="5923" width="14.85546875" style="211" customWidth="1"/>
    <col min="5924" max="5924" width="10.140625" style="211" bestFit="1" customWidth="1"/>
    <col min="5925" max="5925" width="2.5703125" style="211" customWidth="1"/>
    <col min="5926" max="5926" width="8.85546875" style="211" customWidth="1"/>
    <col min="5927" max="5927" width="1.7109375" style="211" customWidth="1"/>
    <col min="5928" max="5928" width="9" style="211" customWidth="1"/>
    <col min="5929" max="5930" width="1.7109375" style="211" customWidth="1"/>
    <col min="5931" max="5932" width="9" style="211" bestFit="1" customWidth="1"/>
    <col min="5933" max="5933" width="1.7109375" style="211" customWidth="1"/>
    <col min="5934" max="5935" width="9" style="211" bestFit="1" customWidth="1"/>
    <col min="5936" max="5936" width="1.7109375" style="211" customWidth="1"/>
    <col min="5937" max="5938" width="9" style="211" bestFit="1" customWidth="1"/>
    <col min="5939" max="5939" width="1.7109375" style="211" customWidth="1"/>
    <col min="5940" max="5941" width="9" style="211" bestFit="1" customWidth="1"/>
    <col min="5942" max="5942" width="1.7109375" style="211" customWidth="1"/>
    <col min="5943" max="5943" width="8.140625" style="211" bestFit="1" customWidth="1"/>
    <col min="5944" max="5944" width="7.7109375" style="211" customWidth="1"/>
    <col min="5945" max="5945" width="1.7109375" style="211" customWidth="1"/>
    <col min="5946" max="6178" width="11.42578125" style="211"/>
    <col min="6179" max="6179" width="14.85546875" style="211" customWidth="1"/>
    <col min="6180" max="6180" width="10.140625" style="211" bestFit="1" customWidth="1"/>
    <col min="6181" max="6181" width="2.5703125" style="211" customWidth="1"/>
    <col min="6182" max="6182" width="8.85546875" style="211" customWidth="1"/>
    <col min="6183" max="6183" width="1.7109375" style="211" customWidth="1"/>
    <col min="6184" max="6184" width="9" style="211" customWidth="1"/>
    <col min="6185" max="6186" width="1.7109375" style="211" customWidth="1"/>
    <col min="6187" max="6188" width="9" style="211" bestFit="1" customWidth="1"/>
    <col min="6189" max="6189" width="1.7109375" style="211" customWidth="1"/>
    <col min="6190" max="6191" width="9" style="211" bestFit="1" customWidth="1"/>
    <col min="6192" max="6192" width="1.7109375" style="211" customWidth="1"/>
    <col min="6193" max="6194" width="9" style="211" bestFit="1" customWidth="1"/>
    <col min="6195" max="6195" width="1.7109375" style="211" customWidth="1"/>
    <col min="6196" max="6197" width="9" style="211" bestFit="1" customWidth="1"/>
    <col min="6198" max="6198" width="1.7109375" style="211" customWidth="1"/>
    <col min="6199" max="6199" width="8.140625" style="211" bestFit="1" customWidth="1"/>
    <col min="6200" max="6200" width="7.7109375" style="211" customWidth="1"/>
    <col min="6201" max="6201" width="1.7109375" style="211" customWidth="1"/>
    <col min="6202" max="6434" width="11.42578125" style="211"/>
    <col min="6435" max="6435" width="14.85546875" style="211" customWidth="1"/>
    <col min="6436" max="6436" width="10.140625" style="211" bestFit="1" customWidth="1"/>
    <col min="6437" max="6437" width="2.5703125" style="211" customWidth="1"/>
    <col min="6438" max="6438" width="8.85546875" style="211" customWidth="1"/>
    <col min="6439" max="6439" width="1.7109375" style="211" customWidth="1"/>
    <col min="6440" max="6440" width="9" style="211" customWidth="1"/>
    <col min="6441" max="6442" width="1.7109375" style="211" customWidth="1"/>
    <col min="6443" max="6444" width="9" style="211" bestFit="1" customWidth="1"/>
    <col min="6445" max="6445" width="1.7109375" style="211" customWidth="1"/>
    <col min="6446" max="6447" width="9" style="211" bestFit="1" customWidth="1"/>
    <col min="6448" max="6448" width="1.7109375" style="211" customWidth="1"/>
    <col min="6449" max="6450" width="9" style="211" bestFit="1" customWidth="1"/>
    <col min="6451" max="6451" width="1.7109375" style="211" customWidth="1"/>
    <col min="6452" max="6453" width="9" style="211" bestFit="1" customWidth="1"/>
    <col min="6454" max="6454" width="1.7109375" style="211" customWidth="1"/>
    <col min="6455" max="6455" width="8.140625" style="211" bestFit="1" customWidth="1"/>
    <col min="6456" max="6456" width="7.7109375" style="211" customWidth="1"/>
    <col min="6457" max="6457" width="1.7109375" style="211" customWidth="1"/>
    <col min="6458" max="6690" width="11.42578125" style="211"/>
    <col min="6691" max="6691" width="14.85546875" style="211" customWidth="1"/>
    <col min="6692" max="6692" width="10.140625" style="211" bestFit="1" customWidth="1"/>
    <col min="6693" max="6693" width="2.5703125" style="211" customWidth="1"/>
    <col min="6694" max="6694" width="8.85546875" style="211" customWidth="1"/>
    <col min="6695" max="6695" width="1.7109375" style="211" customWidth="1"/>
    <col min="6696" max="6696" width="9" style="211" customWidth="1"/>
    <col min="6697" max="6698" width="1.7109375" style="211" customWidth="1"/>
    <col min="6699" max="6700" width="9" style="211" bestFit="1" customWidth="1"/>
    <col min="6701" max="6701" width="1.7109375" style="211" customWidth="1"/>
    <col min="6702" max="6703" width="9" style="211" bestFit="1" customWidth="1"/>
    <col min="6704" max="6704" width="1.7109375" style="211" customWidth="1"/>
    <col min="6705" max="6706" width="9" style="211" bestFit="1" customWidth="1"/>
    <col min="6707" max="6707" width="1.7109375" style="211" customWidth="1"/>
    <col min="6708" max="6709" width="9" style="211" bestFit="1" customWidth="1"/>
    <col min="6710" max="6710" width="1.7109375" style="211" customWidth="1"/>
    <col min="6711" max="6711" width="8.140625" style="211" bestFit="1" customWidth="1"/>
    <col min="6712" max="6712" width="7.7109375" style="211" customWidth="1"/>
    <col min="6713" max="6713" width="1.7109375" style="211" customWidth="1"/>
    <col min="6714" max="6946" width="11.42578125" style="211"/>
    <col min="6947" max="6947" width="14.85546875" style="211" customWidth="1"/>
    <col min="6948" max="6948" width="10.140625" style="211" bestFit="1" customWidth="1"/>
    <col min="6949" max="6949" width="2.5703125" style="211" customWidth="1"/>
    <col min="6950" max="6950" width="8.85546875" style="211" customWidth="1"/>
    <col min="6951" max="6951" width="1.7109375" style="211" customWidth="1"/>
    <col min="6952" max="6952" width="9" style="211" customWidth="1"/>
    <col min="6953" max="6954" width="1.7109375" style="211" customWidth="1"/>
    <col min="6955" max="6956" width="9" style="211" bestFit="1" customWidth="1"/>
    <col min="6957" max="6957" width="1.7109375" style="211" customWidth="1"/>
    <col min="6958" max="6959" width="9" style="211" bestFit="1" customWidth="1"/>
    <col min="6960" max="6960" width="1.7109375" style="211" customWidth="1"/>
    <col min="6961" max="6962" width="9" style="211" bestFit="1" customWidth="1"/>
    <col min="6963" max="6963" width="1.7109375" style="211" customWidth="1"/>
    <col min="6964" max="6965" width="9" style="211" bestFit="1" customWidth="1"/>
    <col min="6966" max="6966" width="1.7109375" style="211" customWidth="1"/>
    <col min="6967" max="6967" width="8.140625" style="211" bestFit="1" customWidth="1"/>
    <col min="6968" max="6968" width="7.7109375" style="211" customWidth="1"/>
    <col min="6969" max="6969" width="1.7109375" style="211" customWidth="1"/>
    <col min="6970" max="7202" width="11.42578125" style="211"/>
    <col min="7203" max="7203" width="14.85546875" style="211" customWidth="1"/>
    <col min="7204" max="7204" width="10.140625" style="211" bestFit="1" customWidth="1"/>
    <col min="7205" max="7205" width="2.5703125" style="211" customWidth="1"/>
    <col min="7206" max="7206" width="8.85546875" style="211" customWidth="1"/>
    <col min="7207" max="7207" width="1.7109375" style="211" customWidth="1"/>
    <col min="7208" max="7208" width="9" style="211" customWidth="1"/>
    <col min="7209" max="7210" width="1.7109375" style="211" customWidth="1"/>
    <col min="7211" max="7212" width="9" style="211" bestFit="1" customWidth="1"/>
    <col min="7213" max="7213" width="1.7109375" style="211" customWidth="1"/>
    <col min="7214" max="7215" width="9" style="211" bestFit="1" customWidth="1"/>
    <col min="7216" max="7216" width="1.7109375" style="211" customWidth="1"/>
    <col min="7217" max="7218" width="9" style="211" bestFit="1" customWidth="1"/>
    <col min="7219" max="7219" width="1.7109375" style="211" customWidth="1"/>
    <col min="7220" max="7221" width="9" style="211" bestFit="1" customWidth="1"/>
    <col min="7222" max="7222" width="1.7109375" style="211" customWidth="1"/>
    <col min="7223" max="7223" width="8.140625" style="211" bestFit="1" customWidth="1"/>
    <col min="7224" max="7224" width="7.7109375" style="211" customWidth="1"/>
    <col min="7225" max="7225" width="1.7109375" style="211" customWidth="1"/>
    <col min="7226" max="7458" width="11.42578125" style="211"/>
    <col min="7459" max="7459" width="14.85546875" style="211" customWidth="1"/>
    <col min="7460" max="7460" width="10.140625" style="211" bestFit="1" customWidth="1"/>
    <col min="7461" max="7461" width="2.5703125" style="211" customWidth="1"/>
    <col min="7462" max="7462" width="8.85546875" style="211" customWidth="1"/>
    <col min="7463" max="7463" width="1.7109375" style="211" customWidth="1"/>
    <col min="7464" max="7464" width="9" style="211" customWidth="1"/>
    <col min="7465" max="7466" width="1.7109375" style="211" customWidth="1"/>
    <col min="7467" max="7468" width="9" style="211" bestFit="1" customWidth="1"/>
    <col min="7469" max="7469" width="1.7109375" style="211" customWidth="1"/>
    <col min="7470" max="7471" width="9" style="211" bestFit="1" customWidth="1"/>
    <col min="7472" max="7472" width="1.7109375" style="211" customWidth="1"/>
    <col min="7473" max="7474" width="9" style="211" bestFit="1" customWidth="1"/>
    <col min="7475" max="7475" width="1.7109375" style="211" customWidth="1"/>
    <col min="7476" max="7477" width="9" style="211" bestFit="1" customWidth="1"/>
    <col min="7478" max="7478" width="1.7109375" style="211" customWidth="1"/>
    <col min="7479" max="7479" width="8.140625" style="211" bestFit="1" customWidth="1"/>
    <col min="7480" max="7480" width="7.7109375" style="211" customWidth="1"/>
    <col min="7481" max="7481" width="1.7109375" style="211" customWidth="1"/>
    <col min="7482" max="7714" width="11.42578125" style="211"/>
    <col min="7715" max="7715" width="14.85546875" style="211" customWidth="1"/>
    <col min="7716" max="7716" width="10.140625" style="211" bestFit="1" customWidth="1"/>
    <col min="7717" max="7717" width="2.5703125" style="211" customWidth="1"/>
    <col min="7718" max="7718" width="8.85546875" style="211" customWidth="1"/>
    <col min="7719" max="7719" width="1.7109375" style="211" customWidth="1"/>
    <col min="7720" max="7720" width="9" style="211" customWidth="1"/>
    <col min="7721" max="7722" width="1.7109375" style="211" customWidth="1"/>
    <col min="7723" max="7724" width="9" style="211" bestFit="1" customWidth="1"/>
    <col min="7725" max="7725" width="1.7109375" style="211" customWidth="1"/>
    <col min="7726" max="7727" width="9" style="211" bestFit="1" customWidth="1"/>
    <col min="7728" max="7728" width="1.7109375" style="211" customWidth="1"/>
    <col min="7729" max="7730" width="9" style="211" bestFit="1" customWidth="1"/>
    <col min="7731" max="7731" width="1.7109375" style="211" customWidth="1"/>
    <col min="7732" max="7733" width="9" style="211" bestFit="1" customWidth="1"/>
    <col min="7734" max="7734" width="1.7109375" style="211" customWidth="1"/>
    <col min="7735" max="7735" width="8.140625" style="211" bestFit="1" customWidth="1"/>
    <col min="7736" max="7736" width="7.7109375" style="211" customWidth="1"/>
    <col min="7737" max="7737" width="1.7109375" style="211" customWidth="1"/>
    <col min="7738" max="7970" width="11.42578125" style="211"/>
    <col min="7971" max="7971" width="14.85546875" style="211" customWidth="1"/>
    <col min="7972" max="7972" width="10.140625" style="211" bestFit="1" customWidth="1"/>
    <col min="7973" max="7973" width="2.5703125" style="211" customWidth="1"/>
    <col min="7974" max="7974" width="8.85546875" style="211" customWidth="1"/>
    <col min="7975" max="7975" width="1.7109375" style="211" customWidth="1"/>
    <col min="7976" max="7976" width="9" style="211" customWidth="1"/>
    <col min="7977" max="7978" width="1.7109375" style="211" customWidth="1"/>
    <col min="7979" max="7980" width="9" style="211" bestFit="1" customWidth="1"/>
    <col min="7981" max="7981" width="1.7109375" style="211" customWidth="1"/>
    <col min="7982" max="7983" width="9" style="211" bestFit="1" customWidth="1"/>
    <col min="7984" max="7984" width="1.7109375" style="211" customWidth="1"/>
    <col min="7985" max="7986" width="9" style="211" bestFit="1" customWidth="1"/>
    <col min="7987" max="7987" width="1.7109375" style="211" customWidth="1"/>
    <col min="7988" max="7989" width="9" style="211" bestFit="1" customWidth="1"/>
    <col min="7990" max="7990" width="1.7109375" style="211" customWidth="1"/>
    <col min="7991" max="7991" width="8.140625" style="211" bestFit="1" customWidth="1"/>
    <col min="7992" max="7992" width="7.7109375" style="211" customWidth="1"/>
    <col min="7993" max="7993" width="1.7109375" style="211" customWidth="1"/>
    <col min="7994" max="8226" width="11.42578125" style="211"/>
    <col min="8227" max="8227" width="14.85546875" style="211" customWidth="1"/>
    <col min="8228" max="8228" width="10.140625" style="211" bestFit="1" customWidth="1"/>
    <col min="8229" max="8229" width="2.5703125" style="211" customWidth="1"/>
    <col min="8230" max="8230" width="8.85546875" style="211" customWidth="1"/>
    <col min="8231" max="8231" width="1.7109375" style="211" customWidth="1"/>
    <col min="8232" max="8232" width="9" style="211" customWidth="1"/>
    <col min="8233" max="8234" width="1.7109375" style="211" customWidth="1"/>
    <col min="8235" max="8236" width="9" style="211" bestFit="1" customWidth="1"/>
    <col min="8237" max="8237" width="1.7109375" style="211" customWidth="1"/>
    <col min="8238" max="8239" width="9" style="211" bestFit="1" customWidth="1"/>
    <col min="8240" max="8240" width="1.7109375" style="211" customWidth="1"/>
    <col min="8241" max="8242" width="9" style="211" bestFit="1" customWidth="1"/>
    <col min="8243" max="8243" width="1.7109375" style="211" customWidth="1"/>
    <col min="8244" max="8245" width="9" style="211" bestFit="1" customWidth="1"/>
    <col min="8246" max="8246" width="1.7109375" style="211" customWidth="1"/>
    <col min="8247" max="8247" width="8.140625" style="211" bestFit="1" customWidth="1"/>
    <col min="8248" max="8248" width="7.7109375" style="211" customWidth="1"/>
    <col min="8249" max="8249" width="1.7109375" style="211" customWidth="1"/>
    <col min="8250" max="8482" width="11.42578125" style="211"/>
    <col min="8483" max="8483" width="14.85546875" style="211" customWidth="1"/>
    <col min="8484" max="8484" width="10.140625" style="211" bestFit="1" customWidth="1"/>
    <col min="8485" max="8485" width="2.5703125" style="211" customWidth="1"/>
    <col min="8486" max="8486" width="8.85546875" style="211" customWidth="1"/>
    <col min="8487" max="8487" width="1.7109375" style="211" customWidth="1"/>
    <col min="8488" max="8488" width="9" style="211" customWidth="1"/>
    <col min="8489" max="8490" width="1.7109375" style="211" customWidth="1"/>
    <col min="8491" max="8492" width="9" style="211" bestFit="1" customWidth="1"/>
    <col min="8493" max="8493" width="1.7109375" style="211" customWidth="1"/>
    <col min="8494" max="8495" width="9" style="211" bestFit="1" customWidth="1"/>
    <col min="8496" max="8496" width="1.7109375" style="211" customWidth="1"/>
    <col min="8497" max="8498" width="9" style="211" bestFit="1" customWidth="1"/>
    <col min="8499" max="8499" width="1.7109375" style="211" customWidth="1"/>
    <col min="8500" max="8501" width="9" style="211" bestFit="1" customWidth="1"/>
    <col min="8502" max="8502" width="1.7109375" style="211" customWidth="1"/>
    <col min="8503" max="8503" width="8.140625" style="211" bestFit="1" customWidth="1"/>
    <col min="8504" max="8504" width="7.7109375" style="211" customWidth="1"/>
    <col min="8505" max="8505" width="1.7109375" style="211" customWidth="1"/>
    <col min="8506" max="8738" width="11.42578125" style="211"/>
    <col min="8739" max="8739" width="14.85546875" style="211" customWidth="1"/>
    <col min="8740" max="8740" width="10.140625" style="211" bestFit="1" customWidth="1"/>
    <col min="8741" max="8741" width="2.5703125" style="211" customWidth="1"/>
    <col min="8742" max="8742" width="8.85546875" style="211" customWidth="1"/>
    <col min="8743" max="8743" width="1.7109375" style="211" customWidth="1"/>
    <col min="8744" max="8744" width="9" style="211" customWidth="1"/>
    <col min="8745" max="8746" width="1.7109375" style="211" customWidth="1"/>
    <col min="8747" max="8748" width="9" style="211" bestFit="1" customWidth="1"/>
    <col min="8749" max="8749" width="1.7109375" style="211" customWidth="1"/>
    <col min="8750" max="8751" width="9" style="211" bestFit="1" customWidth="1"/>
    <col min="8752" max="8752" width="1.7109375" style="211" customWidth="1"/>
    <col min="8753" max="8754" width="9" style="211" bestFit="1" customWidth="1"/>
    <col min="8755" max="8755" width="1.7109375" style="211" customWidth="1"/>
    <col min="8756" max="8757" width="9" style="211" bestFit="1" customWidth="1"/>
    <col min="8758" max="8758" width="1.7109375" style="211" customWidth="1"/>
    <col min="8759" max="8759" width="8.140625" style="211" bestFit="1" customWidth="1"/>
    <col min="8760" max="8760" width="7.7109375" style="211" customWidth="1"/>
    <col min="8761" max="8761" width="1.7109375" style="211" customWidth="1"/>
    <col min="8762" max="8994" width="11.42578125" style="211"/>
    <col min="8995" max="8995" width="14.85546875" style="211" customWidth="1"/>
    <col min="8996" max="8996" width="10.140625" style="211" bestFit="1" customWidth="1"/>
    <col min="8997" max="8997" width="2.5703125" style="211" customWidth="1"/>
    <col min="8998" max="8998" width="8.85546875" style="211" customWidth="1"/>
    <col min="8999" max="8999" width="1.7109375" style="211" customWidth="1"/>
    <col min="9000" max="9000" width="9" style="211" customWidth="1"/>
    <col min="9001" max="9002" width="1.7109375" style="211" customWidth="1"/>
    <col min="9003" max="9004" width="9" style="211" bestFit="1" customWidth="1"/>
    <col min="9005" max="9005" width="1.7109375" style="211" customWidth="1"/>
    <col min="9006" max="9007" width="9" style="211" bestFit="1" customWidth="1"/>
    <col min="9008" max="9008" width="1.7109375" style="211" customWidth="1"/>
    <col min="9009" max="9010" width="9" style="211" bestFit="1" customWidth="1"/>
    <col min="9011" max="9011" width="1.7109375" style="211" customWidth="1"/>
    <col min="9012" max="9013" width="9" style="211" bestFit="1" customWidth="1"/>
    <col min="9014" max="9014" width="1.7109375" style="211" customWidth="1"/>
    <col min="9015" max="9015" width="8.140625" style="211" bestFit="1" customWidth="1"/>
    <col min="9016" max="9016" width="7.7109375" style="211" customWidth="1"/>
    <col min="9017" max="9017" width="1.7109375" style="211" customWidth="1"/>
    <col min="9018" max="9250" width="11.42578125" style="211"/>
    <col min="9251" max="9251" width="14.85546875" style="211" customWidth="1"/>
    <col min="9252" max="9252" width="10.140625" style="211" bestFit="1" customWidth="1"/>
    <col min="9253" max="9253" width="2.5703125" style="211" customWidth="1"/>
    <col min="9254" max="9254" width="8.85546875" style="211" customWidth="1"/>
    <col min="9255" max="9255" width="1.7109375" style="211" customWidth="1"/>
    <col min="9256" max="9256" width="9" style="211" customWidth="1"/>
    <col min="9257" max="9258" width="1.7109375" style="211" customWidth="1"/>
    <col min="9259" max="9260" width="9" style="211" bestFit="1" customWidth="1"/>
    <col min="9261" max="9261" width="1.7109375" style="211" customWidth="1"/>
    <col min="9262" max="9263" width="9" style="211" bestFit="1" customWidth="1"/>
    <col min="9264" max="9264" width="1.7109375" style="211" customWidth="1"/>
    <col min="9265" max="9266" width="9" style="211" bestFit="1" customWidth="1"/>
    <col min="9267" max="9267" width="1.7109375" style="211" customWidth="1"/>
    <col min="9268" max="9269" width="9" style="211" bestFit="1" customWidth="1"/>
    <col min="9270" max="9270" width="1.7109375" style="211" customWidth="1"/>
    <col min="9271" max="9271" width="8.140625" style="211" bestFit="1" customWidth="1"/>
    <col min="9272" max="9272" width="7.7109375" style="211" customWidth="1"/>
    <col min="9273" max="9273" width="1.7109375" style="211" customWidth="1"/>
    <col min="9274" max="9506" width="11.42578125" style="211"/>
    <col min="9507" max="9507" width="14.85546875" style="211" customWidth="1"/>
    <col min="9508" max="9508" width="10.140625" style="211" bestFit="1" customWidth="1"/>
    <col min="9509" max="9509" width="2.5703125" style="211" customWidth="1"/>
    <col min="9510" max="9510" width="8.85546875" style="211" customWidth="1"/>
    <col min="9511" max="9511" width="1.7109375" style="211" customWidth="1"/>
    <col min="9512" max="9512" width="9" style="211" customWidth="1"/>
    <col min="9513" max="9514" width="1.7109375" style="211" customWidth="1"/>
    <col min="9515" max="9516" width="9" style="211" bestFit="1" customWidth="1"/>
    <col min="9517" max="9517" width="1.7109375" style="211" customWidth="1"/>
    <col min="9518" max="9519" width="9" style="211" bestFit="1" customWidth="1"/>
    <col min="9520" max="9520" width="1.7109375" style="211" customWidth="1"/>
    <col min="9521" max="9522" width="9" style="211" bestFit="1" customWidth="1"/>
    <col min="9523" max="9523" width="1.7109375" style="211" customWidth="1"/>
    <col min="9524" max="9525" width="9" style="211" bestFit="1" customWidth="1"/>
    <col min="9526" max="9526" width="1.7109375" style="211" customWidth="1"/>
    <col min="9527" max="9527" width="8.140625" style="211" bestFit="1" customWidth="1"/>
    <col min="9528" max="9528" width="7.7109375" style="211" customWidth="1"/>
    <col min="9529" max="9529" width="1.7109375" style="211" customWidth="1"/>
    <col min="9530" max="9762" width="11.42578125" style="211"/>
    <col min="9763" max="9763" width="14.85546875" style="211" customWidth="1"/>
    <col min="9764" max="9764" width="10.140625" style="211" bestFit="1" customWidth="1"/>
    <col min="9765" max="9765" width="2.5703125" style="211" customWidth="1"/>
    <col min="9766" max="9766" width="8.85546875" style="211" customWidth="1"/>
    <col min="9767" max="9767" width="1.7109375" style="211" customWidth="1"/>
    <col min="9768" max="9768" width="9" style="211" customWidth="1"/>
    <col min="9769" max="9770" width="1.7109375" style="211" customWidth="1"/>
    <col min="9771" max="9772" width="9" style="211" bestFit="1" customWidth="1"/>
    <col min="9773" max="9773" width="1.7109375" style="211" customWidth="1"/>
    <col min="9774" max="9775" width="9" style="211" bestFit="1" customWidth="1"/>
    <col min="9776" max="9776" width="1.7109375" style="211" customWidth="1"/>
    <col min="9777" max="9778" width="9" style="211" bestFit="1" customWidth="1"/>
    <col min="9779" max="9779" width="1.7109375" style="211" customWidth="1"/>
    <col min="9780" max="9781" width="9" style="211" bestFit="1" customWidth="1"/>
    <col min="9782" max="9782" width="1.7109375" style="211" customWidth="1"/>
    <col min="9783" max="9783" width="8.140625" style="211" bestFit="1" customWidth="1"/>
    <col min="9784" max="9784" width="7.7109375" style="211" customWidth="1"/>
    <col min="9785" max="9785" width="1.7109375" style="211" customWidth="1"/>
    <col min="9786" max="10018" width="11.42578125" style="211"/>
    <col min="10019" max="10019" width="14.85546875" style="211" customWidth="1"/>
    <col min="10020" max="10020" width="10.140625" style="211" bestFit="1" customWidth="1"/>
    <col min="10021" max="10021" width="2.5703125" style="211" customWidth="1"/>
    <col min="10022" max="10022" width="8.85546875" style="211" customWidth="1"/>
    <col min="10023" max="10023" width="1.7109375" style="211" customWidth="1"/>
    <col min="10024" max="10024" width="9" style="211" customWidth="1"/>
    <col min="10025" max="10026" width="1.7109375" style="211" customWidth="1"/>
    <col min="10027" max="10028" width="9" style="211" bestFit="1" customWidth="1"/>
    <col min="10029" max="10029" width="1.7109375" style="211" customWidth="1"/>
    <col min="10030" max="10031" width="9" style="211" bestFit="1" customWidth="1"/>
    <col min="10032" max="10032" width="1.7109375" style="211" customWidth="1"/>
    <col min="10033" max="10034" width="9" style="211" bestFit="1" customWidth="1"/>
    <col min="10035" max="10035" width="1.7109375" style="211" customWidth="1"/>
    <col min="10036" max="10037" width="9" style="211" bestFit="1" customWidth="1"/>
    <col min="10038" max="10038" width="1.7109375" style="211" customWidth="1"/>
    <col min="10039" max="10039" width="8.140625" style="211" bestFit="1" customWidth="1"/>
    <col min="10040" max="10040" width="7.7109375" style="211" customWidth="1"/>
    <col min="10041" max="10041" width="1.7109375" style="211" customWidth="1"/>
    <col min="10042" max="10274" width="11.42578125" style="211"/>
    <col min="10275" max="10275" width="14.85546875" style="211" customWidth="1"/>
    <col min="10276" max="10276" width="10.140625" style="211" bestFit="1" customWidth="1"/>
    <col min="10277" max="10277" width="2.5703125" style="211" customWidth="1"/>
    <col min="10278" max="10278" width="8.85546875" style="211" customWidth="1"/>
    <col min="10279" max="10279" width="1.7109375" style="211" customWidth="1"/>
    <col min="10280" max="10280" width="9" style="211" customWidth="1"/>
    <col min="10281" max="10282" width="1.7109375" style="211" customWidth="1"/>
    <col min="10283" max="10284" width="9" style="211" bestFit="1" customWidth="1"/>
    <col min="10285" max="10285" width="1.7109375" style="211" customWidth="1"/>
    <col min="10286" max="10287" width="9" style="211" bestFit="1" customWidth="1"/>
    <col min="10288" max="10288" width="1.7109375" style="211" customWidth="1"/>
    <col min="10289" max="10290" width="9" style="211" bestFit="1" customWidth="1"/>
    <col min="10291" max="10291" width="1.7109375" style="211" customWidth="1"/>
    <col min="10292" max="10293" width="9" style="211" bestFit="1" customWidth="1"/>
    <col min="10294" max="10294" width="1.7109375" style="211" customWidth="1"/>
    <col min="10295" max="10295" width="8.140625" style="211" bestFit="1" customWidth="1"/>
    <col min="10296" max="10296" width="7.7109375" style="211" customWidth="1"/>
    <col min="10297" max="10297" width="1.7109375" style="211" customWidth="1"/>
    <col min="10298" max="10530" width="11.42578125" style="211"/>
    <col min="10531" max="10531" width="14.85546875" style="211" customWidth="1"/>
    <col min="10532" max="10532" width="10.140625" style="211" bestFit="1" customWidth="1"/>
    <col min="10533" max="10533" width="2.5703125" style="211" customWidth="1"/>
    <col min="10534" max="10534" width="8.85546875" style="211" customWidth="1"/>
    <col min="10535" max="10535" width="1.7109375" style="211" customWidth="1"/>
    <col min="10536" max="10536" width="9" style="211" customWidth="1"/>
    <col min="10537" max="10538" width="1.7109375" style="211" customWidth="1"/>
    <col min="10539" max="10540" width="9" style="211" bestFit="1" customWidth="1"/>
    <col min="10541" max="10541" width="1.7109375" style="211" customWidth="1"/>
    <col min="10542" max="10543" width="9" style="211" bestFit="1" customWidth="1"/>
    <col min="10544" max="10544" width="1.7109375" style="211" customWidth="1"/>
    <col min="10545" max="10546" width="9" style="211" bestFit="1" customWidth="1"/>
    <col min="10547" max="10547" width="1.7109375" style="211" customWidth="1"/>
    <col min="10548" max="10549" width="9" style="211" bestFit="1" customWidth="1"/>
    <col min="10550" max="10550" width="1.7109375" style="211" customWidth="1"/>
    <col min="10551" max="10551" width="8.140625" style="211" bestFit="1" customWidth="1"/>
    <col min="10552" max="10552" width="7.7109375" style="211" customWidth="1"/>
    <col min="10553" max="10553" width="1.7109375" style="211" customWidth="1"/>
    <col min="10554" max="10786" width="11.42578125" style="211"/>
    <col min="10787" max="10787" width="14.85546875" style="211" customWidth="1"/>
    <col min="10788" max="10788" width="10.140625" style="211" bestFit="1" customWidth="1"/>
    <col min="10789" max="10789" width="2.5703125" style="211" customWidth="1"/>
    <col min="10790" max="10790" width="8.85546875" style="211" customWidth="1"/>
    <col min="10791" max="10791" width="1.7109375" style="211" customWidth="1"/>
    <col min="10792" max="10792" width="9" style="211" customWidth="1"/>
    <col min="10793" max="10794" width="1.7109375" style="211" customWidth="1"/>
    <col min="10795" max="10796" width="9" style="211" bestFit="1" customWidth="1"/>
    <col min="10797" max="10797" width="1.7109375" style="211" customWidth="1"/>
    <col min="10798" max="10799" width="9" style="211" bestFit="1" customWidth="1"/>
    <col min="10800" max="10800" width="1.7109375" style="211" customWidth="1"/>
    <col min="10801" max="10802" width="9" style="211" bestFit="1" customWidth="1"/>
    <col min="10803" max="10803" width="1.7109375" style="211" customWidth="1"/>
    <col min="10804" max="10805" width="9" style="211" bestFit="1" customWidth="1"/>
    <col min="10806" max="10806" width="1.7109375" style="211" customWidth="1"/>
    <col min="10807" max="10807" width="8.140625" style="211" bestFit="1" customWidth="1"/>
    <col min="10808" max="10808" width="7.7109375" style="211" customWidth="1"/>
    <col min="10809" max="10809" width="1.7109375" style="211" customWidth="1"/>
    <col min="10810" max="11042" width="11.42578125" style="211"/>
    <col min="11043" max="11043" width="14.85546875" style="211" customWidth="1"/>
    <col min="11044" max="11044" width="10.140625" style="211" bestFit="1" customWidth="1"/>
    <col min="11045" max="11045" width="2.5703125" style="211" customWidth="1"/>
    <col min="11046" max="11046" width="8.85546875" style="211" customWidth="1"/>
    <col min="11047" max="11047" width="1.7109375" style="211" customWidth="1"/>
    <col min="11048" max="11048" width="9" style="211" customWidth="1"/>
    <col min="11049" max="11050" width="1.7109375" style="211" customWidth="1"/>
    <col min="11051" max="11052" width="9" style="211" bestFit="1" customWidth="1"/>
    <col min="11053" max="11053" width="1.7109375" style="211" customWidth="1"/>
    <col min="11054" max="11055" width="9" style="211" bestFit="1" customWidth="1"/>
    <col min="11056" max="11056" width="1.7109375" style="211" customWidth="1"/>
    <col min="11057" max="11058" width="9" style="211" bestFit="1" customWidth="1"/>
    <col min="11059" max="11059" width="1.7109375" style="211" customWidth="1"/>
    <col min="11060" max="11061" width="9" style="211" bestFit="1" customWidth="1"/>
    <col min="11062" max="11062" width="1.7109375" style="211" customWidth="1"/>
    <col min="11063" max="11063" width="8.140625" style="211" bestFit="1" customWidth="1"/>
    <col min="11064" max="11064" width="7.7109375" style="211" customWidth="1"/>
    <col min="11065" max="11065" width="1.7109375" style="211" customWidth="1"/>
    <col min="11066" max="11298" width="11.42578125" style="211"/>
    <col min="11299" max="11299" width="14.85546875" style="211" customWidth="1"/>
    <col min="11300" max="11300" width="10.140625" style="211" bestFit="1" customWidth="1"/>
    <col min="11301" max="11301" width="2.5703125" style="211" customWidth="1"/>
    <col min="11302" max="11302" width="8.85546875" style="211" customWidth="1"/>
    <col min="11303" max="11303" width="1.7109375" style="211" customWidth="1"/>
    <col min="11304" max="11304" width="9" style="211" customWidth="1"/>
    <col min="11305" max="11306" width="1.7109375" style="211" customWidth="1"/>
    <col min="11307" max="11308" width="9" style="211" bestFit="1" customWidth="1"/>
    <col min="11309" max="11309" width="1.7109375" style="211" customWidth="1"/>
    <col min="11310" max="11311" width="9" style="211" bestFit="1" customWidth="1"/>
    <col min="11312" max="11312" width="1.7109375" style="211" customWidth="1"/>
    <col min="11313" max="11314" width="9" style="211" bestFit="1" customWidth="1"/>
    <col min="11315" max="11315" width="1.7109375" style="211" customWidth="1"/>
    <col min="11316" max="11317" width="9" style="211" bestFit="1" customWidth="1"/>
    <col min="11318" max="11318" width="1.7109375" style="211" customWidth="1"/>
    <col min="11319" max="11319" width="8.140625" style="211" bestFit="1" customWidth="1"/>
    <col min="11320" max="11320" width="7.7109375" style="211" customWidth="1"/>
    <col min="11321" max="11321" width="1.7109375" style="211" customWidth="1"/>
    <col min="11322" max="11554" width="11.42578125" style="211"/>
    <col min="11555" max="11555" width="14.85546875" style="211" customWidth="1"/>
    <col min="11556" max="11556" width="10.140625" style="211" bestFit="1" customWidth="1"/>
    <col min="11557" max="11557" width="2.5703125" style="211" customWidth="1"/>
    <col min="11558" max="11558" width="8.85546875" style="211" customWidth="1"/>
    <col min="11559" max="11559" width="1.7109375" style="211" customWidth="1"/>
    <col min="11560" max="11560" width="9" style="211" customWidth="1"/>
    <col min="11561" max="11562" width="1.7109375" style="211" customWidth="1"/>
    <col min="11563" max="11564" width="9" style="211" bestFit="1" customWidth="1"/>
    <col min="11565" max="11565" width="1.7109375" style="211" customWidth="1"/>
    <col min="11566" max="11567" width="9" style="211" bestFit="1" customWidth="1"/>
    <col min="11568" max="11568" width="1.7109375" style="211" customWidth="1"/>
    <col min="11569" max="11570" width="9" style="211" bestFit="1" customWidth="1"/>
    <col min="11571" max="11571" width="1.7109375" style="211" customWidth="1"/>
    <col min="11572" max="11573" width="9" style="211" bestFit="1" customWidth="1"/>
    <col min="11574" max="11574" width="1.7109375" style="211" customWidth="1"/>
    <col min="11575" max="11575" width="8.140625" style="211" bestFit="1" customWidth="1"/>
    <col min="11576" max="11576" width="7.7109375" style="211" customWidth="1"/>
    <col min="11577" max="11577" width="1.7109375" style="211" customWidth="1"/>
    <col min="11578" max="11810" width="11.42578125" style="211"/>
    <col min="11811" max="11811" width="14.85546875" style="211" customWidth="1"/>
    <col min="11812" max="11812" width="10.140625" style="211" bestFit="1" customWidth="1"/>
    <col min="11813" max="11813" width="2.5703125" style="211" customWidth="1"/>
    <col min="11814" max="11814" width="8.85546875" style="211" customWidth="1"/>
    <col min="11815" max="11815" width="1.7109375" style="211" customWidth="1"/>
    <col min="11816" max="11816" width="9" style="211" customWidth="1"/>
    <col min="11817" max="11818" width="1.7109375" style="211" customWidth="1"/>
    <col min="11819" max="11820" width="9" style="211" bestFit="1" customWidth="1"/>
    <col min="11821" max="11821" width="1.7109375" style="211" customWidth="1"/>
    <col min="11822" max="11823" width="9" style="211" bestFit="1" customWidth="1"/>
    <col min="11824" max="11824" width="1.7109375" style="211" customWidth="1"/>
    <col min="11825" max="11826" width="9" style="211" bestFit="1" customWidth="1"/>
    <col min="11827" max="11827" width="1.7109375" style="211" customWidth="1"/>
    <col min="11828" max="11829" width="9" style="211" bestFit="1" customWidth="1"/>
    <col min="11830" max="11830" width="1.7109375" style="211" customWidth="1"/>
    <col min="11831" max="11831" width="8.140625" style="211" bestFit="1" customWidth="1"/>
    <col min="11832" max="11832" width="7.7109375" style="211" customWidth="1"/>
    <col min="11833" max="11833" width="1.7109375" style="211" customWidth="1"/>
    <col min="11834" max="12066" width="11.42578125" style="211"/>
    <col min="12067" max="12067" width="14.85546875" style="211" customWidth="1"/>
    <col min="12068" max="12068" width="10.140625" style="211" bestFit="1" customWidth="1"/>
    <col min="12069" max="12069" width="2.5703125" style="211" customWidth="1"/>
    <col min="12070" max="12070" width="8.85546875" style="211" customWidth="1"/>
    <col min="12071" max="12071" width="1.7109375" style="211" customWidth="1"/>
    <col min="12072" max="12072" width="9" style="211" customWidth="1"/>
    <col min="12073" max="12074" width="1.7109375" style="211" customWidth="1"/>
    <col min="12075" max="12076" width="9" style="211" bestFit="1" customWidth="1"/>
    <col min="12077" max="12077" width="1.7109375" style="211" customWidth="1"/>
    <col min="12078" max="12079" width="9" style="211" bestFit="1" customWidth="1"/>
    <col min="12080" max="12080" width="1.7109375" style="211" customWidth="1"/>
    <col min="12081" max="12082" width="9" style="211" bestFit="1" customWidth="1"/>
    <col min="12083" max="12083" width="1.7109375" style="211" customWidth="1"/>
    <col min="12084" max="12085" width="9" style="211" bestFit="1" customWidth="1"/>
    <col min="12086" max="12086" width="1.7109375" style="211" customWidth="1"/>
    <col min="12087" max="12087" width="8.140625" style="211" bestFit="1" customWidth="1"/>
    <col min="12088" max="12088" width="7.7109375" style="211" customWidth="1"/>
    <col min="12089" max="12089" width="1.7109375" style="211" customWidth="1"/>
    <col min="12090" max="12322" width="11.42578125" style="211"/>
    <col min="12323" max="12323" width="14.85546875" style="211" customWidth="1"/>
    <col min="12324" max="12324" width="10.140625" style="211" bestFit="1" customWidth="1"/>
    <col min="12325" max="12325" width="2.5703125" style="211" customWidth="1"/>
    <col min="12326" max="12326" width="8.85546875" style="211" customWidth="1"/>
    <col min="12327" max="12327" width="1.7109375" style="211" customWidth="1"/>
    <col min="12328" max="12328" width="9" style="211" customWidth="1"/>
    <col min="12329" max="12330" width="1.7109375" style="211" customWidth="1"/>
    <col min="12331" max="12332" width="9" style="211" bestFit="1" customWidth="1"/>
    <col min="12333" max="12333" width="1.7109375" style="211" customWidth="1"/>
    <col min="12334" max="12335" width="9" style="211" bestFit="1" customWidth="1"/>
    <col min="12336" max="12336" width="1.7109375" style="211" customWidth="1"/>
    <col min="12337" max="12338" width="9" style="211" bestFit="1" customWidth="1"/>
    <col min="12339" max="12339" width="1.7109375" style="211" customWidth="1"/>
    <col min="12340" max="12341" width="9" style="211" bestFit="1" customWidth="1"/>
    <col min="12342" max="12342" width="1.7109375" style="211" customWidth="1"/>
    <col min="12343" max="12343" width="8.140625" style="211" bestFit="1" customWidth="1"/>
    <col min="12344" max="12344" width="7.7109375" style="211" customWidth="1"/>
    <col min="12345" max="12345" width="1.7109375" style="211" customWidth="1"/>
    <col min="12346" max="12578" width="11.42578125" style="211"/>
    <col min="12579" max="12579" width="14.85546875" style="211" customWidth="1"/>
    <col min="12580" max="12580" width="10.140625" style="211" bestFit="1" customWidth="1"/>
    <col min="12581" max="12581" width="2.5703125" style="211" customWidth="1"/>
    <col min="12582" max="12582" width="8.85546875" style="211" customWidth="1"/>
    <col min="12583" max="12583" width="1.7109375" style="211" customWidth="1"/>
    <col min="12584" max="12584" width="9" style="211" customWidth="1"/>
    <col min="12585" max="12586" width="1.7109375" style="211" customWidth="1"/>
    <col min="12587" max="12588" width="9" style="211" bestFit="1" customWidth="1"/>
    <col min="12589" max="12589" width="1.7109375" style="211" customWidth="1"/>
    <col min="12590" max="12591" width="9" style="211" bestFit="1" customWidth="1"/>
    <col min="12592" max="12592" width="1.7109375" style="211" customWidth="1"/>
    <col min="12593" max="12594" width="9" style="211" bestFit="1" customWidth="1"/>
    <col min="12595" max="12595" width="1.7109375" style="211" customWidth="1"/>
    <col min="12596" max="12597" width="9" style="211" bestFit="1" customWidth="1"/>
    <col min="12598" max="12598" width="1.7109375" style="211" customWidth="1"/>
    <col min="12599" max="12599" width="8.140625" style="211" bestFit="1" customWidth="1"/>
    <col min="12600" max="12600" width="7.7109375" style="211" customWidth="1"/>
    <col min="12601" max="12601" width="1.7109375" style="211" customWidth="1"/>
    <col min="12602" max="12834" width="11.42578125" style="211"/>
    <col min="12835" max="12835" width="14.85546875" style="211" customWidth="1"/>
    <col min="12836" max="12836" width="10.140625" style="211" bestFit="1" customWidth="1"/>
    <col min="12837" max="12837" width="2.5703125" style="211" customWidth="1"/>
    <col min="12838" max="12838" width="8.85546875" style="211" customWidth="1"/>
    <col min="12839" max="12839" width="1.7109375" style="211" customWidth="1"/>
    <col min="12840" max="12840" width="9" style="211" customWidth="1"/>
    <col min="12841" max="12842" width="1.7109375" style="211" customWidth="1"/>
    <col min="12843" max="12844" width="9" style="211" bestFit="1" customWidth="1"/>
    <col min="12845" max="12845" width="1.7109375" style="211" customWidth="1"/>
    <col min="12846" max="12847" width="9" style="211" bestFit="1" customWidth="1"/>
    <col min="12848" max="12848" width="1.7109375" style="211" customWidth="1"/>
    <col min="12849" max="12850" width="9" style="211" bestFit="1" customWidth="1"/>
    <col min="12851" max="12851" width="1.7109375" style="211" customWidth="1"/>
    <col min="12852" max="12853" width="9" style="211" bestFit="1" customWidth="1"/>
    <col min="12854" max="12854" width="1.7109375" style="211" customWidth="1"/>
    <col min="12855" max="12855" width="8.140625" style="211" bestFit="1" customWidth="1"/>
    <col min="12856" max="12856" width="7.7109375" style="211" customWidth="1"/>
    <col min="12857" max="12857" width="1.7109375" style="211" customWidth="1"/>
    <col min="12858" max="13090" width="11.42578125" style="211"/>
    <col min="13091" max="13091" width="14.85546875" style="211" customWidth="1"/>
    <col min="13092" max="13092" width="10.140625" style="211" bestFit="1" customWidth="1"/>
    <col min="13093" max="13093" width="2.5703125" style="211" customWidth="1"/>
    <col min="13094" max="13094" width="8.85546875" style="211" customWidth="1"/>
    <col min="13095" max="13095" width="1.7109375" style="211" customWidth="1"/>
    <col min="13096" max="13096" width="9" style="211" customWidth="1"/>
    <col min="13097" max="13098" width="1.7109375" style="211" customWidth="1"/>
    <col min="13099" max="13100" width="9" style="211" bestFit="1" customWidth="1"/>
    <col min="13101" max="13101" width="1.7109375" style="211" customWidth="1"/>
    <col min="13102" max="13103" width="9" style="211" bestFit="1" customWidth="1"/>
    <col min="13104" max="13104" width="1.7109375" style="211" customWidth="1"/>
    <col min="13105" max="13106" width="9" style="211" bestFit="1" customWidth="1"/>
    <col min="13107" max="13107" width="1.7109375" style="211" customWidth="1"/>
    <col min="13108" max="13109" width="9" style="211" bestFit="1" customWidth="1"/>
    <col min="13110" max="13110" width="1.7109375" style="211" customWidth="1"/>
    <col min="13111" max="13111" width="8.140625" style="211" bestFit="1" customWidth="1"/>
    <col min="13112" max="13112" width="7.7109375" style="211" customWidth="1"/>
    <col min="13113" max="13113" width="1.7109375" style="211" customWidth="1"/>
    <col min="13114" max="13346" width="11.42578125" style="211"/>
    <col min="13347" max="13347" width="14.85546875" style="211" customWidth="1"/>
    <col min="13348" max="13348" width="10.140625" style="211" bestFit="1" customWidth="1"/>
    <col min="13349" max="13349" width="2.5703125" style="211" customWidth="1"/>
    <col min="13350" max="13350" width="8.85546875" style="211" customWidth="1"/>
    <col min="13351" max="13351" width="1.7109375" style="211" customWidth="1"/>
    <col min="13352" max="13352" width="9" style="211" customWidth="1"/>
    <col min="13353" max="13354" width="1.7109375" style="211" customWidth="1"/>
    <col min="13355" max="13356" width="9" style="211" bestFit="1" customWidth="1"/>
    <col min="13357" max="13357" width="1.7109375" style="211" customWidth="1"/>
    <col min="13358" max="13359" width="9" style="211" bestFit="1" customWidth="1"/>
    <col min="13360" max="13360" width="1.7109375" style="211" customWidth="1"/>
    <col min="13361" max="13362" width="9" style="211" bestFit="1" customWidth="1"/>
    <col min="13363" max="13363" width="1.7109375" style="211" customWidth="1"/>
    <col min="13364" max="13365" width="9" style="211" bestFit="1" customWidth="1"/>
    <col min="13366" max="13366" width="1.7109375" style="211" customWidth="1"/>
    <col min="13367" max="13367" width="8.140625" style="211" bestFit="1" customWidth="1"/>
    <col min="13368" max="13368" width="7.7109375" style="211" customWidth="1"/>
    <col min="13369" max="13369" width="1.7109375" style="211" customWidth="1"/>
    <col min="13370" max="13602" width="11.42578125" style="211"/>
    <col min="13603" max="13603" width="14.85546875" style="211" customWidth="1"/>
    <col min="13604" max="13604" width="10.140625" style="211" bestFit="1" customWidth="1"/>
    <col min="13605" max="13605" width="2.5703125" style="211" customWidth="1"/>
    <col min="13606" max="13606" width="8.85546875" style="211" customWidth="1"/>
    <col min="13607" max="13607" width="1.7109375" style="211" customWidth="1"/>
    <col min="13608" max="13608" width="9" style="211" customWidth="1"/>
    <col min="13609" max="13610" width="1.7109375" style="211" customWidth="1"/>
    <col min="13611" max="13612" width="9" style="211" bestFit="1" customWidth="1"/>
    <col min="13613" max="13613" width="1.7109375" style="211" customWidth="1"/>
    <col min="13614" max="13615" width="9" style="211" bestFit="1" customWidth="1"/>
    <col min="13616" max="13616" width="1.7109375" style="211" customWidth="1"/>
    <col min="13617" max="13618" width="9" style="211" bestFit="1" customWidth="1"/>
    <col min="13619" max="13619" width="1.7109375" style="211" customWidth="1"/>
    <col min="13620" max="13621" width="9" style="211" bestFit="1" customWidth="1"/>
    <col min="13622" max="13622" width="1.7109375" style="211" customWidth="1"/>
    <col min="13623" max="13623" width="8.140625" style="211" bestFit="1" customWidth="1"/>
    <col min="13624" max="13624" width="7.7109375" style="211" customWidth="1"/>
    <col min="13625" max="13625" width="1.7109375" style="211" customWidth="1"/>
    <col min="13626" max="13858" width="11.42578125" style="211"/>
    <col min="13859" max="13859" width="14.85546875" style="211" customWidth="1"/>
    <col min="13860" max="13860" width="10.140625" style="211" bestFit="1" customWidth="1"/>
    <col min="13861" max="13861" width="2.5703125" style="211" customWidth="1"/>
    <col min="13862" max="13862" width="8.85546875" style="211" customWidth="1"/>
    <col min="13863" max="13863" width="1.7109375" style="211" customWidth="1"/>
    <col min="13864" max="13864" width="9" style="211" customWidth="1"/>
    <col min="13865" max="13866" width="1.7109375" style="211" customWidth="1"/>
    <col min="13867" max="13868" width="9" style="211" bestFit="1" customWidth="1"/>
    <col min="13869" max="13869" width="1.7109375" style="211" customWidth="1"/>
    <col min="13870" max="13871" width="9" style="211" bestFit="1" customWidth="1"/>
    <col min="13872" max="13872" width="1.7109375" style="211" customWidth="1"/>
    <col min="13873" max="13874" width="9" style="211" bestFit="1" customWidth="1"/>
    <col min="13875" max="13875" width="1.7109375" style="211" customWidth="1"/>
    <col min="13876" max="13877" width="9" style="211" bestFit="1" customWidth="1"/>
    <col min="13878" max="13878" width="1.7109375" style="211" customWidth="1"/>
    <col min="13879" max="13879" width="8.140625" style="211" bestFit="1" customWidth="1"/>
    <col min="13880" max="13880" width="7.7109375" style="211" customWidth="1"/>
    <col min="13881" max="13881" width="1.7109375" style="211" customWidth="1"/>
    <col min="13882" max="14114" width="11.42578125" style="211"/>
    <col min="14115" max="14115" width="14.85546875" style="211" customWidth="1"/>
    <col min="14116" max="14116" width="10.140625" style="211" bestFit="1" customWidth="1"/>
    <col min="14117" max="14117" width="2.5703125" style="211" customWidth="1"/>
    <col min="14118" max="14118" width="8.85546875" style="211" customWidth="1"/>
    <col min="14119" max="14119" width="1.7109375" style="211" customWidth="1"/>
    <col min="14120" max="14120" width="9" style="211" customWidth="1"/>
    <col min="14121" max="14122" width="1.7109375" style="211" customWidth="1"/>
    <col min="14123" max="14124" width="9" style="211" bestFit="1" customWidth="1"/>
    <col min="14125" max="14125" width="1.7109375" style="211" customWidth="1"/>
    <col min="14126" max="14127" width="9" style="211" bestFit="1" customWidth="1"/>
    <col min="14128" max="14128" width="1.7109375" style="211" customWidth="1"/>
    <col min="14129" max="14130" width="9" style="211" bestFit="1" customWidth="1"/>
    <col min="14131" max="14131" width="1.7109375" style="211" customWidth="1"/>
    <col min="14132" max="14133" width="9" style="211" bestFit="1" customWidth="1"/>
    <col min="14134" max="14134" width="1.7109375" style="211" customWidth="1"/>
    <col min="14135" max="14135" width="8.140625" style="211" bestFit="1" customWidth="1"/>
    <col min="14136" max="14136" width="7.7109375" style="211" customWidth="1"/>
    <col min="14137" max="14137" width="1.7109375" style="211" customWidth="1"/>
    <col min="14138" max="14370" width="11.42578125" style="211"/>
    <col min="14371" max="14371" width="14.85546875" style="211" customWidth="1"/>
    <col min="14372" max="14372" width="10.140625" style="211" bestFit="1" customWidth="1"/>
    <col min="14373" max="14373" width="2.5703125" style="211" customWidth="1"/>
    <col min="14374" max="14374" width="8.85546875" style="211" customWidth="1"/>
    <col min="14375" max="14375" width="1.7109375" style="211" customWidth="1"/>
    <col min="14376" max="14376" width="9" style="211" customWidth="1"/>
    <col min="14377" max="14378" width="1.7109375" style="211" customWidth="1"/>
    <col min="14379" max="14380" width="9" style="211" bestFit="1" customWidth="1"/>
    <col min="14381" max="14381" width="1.7109375" style="211" customWidth="1"/>
    <col min="14382" max="14383" width="9" style="211" bestFit="1" customWidth="1"/>
    <col min="14384" max="14384" width="1.7109375" style="211" customWidth="1"/>
    <col min="14385" max="14386" width="9" style="211" bestFit="1" customWidth="1"/>
    <col min="14387" max="14387" width="1.7109375" style="211" customWidth="1"/>
    <col min="14388" max="14389" width="9" style="211" bestFit="1" customWidth="1"/>
    <col min="14390" max="14390" width="1.7109375" style="211" customWidth="1"/>
    <col min="14391" max="14391" width="8.140625" style="211" bestFit="1" customWidth="1"/>
    <col min="14392" max="14392" width="7.7109375" style="211" customWidth="1"/>
    <col min="14393" max="14393" width="1.7109375" style="211" customWidth="1"/>
    <col min="14394" max="14626" width="11.42578125" style="211"/>
    <col min="14627" max="14627" width="14.85546875" style="211" customWidth="1"/>
    <col min="14628" max="14628" width="10.140625" style="211" bestFit="1" customWidth="1"/>
    <col min="14629" max="14629" width="2.5703125" style="211" customWidth="1"/>
    <col min="14630" max="14630" width="8.85546875" style="211" customWidth="1"/>
    <col min="14631" max="14631" width="1.7109375" style="211" customWidth="1"/>
    <col min="14632" max="14632" width="9" style="211" customWidth="1"/>
    <col min="14633" max="14634" width="1.7109375" style="211" customWidth="1"/>
    <col min="14635" max="14636" width="9" style="211" bestFit="1" customWidth="1"/>
    <col min="14637" max="14637" width="1.7109375" style="211" customWidth="1"/>
    <col min="14638" max="14639" width="9" style="211" bestFit="1" customWidth="1"/>
    <col min="14640" max="14640" width="1.7109375" style="211" customWidth="1"/>
    <col min="14641" max="14642" width="9" style="211" bestFit="1" customWidth="1"/>
    <col min="14643" max="14643" width="1.7109375" style="211" customWidth="1"/>
    <col min="14644" max="14645" width="9" style="211" bestFit="1" customWidth="1"/>
    <col min="14646" max="14646" width="1.7109375" style="211" customWidth="1"/>
    <col min="14647" max="14647" width="8.140625" style="211" bestFit="1" customWidth="1"/>
    <col min="14648" max="14648" width="7.7109375" style="211" customWidth="1"/>
    <col min="14649" max="14649" width="1.7109375" style="211" customWidth="1"/>
    <col min="14650" max="14882" width="11.42578125" style="211"/>
    <col min="14883" max="14883" width="14.85546875" style="211" customWidth="1"/>
    <col min="14884" max="14884" width="10.140625" style="211" bestFit="1" customWidth="1"/>
    <col min="14885" max="14885" width="2.5703125" style="211" customWidth="1"/>
    <col min="14886" max="14886" width="8.85546875" style="211" customWidth="1"/>
    <col min="14887" max="14887" width="1.7109375" style="211" customWidth="1"/>
    <col min="14888" max="14888" width="9" style="211" customWidth="1"/>
    <col min="14889" max="14890" width="1.7109375" style="211" customWidth="1"/>
    <col min="14891" max="14892" width="9" style="211" bestFit="1" customWidth="1"/>
    <col min="14893" max="14893" width="1.7109375" style="211" customWidth="1"/>
    <col min="14894" max="14895" width="9" style="211" bestFit="1" customWidth="1"/>
    <col min="14896" max="14896" width="1.7109375" style="211" customWidth="1"/>
    <col min="14897" max="14898" width="9" style="211" bestFit="1" customWidth="1"/>
    <col min="14899" max="14899" width="1.7109375" style="211" customWidth="1"/>
    <col min="14900" max="14901" width="9" style="211" bestFit="1" customWidth="1"/>
    <col min="14902" max="14902" width="1.7109375" style="211" customWidth="1"/>
    <col min="14903" max="14903" width="8.140625" style="211" bestFit="1" customWidth="1"/>
    <col min="14904" max="14904" width="7.7109375" style="211" customWidth="1"/>
    <col min="14905" max="14905" width="1.7109375" style="211" customWidth="1"/>
    <col min="14906" max="15138" width="11.42578125" style="211"/>
    <col min="15139" max="15139" width="14.85546875" style="211" customWidth="1"/>
    <col min="15140" max="15140" width="10.140625" style="211" bestFit="1" customWidth="1"/>
    <col min="15141" max="15141" width="2.5703125" style="211" customWidth="1"/>
    <col min="15142" max="15142" width="8.85546875" style="211" customWidth="1"/>
    <col min="15143" max="15143" width="1.7109375" style="211" customWidth="1"/>
    <col min="15144" max="15144" width="9" style="211" customWidth="1"/>
    <col min="15145" max="15146" width="1.7109375" style="211" customWidth="1"/>
    <col min="15147" max="15148" width="9" style="211" bestFit="1" customWidth="1"/>
    <col min="15149" max="15149" width="1.7109375" style="211" customWidth="1"/>
    <col min="15150" max="15151" width="9" style="211" bestFit="1" customWidth="1"/>
    <col min="15152" max="15152" width="1.7109375" style="211" customWidth="1"/>
    <col min="15153" max="15154" width="9" style="211" bestFit="1" customWidth="1"/>
    <col min="15155" max="15155" width="1.7109375" style="211" customWidth="1"/>
    <col min="15156" max="15157" width="9" style="211" bestFit="1" customWidth="1"/>
    <col min="15158" max="15158" width="1.7109375" style="211" customWidth="1"/>
    <col min="15159" max="15159" width="8.140625" style="211" bestFit="1" customWidth="1"/>
    <col min="15160" max="15160" width="7.7109375" style="211" customWidth="1"/>
    <col min="15161" max="15161" width="1.7109375" style="211" customWidth="1"/>
    <col min="15162" max="15394" width="11.42578125" style="211"/>
    <col min="15395" max="15395" width="14.85546875" style="211" customWidth="1"/>
    <col min="15396" max="15396" width="10.140625" style="211" bestFit="1" customWidth="1"/>
    <col min="15397" max="15397" width="2.5703125" style="211" customWidth="1"/>
    <col min="15398" max="15398" width="8.85546875" style="211" customWidth="1"/>
    <col min="15399" max="15399" width="1.7109375" style="211" customWidth="1"/>
    <col min="15400" max="15400" width="9" style="211" customWidth="1"/>
    <col min="15401" max="15402" width="1.7109375" style="211" customWidth="1"/>
    <col min="15403" max="15404" width="9" style="211" bestFit="1" customWidth="1"/>
    <col min="15405" max="15405" width="1.7109375" style="211" customWidth="1"/>
    <col min="15406" max="15407" width="9" style="211" bestFit="1" customWidth="1"/>
    <col min="15408" max="15408" width="1.7109375" style="211" customWidth="1"/>
    <col min="15409" max="15410" width="9" style="211" bestFit="1" customWidth="1"/>
    <col min="15411" max="15411" width="1.7109375" style="211" customWidth="1"/>
    <col min="15412" max="15413" width="9" style="211" bestFit="1" customWidth="1"/>
    <col min="15414" max="15414" width="1.7109375" style="211" customWidth="1"/>
    <col min="15415" max="15415" width="8.140625" style="211" bestFit="1" customWidth="1"/>
    <col min="15416" max="15416" width="7.7109375" style="211" customWidth="1"/>
    <col min="15417" max="15417" width="1.7109375" style="211" customWidth="1"/>
    <col min="15418" max="15650" width="11.42578125" style="211"/>
    <col min="15651" max="15651" width="14.85546875" style="211" customWidth="1"/>
    <col min="15652" max="15652" width="10.140625" style="211" bestFit="1" customWidth="1"/>
    <col min="15653" max="15653" width="2.5703125" style="211" customWidth="1"/>
    <col min="15654" max="15654" width="8.85546875" style="211" customWidth="1"/>
    <col min="15655" max="15655" width="1.7109375" style="211" customWidth="1"/>
    <col min="15656" max="15656" width="9" style="211" customWidth="1"/>
    <col min="15657" max="15658" width="1.7109375" style="211" customWidth="1"/>
    <col min="15659" max="15660" width="9" style="211" bestFit="1" customWidth="1"/>
    <col min="15661" max="15661" width="1.7109375" style="211" customWidth="1"/>
    <col min="15662" max="15663" width="9" style="211" bestFit="1" customWidth="1"/>
    <col min="15664" max="15664" width="1.7109375" style="211" customWidth="1"/>
    <col min="15665" max="15666" width="9" style="211" bestFit="1" customWidth="1"/>
    <col min="15667" max="15667" width="1.7109375" style="211" customWidth="1"/>
    <col min="15668" max="15669" width="9" style="211" bestFit="1" customWidth="1"/>
    <col min="15670" max="15670" width="1.7109375" style="211" customWidth="1"/>
    <col min="15671" max="15671" width="8.140625" style="211" bestFit="1" customWidth="1"/>
    <col min="15672" max="15672" width="7.7109375" style="211" customWidth="1"/>
    <col min="15673" max="15673" width="1.7109375" style="211" customWidth="1"/>
    <col min="15674" max="15906" width="11.42578125" style="211"/>
    <col min="15907" max="15907" width="14.85546875" style="211" customWidth="1"/>
    <col min="15908" max="15908" width="10.140625" style="211" bestFit="1" customWidth="1"/>
    <col min="15909" max="15909" width="2.5703125" style="211" customWidth="1"/>
    <col min="15910" max="15910" width="8.85546875" style="211" customWidth="1"/>
    <col min="15911" max="15911" width="1.7109375" style="211" customWidth="1"/>
    <col min="15912" max="15912" width="9" style="211" customWidth="1"/>
    <col min="15913" max="15914" width="1.7109375" style="211" customWidth="1"/>
    <col min="15915" max="15916" width="9" style="211" bestFit="1" customWidth="1"/>
    <col min="15917" max="15917" width="1.7109375" style="211" customWidth="1"/>
    <col min="15918" max="15919" width="9" style="211" bestFit="1" customWidth="1"/>
    <col min="15920" max="15920" width="1.7109375" style="211" customWidth="1"/>
    <col min="15921" max="15922" width="9" style="211" bestFit="1" customWidth="1"/>
    <col min="15923" max="15923" width="1.7109375" style="211" customWidth="1"/>
    <col min="15924" max="15925" width="9" style="211" bestFit="1" customWidth="1"/>
    <col min="15926" max="15926" width="1.7109375" style="211" customWidth="1"/>
    <col min="15927" max="15927" width="8.140625" style="211" bestFit="1" customWidth="1"/>
    <col min="15928" max="15928" width="7.7109375" style="211" customWidth="1"/>
    <col min="15929" max="15929" width="1.7109375" style="211" customWidth="1"/>
    <col min="15930" max="16162" width="11.42578125" style="211"/>
    <col min="16163" max="16163" width="14.85546875" style="211" customWidth="1"/>
    <col min="16164" max="16164" width="10.140625" style="211" bestFit="1" customWidth="1"/>
    <col min="16165" max="16165" width="2.5703125" style="211" customWidth="1"/>
    <col min="16166" max="16166" width="8.85546875" style="211" customWidth="1"/>
    <col min="16167" max="16167" width="1.7109375" style="211" customWidth="1"/>
    <col min="16168" max="16168" width="9" style="211" customWidth="1"/>
    <col min="16169" max="16170" width="1.7109375" style="211" customWidth="1"/>
    <col min="16171" max="16172" width="9" style="211" bestFit="1" customWidth="1"/>
    <col min="16173" max="16173" width="1.7109375" style="211" customWidth="1"/>
    <col min="16174" max="16175" width="9" style="211" bestFit="1" customWidth="1"/>
    <col min="16176" max="16176" width="1.7109375" style="211" customWidth="1"/>
    <col min="16177" max="16178" width="9" style="211" bestFit="1" customWidth="1"/>
    <col min="16179" max="16179" width="1.7109375" style="211" customWidth="1"/>
    <col min="16180" max="16181" width="9" style="211" bestFit="1" customWidth="1"/>
    <col min="16182" max="16182" width="1.7109375" style="211" customWidth="1"/>
    <col min="16183" max="16183" width="8.140625" style="211" bestFit="1" customWidth="1"/>
    <col min="16184" max="16184" width="7.7109375" style="211" customWidth="1"/>
    <col min="16185" max="16185" width="1.7109375" style="211" customWidth="1"/>
    <col min="16186" max="16384" width="11.42578125" style="211"/>
  </cols>
  <sheetData>
    <row r="1" spans="1:68" s="247" customFormat="1" ht="17.100000000000001" customHeight="1" x14ac:dyDescent="0.2">
      <c r="A1" s="243" t="s">
        <v>2062</v>
      </c>
      <c r="B1" s="243"/>
      <c r="C1" s="244"/>
      <c r="D1" s="243"/>
      <c r="E1" s="244"/>
      <c r="F1" s="245"/>
      <c r="G1" s="246"/>
      <c r="H1" s="245"/>
      <c r="I1" s="246"/>
      <c r="J1" s="245"/>
      <c r="K1" s="246"/>
      <c r="L1" s="245"/>
      <c r="M1" s="246"/>
      <c r="N1" s="245"/>
      <c r="O1" s="246"/>
      <c r="P1" s="245"/>
      <c r="Q1" s="246"/>
      <c r="R1" s="245"/>
      <c r="S1" s="246"/>
      <c r="T1" s="1740" t="s">
        <v>1668</v>
      </c>
      <c r="U1" s="1740"/>
      <c r="V1" s="246"/>
      <c r="W1" s="246"/>
      <c r="X1" s="246"/>
      <c r="Y1" s="246"/>
      <c r="Z1" s="246"/>
      <c r="AA1" s="246"/>
      <c r="AB1" s="246"/>
      <c r="AC1" s="246"/>
      <c r="AD1" s="246"/>
      <c r="AE1" s="246"/>
      <c r="AF1" s="246"/>
      <c r="AG1" s="246"/>
      <c r="AH1" s="246"/>
      <c r="AI1" s="246"/>
      <c r="AJ1" s="246"/>
      <c r="AK1" s="246"/>
      <c r="AL1" s="246"/>
      <c r="AM1" s="246"/>
      <c r="AN1" s="246"/>
      <c r="AO1" s="246"/>
      <c r="AP1" s="246"/>
      <c r="AQ1" s="246"/>
      <c r="AR1" s="246"/>
      <c r="AS1" s="246"/>
      <c r="AT1" s="246"/>
      <c r="AU1" s="246"/>
      <c r="AV1" s="246"/>
      <c r="AW1" s="246"/>
      <c r="AX1" s="246"/>
      <c r="AY1" s="246"/>
      <c r="AZ1" s="246"/>
      <c r="BA1" s="246"/>
      <c r="BB1" s="246"/>
      <c r="BC1" s="246"/>
      <c r="BD1" s="207"/>
      <c r="BE1" s="207"/>
      <c r="BF1" s="263"/>
    </row>
    <row r="2" spans="1:68" s="208" customFormat="1" ht="17.100000000000001" customHeight="1" x14ac:dyDescent="0.2">
      <c r="A2" s="243" t="s">
        <v>412</v>
      </c>
      <c r="B2" s="243"/>
      <c r="C2" s="244"/>
      <c r="D2" s="243"/>
      <c r="E2" s="244"/>
      <c r="F2" s="248"/>
      <c r="G2" s="249"/>
      <c r="H2" s="248"/>
      <c r="I2" s="249"/>
      <c r="J2" s="248"/>
      <c r="K2" s="249"/>
      <c r="L2" s="248"/>
      <c r="M2" s="249"/>
      <c r="N2" s="248"/>
      <c r="O2" s="249"/>
      <c r="P2" s="248"/>
      <c r="Q2" s="249"/>
      <c r="R2" s="248"/>
      <c r="S2" s="249"/>
      <c r="T2" s="248"/>
      <c r="U2" s="249"/>
      <c r="V2" s="249"/>
      <c r="W2" s="249"/>
      <c r="X2" s="249"/>
      <c r="Y2" s="249"/>
      <c r="Z2" s="249"/>
      <c r="AA2" s="249"/>
      <c r="AB2" s="249"/>
      <c r="AC2" s="249"/>
      <c r="AD2" s="249"/>
      <c r="AE2" s="249"/>
      <c r="AF2" s="249"/>
      <c r="AG2" s="249"/>
      <c r="AH2" s="249"/>
      <c r="AI2" s="249"/>
      <c r="AJ2" s="249"/>
      <c r="AK2" s="249"/>
      <c r="AL2" s="249"/>
      <c r="AM2" s="249"/>
      <c r="AN2" s="249"/>
      <c r="AO2" s="249"/>
      <c r="AP2" s="249"/>
      <c r="AQ2" s="249"/>
      <c r="AR2" s="249"/>
      <c r="AS2" s="249"/>
      <c r="AT2" s="249"/>
      <c r="AU2" s="249"/>
      <c r="AV2" s="249"/>
      <c r="AW2" s="249"/>
      <c r="AX2" s="249"/>
      <c r="AY2" s="249"/>
      <c r="AZ2" s="249"/>
      <c r="BA2" s="249"/>
      <c r="BB2" s="249"/>
      <c r="BC2" s="249"/>
      <c r="BD2" s="249"/>
      <c r="BE2" s="249"/>
      <c r="BF2" s="204"/>
    </row>
    <row r="3" spans="1:68" s="208" customFormat="1" ht="12.95" customHeight="1" x14ac:dyDescent="0.2">
      <c r="A3" s="250"/>
      <c r="B3" s="250"/>
      <c r="C3" s="251"/>
      <c r="D3" s="250"/>
      <c r="E3" s="251"/>
      <c r="F3" s="248"/>
      <c r="G3" s="249"/>
      <c r="H3" s="248"/>
      <c r="I3" s="249"/>
      <c r="J3" s="248"/>
      <c r="K3" s="249"/>
      <c r="L3" s="248"/>
      <c r="M3" s="249"/>
      <c r="N3" s="248"/>
      <c r="O3" s="249"/>
      <c r="P3" s="248"/>
      <c r="Q3" s="249"/>
      <c r="R3" s="248"/>
      <c r="S3" s="249"/>
      <c r="T3" s="248"/>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04"/>
    </row>
    <row r="4" spans="1:68" s="253" customFormat="1" ht="18" customHeight="1" x14ac:dyDescent="0.25">
      <c r="A4" s="1733" t="s">
        <v>344</v>
      </c>
      <c r="B4" s="1733" t="s">
        <v>0</v>
      </c>
      <c r="C4" s="1733"/>
      <c r="D4" s="1733"/>
      <c r="E4" s="1733"/>
      <c r="F4" s="1459" t="s">
        <v>588</v>
      </c>
      <c r="G4" s="1459"/>
      <c r="H4" s="1459"/>
      <c r="I4" s="1459"/>
      <c r="J4" s="1459"/>
      <c r="K4" s="1459"/>
      <c r="L4" s="1459"/>
      <c r="M4" s="1459"/>
      <c r="N4" s="1459"/>
      <c r="O4" s="1459"/>
      <c r="P4" s="1459"/>
      <c r="Q4" s="1459"/>
      <c r="R4" s="1459"/>
      <c r="S4" s="1459"/>
      <c r="T4" s="1459"/>
      <c r="U4" s="1459"/>
      <c r="V4" s="264"/>
      <c r="W4" s="264"/>
      <c r="X4" s="264"/>
      <c r="Y4" s="264"/>
      <c r="Z4" s="264"/>
      <c r="AA4" s="264"/>
      <c r="AB4" s="264"/>
      <c r="AC4" s="264"/>
      <c r="AD4" s="264"/>
      <c r="AE4" s="264"/>
      <c r="AF4" s="264"/>
      <c r="AG4" s="264"/>
      <c r="AH4" s="264"/>
      <c r="AI4" s="264"/>
      <c r="AJ4" s="264"/>
      <c r="AK4" s="264"/>
      <c r="AL4" s="264"/>
      <c r="AM4" s="264"/>
      <c r="AN4" s="264"/>
      <c r="AO4" s="264"/>
      <c r="AP4" s="264"/>
      <c r="AQ4" s="264"/>
      <c r="AR4" s="264"/>
      <c r="AS4" s="264"/>
      <c r="AT4" s="264"/>
      <c r="AU4" s="264"/>
      <c r="AV4" s="264"/>
      <c r="AW4" s="264"/>
      <c r="AX4" s="264"/>
      <c r="AY4" s="264"/>
      <c r="AZ4" s="264"/>
      <c r="BA4" s="264"/>
      <c r="BB4" s="264"/>
      <c r="BC4" s="264"/>
      <c r="BD4" s="264"/>
      <c r="BE4" s="41"/>
      <c r="BF4" s="265"/>
    </row>
    <row r="5" spans="1:68" s="255" customFormat="1" ht="25.5" customHeight="1" x14ac:dyDescent="0.2">
      <c r="A5" s="1734"/>
      <c r="B5" s="1734"/>
      <c r="C5" s="1734"/>
      <c r="D5" s="1734"/>
      <c r="E5" s="1734"/>
      <c r="F5" s="1705" t="s">
        <v>2130</v>
      </c>
      <c r="G5" s="1705"/>
      <c r="H5" s="1705"/>
      <c r="I5" s="1705"/>
      <c r="J5" s="1705" t="s">
        <v>2128</v>
      </c>
      <c r="K5" s="1705"/>
      <c r="L5" s="1705"/>
      <c r="M5" s="1705"/>
      <c r="N5" s="1705" t="s">
        <v>2131</v>
      </c>
      <c r="O5" s="1705"/>
      <c r="P5" s="1705"/>
      <c r="Q5" s="1705"/>
      <c r="R5" s="1705" t="s">
        <v>589</v>
      </c>
      <c r="S5" s="1705"/>
      <c r="T5" s="1705"/>
      <c r="U5" s="1705"/>
    </row>
    <row r="6" spans="1:68" ht="20.25" customHeight="1" x14ac:dyDescent="0.2">
      <c r="A6" s="1734"/>
      <c r="B6" s="1735" t="s">
        <v>594</v>
      </c>
      <c r="C6" s="1735"/>
      <c r="D6" s="1735" t="s">
        <v>435</v>
      </c>
      <c r="E6" s="1735"/>
      <c r="F6" s="1731" t="s">
        <v>594</v>
      </c>
      <c r="G6" s="1731"/>
      <c r="H6" s="1731" t="s">
        <v>435</v>
      </c>
      <c r="I6" s="1731"/>
      <c r="J6" s="1731" t="s">
        <v>594</v>
      </c>
      <c r="K6" s="1731"/>
      <c r="L6" s="1731" t="s">
        <v>435</v>
      </c>
      <c r="M6" s="1731"/>
      <c r="N6" s="1731" t="s">
        <v>594</v>
      </c>
      <c r="O6" s="1731"/>
      <c r="P6" s="1731" t="s">
        <v>435</v>
      </c>
      <c r="Q6" s="1731"/>
      <c r="R6" s="266" t="s">
        <v>594</v>
      </c>
      <c r="S6" s="266"/>
      <c r="T6" s="1731" t="s">
        <v>435</v>
      </c>
      <c r="U6" s="1731"/>
    </row>
    <row r="7" spans="1:68" s="214" customFormat="1" ht="15" customHeight="1" x14ac:dyDescent="0.2">
      <c r="A7" s="647" t="s">
        <v>346</v>
      </c>
      <c r="B7" s="648">
        <f>SUM(F7+J7+N7+R7+'Capacitacion x mpio (2) '!B7+'Capacitacion x mpio (2) '!F7+'Capacitacion x mpio (2) '!J7+'Capacitacion x mpio (2) '!N7+'Capacitacion x mpio (2) '!R7+'Capacitacion x mpio (3)'!B7+'Capacitacion x mpio (3)'!F7+'Capacitacion x mpio (3)'!J7+'Capacitacion x mpio (3)'!N7)</f>
        <v>3844</v>
      </c>
      <c r="C7" s="648"/>
      <c r="D7" s="648">
        <f>SUM(H7+L7+P7+T7+'Capacitacion x mpio (2) '!D7+'Capacitacion x mpio (2) '!H7+'Capacitacion x mpio (2) '!L7+'Capacitacion x mpio (2) '!P7+'Capacitacion x mpio (2) '!T7+'Capacitacion x mpio (3)'!D7+'Capacitacion x mpio (3)'!H7+'Capacitacion x mpio (3)'!L7+'Capacitacion x mpio (3)'!P7)</f>
        <v>2388</v>
      </c>
      <c r="E7" s="648"/>
      <c r="F7" s="648">
        <f>SUM(F8:F25)</f>
        <v>1321</v>
      </c>
      <c r="G7" s="648"/>
      <c r="H7" s="648">
        <f>SUM(H8:H25)</f>
        <v>649</v>
      </c>
      <c r="I7" s="648"/>
      <c r="J7" s="648">
        <f>SUM(J8:J25)</f>
        <v>56</v>
      </c>
      <c r="K7" s="648"/>
      <c r="L7" s="648">
        <f>SUM(L8:L25)</f>
        <v>19</v>
      </c>
      <c r="M7" s="648"/>
      <c r="N7" s="648">
        <f>SUM(N8:N25)</f>
        <v>844</v>
      </c>
      <c r="O7" s="648"/>
      <c r="P7" s="648">
        <f>SUM(P8:P25)</f>
        <v>513</v>
      </c>
      <c r="Q7" s="648"/>
      <c r="R7" s="648">
        <f>SUM(R8:R25)</f>
        <v>138</v>
      </c>
      <c r="S7" s="648"/>
      <c r="T7" s="648">
        <f>SUM(T8:T25)</f>
        <v>39</v>
      </c>
      <c r="U7" s="648"/>
      <c r="BF7" s="267"/>
      <c r="BG7" s="256"/>
      <c r="BH7" s="256"/>
      <c r="BI7" s="256"/>
      <c r="BJ7" s="256"/>
      <c r="BK7" s="256"/>
      <c r="BL7" s="256"/>
      <c r="BM7" s="256"/>
      <c r="BN7" s="256"/>
      <c r="BO7" s="256"/>
      <c r="BP7" s="256"/>
    </row>
    <row r="8" spans="1:68" ht="12.75" customHeight="1" x14ac:dyDescent="0.2">
      <c r="A8" s="947" t="s">
        <v>347</v>
      </c>
      <c r="B8" s="1295">
        <f>SUM(F8+J8+N8+R8+'Capacitacion x mpio (3)'!B8+'Capacitacion x mpio (3)'!F8+'Capacitacion x mpio (3)'!J8+'Capacitacion x mpio (3)'!N8)</f>
        <v>302</v>
      </c>
      <c r="C8" s="1295"/>
      <c r="D8" s="1295">
        <f>SUM(H8+L8+P8+T8+'Capacitacion x mpio (3)'!D8+'Capacitacion x mpio (3)'!H8+'Capacitacion x mpio (3)'!L8+'Capacitacion x mpio (3)'!P8)</f>
        <v>304</v>
      </c>
      <c r="E8" s="970"/>
      <c r="F8" s="971">
        <v>0</v>
      </c>
      <c r="G8" s="971"/>
      <c r="H8" s="972">
        <v>0</v>
      </c>
      <c r="I8" s="972"/>
      <c r="J8" s="971">
        <v>0</v>
      </c>
      <c r="K8" s="971"/>
      <c r="L8" s="972">
        <v>0</v>
      </c>
      <c r="M8" s="972"/>
      <c r="N8" s="971">
        <v>0</v>
      </c>
      <c r="O8" s="971"/>
      <c r="P8" s="971">
        <v>0</v>
      </c>
      <c r="Q8" s="971"/>
      <c r="R8" s="971">
        <v>0</v>
      </c>
      <c r="S8" s="971"/>
      <c r="T8" s="971">
        <v>0</v>
      </c>
      <c r="U8" s="971"/>
      <c r="BF8" s="268"/>
      <c r="BG8" s="256"/>
      <c r="BH8" s="256"/>
      <c r="BI8" s="256"/>
      <c r="BJ8" s="256"/>
      <c r="BK8" s="256"/>
      <c r="BL8" s="256"/>
      <c r="BM8" s="256"/>
      <c r="BN8" s="256"/>
      <c r="BO8" s="256"/>
      <c r="BP8" s="256"/>
    </row>
    <row r="9" spans="1:68" ht="12.75" customHeight="1" x14ac:dyDescent="0.2">
      <c r="A9" s="278" t="s">
        <v>351</v>
      </c>
      <c r="B9" s="1296">
        <f>SUM(F9+J9+N9+R9+'Capacitacion x mpio (2) '!B8+'Capacitacion x mpio (2) '!F8+'Capacitacion x mpio (2) '!J8+'Capacitacion x mpio (2) '!N8+'Capacitacion x mpio (2) '!R8)</f>
        <v>220</v>
      </c>
      <c r="C9" s="1296"/>
      <c r="D9" s="1296">
        <f>SUM(H9+L9+P9+T9+'Capacitacion x mpio (2) '!D8+'Capacitacion x mpio (2) '!H8+'Capacitacion x mpio (2) '!L8+'Capacitacion x mpio (2) '!P8+'Capacitacion x mpio (2) '!T8)</f>
        <v>163</v>
      </c>
      <c r="E9" s="973"/>
      <c r="F9" s="974">
        <v>64</v>
      </c>
      <c r="G9" s="974"/>
      <c r="H9" s="975">
        <v>22</v>
      </c>
      <c r="I9" s="975"/>
      <c r="J9" s="974">
        <v>8</v>
      </c>
      <c r="K9" s="974"/>
      <c r="L9" s="975">
        <v>7</v>
      </c>
      <c r="M9" s="975"/>
      <c r="N9" s="974">
        <v>10</v>
      </c>
      <c r="O9" s="974"/>
      <c r="P9" s="974">
        <v>10</v>
      </c>
      <c r="Q9" s="974"/>
      <c r="R9" s="974">
        <v>39</v>
      </c>
      <c r="S9" s="974"/>
      <c r="T9" s="974">
        <v>26</v>
      </c>
      <c r="U9" s="974"/>
      <c r="BF9" s="268"/>
      <c r="BG9" s="256"/>
      <c r="BH9" s="256"/>
      <c r="BI9" s="256"/>
      <c r="BJ9" s="256"/>
      <c r="BK9" s="256"/>
      <c r="BL9" s="256"/>
      <c r="BM9" s="256"/>
      <c r="BN9" s="256"/>
      <c r="BO9" s="256"/>
      <c r="BP9" s="256"/>
    </row>
    <row r="10" spans="1:68" ht="12.75" customHeight="1" x14ac:dyDescent="0.2">
      <c r="A10" s="278" t="s">
        <v>352</v>
      </c>
      <c r="B10" s="1296">
        <f>SUM(F10+J10+N10+R10+'Capacitacion x mpio (2) '!B9+'Capacitacion x mpio (2) '!F9+'Capacitacion x mpio (2) '!J9+'Capacitacion x mpio (2) '!N9+'Capacitacion x mpio (2) '!R9+'Capacitacion x mpio (3)'!B9+'Capacitacion x mpio (3)'!F9+'Capacitacion x mpio (3)'!J9+'Capacitacion x mpio (3)'!N9)</f>
        <v>1163</v>
      </c>
      <c r="C10" s="1296"/>
      <c r="D10" s="1296">
        <f>SUM(H10+L10+P10+T10+'Capacitacion x mpio (2) '!D9+'Capacitacion x mpio (2) '!H9+'Capacitacion x mpio (2) '!L9+'Capacitacion x mpio (2) '!P9+'Capacitacion x mpio (2) '!T9+'Capacitacion x mpio (3)'!D9+'Capacitacion x mpio (3)'!H9+'Capacitacion x mpio (3)'!L9+'Capacitacion x mpio (3)'!P9)</f>
        <v>531</v>
      </c>
      <c r="E10" s="973"/>
      <c r="F10" s="974">
        <v>850</v>
      </c>
      <c r="G10" s="974"/>
      <c r="H10" s="975">
        <v>360</v>
      </c>
      <c r="I10" s="975"/>
      <c r="J10" s="974">
        <v>0</v>
      </c>
      <c r="K10" s="974"/>
      <c r="L10" s="975">
        <v>0</v>
      </c>
      <c r="M10" s="975"/>
      <c r="N10" s="974">
        <v>125</v>
      </c>
      <c r="O10" s="974"/>
      <c r="P10" s="974">
        <v>79</v>
      </c>
      <c r="Q10" s="974"/>
      <c r="R10" s="974">
        <v>0</v>
      </c>
      <c r="S10" s="974"/>
      <c r="T10" s="974">
        <v>0</v>
      </c>
      <c r="U10" s="974"/>
      <c r="BF10" s="268"/>
      <c r="BG10" s="256"/>
      <c r="BH10" s="256"/>
      <c r="BI10" s="256"/>
      <c r="BJ10" s="256"/>
      <c r="BK10" s="256"/>
      <c r="BL10" s="256"/>
      <c r="BM10" s="256"/>
      <c r="BN10" s="256"/>
      <c r="BO10" s="256"/>
      <c r="BP10" s="256"/>
    </row>
    <row r="11" spans="1:68" ht="12.75" customHeight="1" x14ac:dyDescent="0.2">
      <c r="A11" s="278" t="s">
        <v>353</v>
      </c>
      <c r="B11" s="1296">
        <f>SUM(F11+J11+N11+R11)</f>
        <v>77</v>
      </c>
      <c r="C11" s="1296"/>
      <c r="D11" s="1296">
        <f>SUM(H11+L11+P11+T11)</f>
        <v>0</v>
      </c>
      <c r="E11" s="973"/>
      <c r="F11" s="974">
        <v>77</v>
      </c>
      <c r="G11" s="974"/>
      <c r="H11" s="975">
        <v>0</v>
      </c>
      <c r="I11" s="975"/>
      <c r="J11" s="974">
        <v>0</v>
      </c>
      <c r="K11" s="974"/>
      <c r="L11" s="975">
        <v>0</v>
      </c>
      <c r="M11" s="975"/>
      <c r="N11" s="974">
        <v>0</v>
      </c>
      <c r="O11" s="974"/>
      <c r="P11" s="974">
        <v>0</v>
      </c>
      <c r="Q11" s="974"/>
      <c r="R11" s="974">
        <v>0</v>
      </c>
      <c r="S11" s="974"/>
      <c r="T11" s="974">
        <v>0</v>
      </c>
      <c r="U11" s="974"/>
      <c r="BF11" s="268"/>
      <c r="BG11" s="256"/>
      <c r="BH11" s="256"/>
      <c r="BI11" s="256"/>
      <c r="BJ11" s="256"/>
      <c r="BK11" s="256"/>
      <c r="BL11" s="256"/>
      <c r="BM11" s="256"/>
      <c r="BN11" s="256"/>
      <c r="BO11" s="256"/>
      <c r="BP11" s="256"/>
    </row>
    <row r="12" spans="1:68" ht="12.75" customHeight="1" x14ac:dyDescent="0.2">
      <c r="A12" s="278" t="s">
        <v>355</v>
      </c>
      <c r="B12" s="1296">
        <f>SUM(F12+J12+N12+R12)</f>
        <v>10</v>
      </c>
      <c r="C12" s="1296"/>
      <c r="D12" s="1296">
        <f>SUM(H12+L12+P12+T12)</f>
        <v>7</v>
      </c>
      <c r="E12" s="973"/>
      <c r="F12" s="974">
        <v>10</v>
      </c>
      <c r="G12" s="974"/>
      <c r="H12" s="975">
        <v>7</v>
      </c>
      <c r="I12" s="975"/>
      <c r="J12" s="974">
        <v>0</v>
      </c>
      <c r="K12" s="974"/>
      <c r="L12" s="975">
        <v>0</v>
      </c>
      <c r="M12" s="975"/>
      <c r="N12" s="974">
        <v>0</v>
      </c>
      <c r="O12" s="974"/>
      <c r="P12" s="974">
        <v>0</v>
      </c>
      <c r="Q12" s="974"/>
      <c r="R12" s="974">
        <v>0</v>
      </c>
      <c r="S12" s="974"/>
      <c r="T12" s="974">
        <v>0</v>
      </c>
      <c r="U12" s="974"/>
      <c r="BF12" s="268"/>
      <c r="BG12" s="256"/>
      <c r="BH12" s="256"/>
      <c r="BI12" s="256"/>
      <c r="BJ12" s="256"/>
      <c r="BK12" s="256"/>
      <c r="BL12" s="256"/>
      <c r="BM12" s="256"/>
      <c r="BN12" s="256"/>
      <c r="BO12" s="256"/>
      <c r="BP12" s="256"/>
    </row>
    <row r="13" spans="1:68" ht="12.75" customHeight="1" x14ac:dyDescent="0.2">
      <c r="A13" s="278" t="s">
        <v>356</v>
      </c>
      <c r="B13" s="1296">
        <f>SUM(F13+J13+N13+R13+'Capacitacion x mpio (2) '!B10+'Capacitacion x mpio (2) '!F10+'Capacitacion x mpio (2) '!J10+'Capacitacion x mpio (2) '!N10+'Capacitacion x mpio (2) '!R10)</f>
        <v>109</v>
      </c>
      <c r="C13" s="1296"/>
      <c r="D13" s="1296">
        <f>SUM(H13+L13+P13+T13+'Capacitacion x mpio (2) '!D10+'Capacitacion x mpio (2) '!H10+'Capacitacion x mpio (2) '!L10+'Capacitacion x mpio (2) '!P10+'Capacitacion x mpio (2) '!T10)</f>
        <v>50</v>
      </c>
      <c r="E13" s="973"/>
      <c r="F13" s="974">
        <v>31</v>
      </c>
      <c r="G13" s="974"/>
      <c r="H13" s="975">
        <v>12</v>
      </c>
      <c r="I13" s="975"/>
      <c r="J13" s="974">
        <v>28</v>
      </c>
      <c r="K13" s="974"/>
      <c r="L13" s="975">
        <v>5</v>
      </c>
      <c r="M13" s="975"/>
      <c r="N13" s="974">
        <v>21</v>
      </c>
      <c r="O13" s="974"/>
      <c r="P13" s="974">
        <v>19</v>
      </c>
      <c r="Q13" s="974"/>
      <c r="R13" s="974">
        <v>0</v>
      </c>
      <c r="S13" s="974"/>
      <c r="T13" s="974">
        <v>0</v>
      </c>
      <c r="U13" s="974"/>
      <c r="BF13" s="268"/>
      <c r="BG13" s="256"/>
      <c r="BH13" s="256"/>
      <c r="BI13" s="256"/>
      <c r="BJ13" s="256"/>
      <c r="BK13" s="256"/>
      <c r="BL13" s="256"/>
      <c r="BM13" s="256"/>
      <c r="BN13" s="256"/>
      <c r="BO13" s="256"/>
      <c r="BP13" s="256"/>
    </row>
    <row r="14" spans="1:68" ht="12.75" customHeight="1" x14ac:dyDescent="0.2">
      <c r="A14" s="278" t="s">
        <v>357</v>
      </c>
      <c r="B14" s="1296">
        <f>SUM(F14+J14+N14+R14+'Capacitacion x mpio (2) '!B11,'Capacitacion x mpio (2) '!F11,'Capacitacion x mpio (2) '!J11,'Capacitacion x mpio (2) '!N11,'Capacitacion x mpio (2) '!R11)</f>
        <v>86</v>
      </c>
      <c r="C14" s="1296"/>
      <c r="D14" s="1296">
        <f>SUM(H14+L14+P14+T14+'Capacitacion x mpio (2) '!D11,'Capacitacion x mpio (2) '!H11,'Capacitacion x mpio (2) '!L11,'Capacitacion x mpio (2) '!P11,'Capacitacion x mpio (2) '!T11)</f>
        <v>3</v>
      </c>
      <c r="E14" s="973"/>
      <c r="F14" s="974">
        <v>18</v>
      </c>
      <c r="G14" s="974"/>
      <c r="H14" s="975">
        <v>1</v>
      </c>
      <c r="I14" s="975"/>
      <c r="J14" s="974">
        <v>0</v>
      </c>
      <c r="K14" s="974"/>
      <c r="L14" s="975">
        <v>0</v>
      </c>
      <c r="M14" s="975"/>
      <c r="N14" s="974">
        <v>0</v>
      </c>
      <c r="O14" s="974"/>
      <c r="P14" s="974">
        <v>0</v>
      </c>
      <c r="Q14" s="974"/>
      <c r="R14" s="974">
        <v>56</v>
      </c>
      <c r="S14" s="974"/>
      <c r="T14" s="974">
        <v>2</v>
      </c>
      <c r="U14" s="974"/>
      <c r="BF14" s="268"/>
      <c r="BG14" s="256"/>
      <c r="BH14" s="256"/>
      <c r="BI14" s="256"/>
      <c r="BJ14" s="256"/>
      <c r="BK14" s="256"/>
      <c r="BL14" s="256"/>
      <c r="BM14" s="256"/>
      <c r="BN14" s="256"/>
      <c r="BO14" s="256"/>
      <c r="BP14" s="256"/>
    </row>
    <row r="15" spans="1:68" ht="12.75" customHeight="1" x14ac:dyDescent="0.2">
      <c r="A15" s="278" t="s">
        <v>359</v>
      </c>
      <c r="B15" s="1296">
        <f>SUM(F15+J15+N15+R15+'Capacitacion x mpio (2) '!B12+'Capacitacion x mpio (2) '!F12+'Capacitacion x mpio (2) '!J12+'Capacitacion x mpio (2) '!N12+'Capacitacion x mpio (2) '!R12)</f>
        <v>53</v>
      </c>
      <c r="C15" s="1296"/>
      <c r="D15" s="1296">
        <f>SUM(H15+L15+P15+T15+'Capacitacion x mpio (2) '!D12+'Capacitacion x mpio (2) '!H12+'Capacitacion x mpio (2) '!L12+'Capacitacion x mpio (2) '!P12+'Capacitacion x mpio (2) '!T12)</f>
        <v>49</v>
      </c>
      <c r="E15" s="973"/>
      <c r="F15" s="974">
        <v>0</v>
      </c>
      <c r="G15" s="974"/>
      <c r="H15" s="975">
        <v>0</v>
      </c>
      <c r="I15" s="975"/>
      <c r="J15" s="974">
        <v>0</v>
      </c>
      <c r="K15" s="974"/>
      <c r="L15" s="975">
        <v>0</v>
      </c>
      <c r="M15" s="975"/>
      <c r="N15" s="974">
        <v>0</v>
      </c>
      <c r="O15" s="974"/>
      <c r="P15" s="974">
        <v>0</v>
      </c>
      <c r="Q15" s="974"/>
      <c r="R15" s="974">
        <v>0</v>
      </c>
      <c r="S15" s="974"/>
      <c r="T15" s="974">
        <v>0</v>
      </c>
      <c r="U15" s="974"/>
      <c r="BF15" s="268"/>
      <c r="BG15" s="256"/>
      <c r="BH15" s="256"/>
      <c r="BI15" s="256"/>
      <c r="BJ15" s="256"/>
      <c r="BK15" s="256"/>
      <c r="BL15" s="256"/>
      <c r="BM15" s="256"/>
      <c r="BN15" s="256"/>
      <c r="BO15" s="256"/>
      <c r="BP15" s="256"/>
    </row>
    <row r="16" spans="1:68" ht="12.75" customHeight="1" x14ac:dyDescent="0.2">
      <c r="A16" s="278" t="s">
        <v>362</v>
      </c>
      <c r="B16" s="1296">
        <f>SUM(F16+J16+N16+R16)</f>
        <v>20</v>
      </c>
      <c r="C16" s="1296"/>
      <c r="D16" s="1296">
        <f>SUM(H16+L16+P16+T16)</f>
        <v>24</v>
      </c>
      <c r="E16" s="973"/>
      <c r="F16" s="974">
        <v>20</v>
      </c>
      <c r="G16" s="974"/>
      <c r="H16" s="975">
        <v>24</v>
      </c>
      <c r="I16" s="975"/>
      <c r="J16" s="974">
        <v>0</v>
      </c>
      <c r="K16" s="974"/>
      <c r="L16" s="975">
        <v>0</v>
      </c>
      <c r="M16" s="975"/>
      <c r="N16" s="974">
        <v>0</v>
      </c>
      <c r="O16" s="974"/>
      <c r="P16" s="974">
        <v>0</v>
      </c>
      <c r="Q16" s="974"/>
      <c r="R16" s="974">
        <v>0</v>
      </c>
      <c r="S16" s="974"/>
      <c r="T16" s="974">
        <v>0</v>
      </c>
      <c r="U16" s="974"/>
      <c r="BF16" s="268"/>
      <c r="BG16" s="256"/>
      <c r="BH16" s="256"/>
      <c r="BI16" s="256"/>
      <c r="BJ16" s="256"/>
      <c r="BK16" s="256"/>
      <c r="BL16" s="256"/>
      <c r="BM16" s="256"/>
      <c r="BN16" s="256"/>
      <c r="BO16" s="256"/>
      <c r="BP16" s="256"/>
    </row>
    <row r="17" spans="1:68" ht="12.75" customHeight="1" x14ac:dyDescent="0.2">
      <c r="A17" s="278" t="s">
        <v>363</v>
      </c>
      <c r="B17" s="1296">
        <f>SUM(F17+J17+N17+R17+'Capacitacion x mpio (2) '!B13+'Capacitacion x mpio (2) '!F13+'Capacitacion x mpio (2) '!J13+'Capacitacion x mpio (2) '!N13+'Capacitacion x mpio (2) '!R13)</f>
        <v>108</v>
      </c>
      <c r="C17" s="1296"/>
      <c r="D17" s="1296">
        <f>SUM(H17+L17+P17+T17+'Capacitacion x mpio (2) '!D13+'Capacitacion x mpio (2) '!H13+'Capacitacion x mpio (2) '!L13+'Capacitacion x mpio (2) '!P13+'Capacitacion x mpio (2) '!T13)</f>
        <v>20</v>
      </c>
      <c r="E17" s="973"/>
      <c r="F17" s="974">
        <v>24</v>
      </c>
      <c r="G17" s="974"/>
      <c r="H17" s="975">
        <v>11</v>
      </c>
      <c r="I17" s="975"/>
      <c r="J17" s="974">
        <v>12</v>
      </c>
      <c r="K17" s="974"/>
      <c r="L17" s="975">
        <v>1</v>
      </c>
      <c r="M17" s="975"/>
      <c r="N17" s="974">
        <v>21</v>
      </c>
      <c r="O17" s="974"/>
      <c r="P17" s="974">
        <v>0</v>
      </c>
      <c r="Q17" s="974"/>
      <c r="R17" s="974">
        <v>21</v>
      </c>
      <c r="S17" s="974"/>
      <c r="T17" s="974">
        <v>8</v>
      </c>
      <c r="U17" s="974"/>
      <c r="BF17" s="268"/>
      <c r="BG17" s="256"/>
      <c r="BH17" s="256"/>
      <c r="BI17" s="256"/>
      <c r="BJ17" s="256"/>
      <c r="BK17" s="256"/>
      <c r="BL17" s="256"/>
      <c r="BM17" s="256"/>
      <c r="BN17" s="256"/>
      <c r="BO17" s="256"/>
      <c r="BP17" s="256"/>
    </row>
    <row r="18" spans="1:68" ht="12.75" customHeight="1" x14ac:dyDescent="0.2">
      <c r="A18" s="278" t="s">
        <v>366</v>
      </c>
      <c r="B18" s="1296">
        <f>SUM(F18+J18+N18+R18+'Capacitacion x mpio (2) '!B14+'Capacitacion x mpio (2) '!F14+'Capacitacion x mpio (2) '!J14+'Capacitacion x mpio (2) '!N14+'Capacitacion x mpio (2) '!R14)</f>
        <v>172</v>
      </c>
      <c r="C18" s="1296"/>
      <c r="D18" s="1296">
        <f>SUM(H18+L18+P18+T18+'Capacitacion x mpio (2) '!D14+'Capacitacion x mpio (2) '!H14+'Capacitacion x mpio (2) '!L14+'Capacitacion x mpio (2) '!P14+'Capacitacion x mpio (2) '!T14)</f>
        <v>20</v>
      </c>
      <c r="E18" s="973"/>
      <c r="F18" s="974">
        <v>11</v>
      </c>
      <c r="G18" s="974"/>
      <c r="H18" s="975">
        <v>15</v>
      </c>
      <c r="I18" s="975"/>
      <c r="J18" s="974">
        <v>0</v>
      </c>
      <c r="K18" s="974"/>
      <c r="L18" s="975">
        <v>0</v>
      </c>
      <c r="M18" s="975"/>
      <c r="N18" s="974">
        <v>37</v>
      </c>
      <c r="O18" s="974"/>
      <c r="P18" s="974">
        <v>1</v>
      </c>
      <c r="Q18" s="974"/>
      <c r="R18" s="974">
        <v>22</v>
      </c>
      <c r="S18" s="974"/>
      <c r="T18" s="974">
        <v>3</v>
      </c>
      <c r="U18" s="974"/>
      <c r="BF18" s="268"/>
      <c r="BG18" s="256"/>
      <c r="BH18" s="256"/>
      <c r="BI18" s="256"/>
      <c r="BJ18" s="256"/>
      <c r="BK18" s="256"/>
      <c r="BL18" s="256"/>
      <c r="BM18" s="256"/>
      <c r="BN18" s="256"/>
      <c r="BO18" s="256"/>
      <c r="BP18" s="256"/>
    </row>
    <row r="19" spans="1:68" ht="12.75" customHeight="1" x14ac:dyDescent="0.2">
      <c r="A19" s="278" t="s">
        <v>451</v>
      </c>
      <c r="B19" s="1296">
        <f>SUM(F19+J19+N19+R19+'Capacitacion x mpio (2) '!B15+'Capacitacion x mpio (2) '!F15+'Capacitacion x mpio (2) '!J15+'Capacitacion x mpio (2) '!N15+'Capacitacion x mpio (2) '!R15+'Capacitacion x mpio (3)'!B10+'Capacitacion x mpio (3)'!F10+'Capacitacion x mpio (3)'!J10+'Capacitacion x mpio (3)'!N10)</f>
        <v>293</v>
      </c>
      <c r="C19" s="1296"/>
      <c r="D19" s="1296">
        <f>SUM(H19+L19+P19+T19+'Capacitacion x mpio (2) '!D15+'Capacitacion x mpio (2) '!H15+'Capacitacion x mpio (2) '!L15+'Capacitacion x mpio (2) '!P15+'Capacitacion x mpio (2) '!T15+'Capacitacion x mpio (3)'!D10+'Capacitacion x mpio (3)'!H10+'Capacitacion x mpio (3)'!L10+'Capacitacion x mpio (3)'!P10)</f>
        <v>311</v>
      </c>
      <c r="E19" s="973"/>
      <c r="F19" s="974">
        <v>42</v>
      </c>
      <c r="G19" s="974"/>
      <c r="H19" s="975">
        <v>34</v>
      </c>
      <c r="I19" s="975"/>
      <c r="J19" s="974">
        <v>0</v>
      </c>
      <c r="K19" s="974"/>
      <c r="L19" s="975">
        <v>0</v>
      </c>
      <c r="M19" s="975"/>
      <c r="N19" s="974">
        <v>73</v>
      </c>
      <c r="O19" s="974"/>
      <c r="P19" s="974">
        <v>81</v>
      </c>
      <c r="Q19" s="974"/>
      <c r="R19" s="974">
        <v>0</v>
      </c>
      <c r="S19" s="974"/>
      <c r="T19" s="974">
        <v>0</v>
      </c>
      <c r="U19" s="974"/>
      <c r="BF19" s="268"/>
      <c r="BG19" s="256"/>
      <c r="BH19" s="256"/>
      <c r="BI19" s="256"/>
      <c r="BJ19" s="256"/>
      <c r="BK19" s="256"/>
      <c r="BL19" s="256"/>
      <c r="BM19" s="256"/>
      <c r="BN19" s="256"/>
      <c r="BO19" s="256"/>
      <c r="BP19" s="256"/>
    </row>
    <row r="20" spans="1:68" ht="12.75" customHeight="1" x14ac:dyDescent="0.2">
      <c r="A20" s="278" t="s">
        <v>370</v>
      </c>
      <c r="B20" s="1296">
        <f>SUM(F20+J20+N20+R20+'Capacitacion x mpio (2) '!B16+'Capacitacion x mpio (2) '!F16+'Capacitacion x mpio (2) '!J16+'Capacitacion x mpio (2) '!N16+'Capacitacion x mpio (2) '!R16)</f>
        <v>1044</v>
      </c>
      <c r="C20" s="1296"/>
      <c r="D20" s="1296">
        <f>SUM(H20+L20+P20+T20+'Capacitacion x mpio (2) '!D16+'Capacitacion x mpio (2) '!H16+'Capacitacion x mpio (2) '!L16+'Capacitacion x mpio (2) '!P16+'Capacitacion x mpio (2) '!T16)</f>
        <v>778</v>
      </c>
      <c r="E20" s="973"/>
      <c r="F20" s="974">
        <v>82</v>
      </c>
      <c r="G20" s="974"/>
      <c r="H20" s="975">
        <v>75</v>
      </c>
      <c r="I20" s="975"/>
      <c r="J20" s="974">
        <v>0</v>
      </c>
      <c r="K20" s="974"/>
      <c r="L20" s="975">
        <v>0</v>
      </c>
      <c r="M20" s="975"/>
      <c r="N20" s="974">
        <v>473</v>
      </c>
      <c r="O20" s="974"/>
      <c r="P20" s="974">
        <v>306</v>
      </c>
      <c r="Q20" s="974"/>
      <c r="R20" s="974">
        <v>0</v>
      </c>
      <c r="S20" s="974"/>
      <c r="T20" s="974">
        <v>0</v>
      </c>
      <c r="U20" s="974"/>
      <c r="BF20" s="268"/>
      <c r="BG20" s="256"/>
      <c r="BH20" s="256"/>
      <c r="BI20" s="256"/>
      <c r="BJ20" s="256"/>
      <c r="BK20" s="256"/>
      <c r="BL20" s="256"/>
      <c r="BM20" s="256"/>
      <c r="BN20" s="256"/>
      <c r="BO20" s="256"/>
      <c r="BP20" s="256"/>
    </row>
    <row r="21" spans="1:68" ht="12.75" customHeight="1" x14ac:dyDescent="0.2">
      <c r="A21" s="278" t="s">
        <v>371</v>
      </c>
      <c r="B21" s="1296">
        <f>SUM(F21+J21+N21+R21+'Capacitacion x mpio (2) '!B17+'Capacitacion x mpio (2) '!F17+'Capacitacion x mpio (2) '!J17+'Capacitacion x mpio (2) '!N17+'Capacitacion x mpio (2) '!R17)</f>
        <v>87</v>
      </c>
      <c r="C21" s="1296"/>
      <c r="D21" s="1296">
        <f>SUM(H21+L21+P21+T21+'Capacitacion x mpio (2) '!D17+'Capacitacion x mpio (2) '!H17+'Capacitacion x mpio (2) '!L17+'Capacitacion x mpio (2) '!P17+'Capacitacion x mpio (2) '!T17)</f>
        <v>50</v>
      </c>
      <c r="E21" s="973"/>
      <c r="F21" s="974">
        <v>15</v>
      </c>
      <c r="G21" s="974"/>
      <c r="H21" s="975">
        <v>19</v>
      </c>
      <c r="I21" s="975"/>
      <c r="J21" s="974">
        <v>0</v>
      </c>
      <c r="K21" s="974"/>
      <c r="L21" s="975">
        <v>0</v>
      </c>
      <c r="M21" s="975"/>
      <c r="N21" s="974">
        <v>24</v>
      </c>
      <c r="O21" s="974"/>
      <c r="P21" s="974">
        <v>14</v>
      </c>
      <c r="Q21" s="974"/>
      <c r="R21" s="974">
        <v>0</v>
      </c>
      <c r="S21" s="974"/>
      <c r="T21" s="974">
        <v>0</v>
      </c>
      <c r="U21" s="974"/>
      <c r="BF21" s="268"/>
      <c r="BG21" s="256"/>
      <c r="BH21" s="256"/>
      <c r="BI21" s="256"/>
      <c r="BJ21" s="256"/>
      <c r="BK21" s="256"/>
      <c r="BL21" s="256"/>
      <c r="BM21" s="256"/>
      <c r="BN21" s="256"/>
      <c r="BO21" s="256"/>
      <c r="BP21" s="256"/>
    </row>
    <row r="22" spans="1:68" ht="12.75" customHeight="1" x14ac:dyDescent="0.2">
      <c r="A22" s="278" t="s">
        <v>373</v>
      </c>
      <c r="B22" s="1296">
        <f>SUM(F22+J22+N22+R22+'Capacitacion x mpio (2) '!B18+'Capacitacion x mpio (2) '!F18+'Capacitacion x mpio (2) '!J18+'Capacitacion x mpio (2) '!N18+'Capacitacion x mpio (2) '!R18)</f>
        <v>59</v>
      </c>
      <c r="C22" s="1296"/>
      <c r="D22" s="1296">
        <f>SUM(H22+L22+P22+T22+'Capacitacion x mpio (2) '!D18+'Capacitacion x mpio (2) '!H18+'Capacitacion x mpio (2) '!L18+'Capacitacion x mpio (2) '!P18+'Capacitacion x mpio (2) '!T18)</f>
        <v>3</v>
      </c>
      <c r="E22" s="973"/>
      <c r="F22" s="974">
        <v>16</v>
      </c>
      <c r="G22" s="974"/>
      <c r="H22" s="975">
        <v>1</v>
      </c>
      <c r="I22" s="975"/>
      <c r="J22" s="974">
        <v>0</v>
      </c>
      <c r="K22" s="974"/>
      <c r="L22" s="975">
        <v>0</v>
      </c>
      <c r="M22" s="975"/>
      <c r="N22" s="974">
        <v>31</v>
      </c>
      <c r="O22" s="974"/>
      <c r="P22" s="974">
        <v>2</v>
      </c>
      <c r="Q22" s="974"/>
      <c r="R22" s="974">
        <v>0</v>
      </c>
      <c r="S22" s="974"/>
      <c r="T22" s="974">
        <v>0</v>
      </c>
      <c r="U22" s="974"/>
      <c r="BF22" s="268"/>
      <c r="BG22" s="256"/>
      <c r="BH22" s="256"/>
      <c r="BI22" s="256"/>
      <c r="BJ22" s="256"/>
      <c r="BK22" s="256"/>
      <c r="BL22" s="256"/>
      <c r="BM22" s="256"/>
      <c r="BN22" s="256"/>
      <c r="BO22" s="256"/>
      <c r="BP22" s="256"/>
    </row>
    <row r="23" spans="1:68" ht="12.75" customHeight="1" x14ac:dyDescent="0.2">
      <c r="A23" s="278" t="s">
        <v>374</v>
      </c>
      <c r="B23" s="1296">
        <f>SUM(F23+J23+N23+R23)</f>
        <v>39</v>
      </c>
      <c r="C23" s="1296"/>
      <c r="D23" s="1296">
        <f t="shared" ref="D23:D25" si="0">SUM(H23+L23+P23+T23)</f>
        <v>6</v>
      </c>
      <c r="E23" s="973"/>
      <c r="F23" s="974">
        <v>10</v>
      </c>
      <c r="G23" s="974"/>
      <c r="H23" s="975">
        <v>5</v>
      </c>
      <c r="I23" s="975"/>
      <c r="J23" s="974">
        <v>0</v>
      </c>
      <c r="K23" s="974"/>
      <c r="L23" s="975">
        <v>0</v>
      </c>
      <c r="M23" s="975"/>
      <c r="N23" s="974">
        <v>29</v>
      </c>
      <c r="O23" s="974"/>
      <c r="P23" s="974">
        <v>1</v>
      </c>
      <c r="Q23" s="974"/>
      <c r="R23" s="974">
        <v>0</v>
      </c>
      <c r="S23" s="974"/>
      <c r="T23" s="974">
        <v>0</v>
      </c>
      <c r="U23" s="974"/>
      <c r="BF23" s="268"/>
      <c r="BG23" s="256"/>
      <c r="BH23" s="256"/>
      <c r="BI23" s="256"/>
      <c r="BJ23" s="256"/>
      <c r="BK23" s="256"/>
      <c r="BL23" s="256"/>
      <c r="BM23" s="256"/>
      <c r="BN23" s="256"/>
      <c r="BO23" s="256"/>
      <c r="BP23" s="256"/>
    </row>
    <row r="24" spans="1:68" ht="12.75" customHeight="1" x14ac:dyDescent="0.2">
      <c r="A24" s="278" t="s">
        <v>375</v>
      </c>
      <c r="B24" s="1296">
        <f t="shared" ref="B24:B25" si="1">SUM(F24+J24+N24+R24)</f>
        <v>23</v>
      </c>
      <c r="C24" s="1296"/>
      <c r="D24" s="1296">
        <f t="shared" si="0"/>
        <v>10</v>
      </c>
      <c r="E24" s="973"/>
      <c r="F24" s="974">
        <v>15</v>
      </c>
      <c r="G24" s="974"/>
      <c r="H24" s="975">
        <v>4</v>
      </c>
      <c r="I24" s="975"/>
      <c r="J24" s="974">
        <v>8</v>
      </c>
      <c r="K24" s="974"/>
      <c r="L24" s="975">
        <v>6</v>
      </c>
      <c r="M24" s="975"/>
      <c r="N24" s="974">
        <v>0</v>
      </c>
      <c r="O24" s="974"/>
      <c r="P24" s="974">
        <v>0</v>
      </c>
      <c r="Q24" s="974"/>
      <c r="R24" s="974">
        <v>0</v>
      </c>
      <c r="S24" s="974"/>
      <c r="T24" s="974">
        <v>0</v>
      </c>
      <c r="U24" s="974"/>
      <c r="BF24" s="268"/>
      <c r="BG24" s="256"/>
      <c r="BH24" s="256"/>
      <c r="BI24" s="256"/>
      <c r="BJ24" s="256"/>
      <c r="BK24" s="256"/>
      <c r="BL24" s="256"/>
      <c r="BM24" s="256"/>
      <c r="BN24" s="256"/>
      <c r="BO24" s="256"/>
      <c r="BP24" s="256"/>
    </row>
    <row r="25" spans="1:68" ht="12.75" customHeight="1" x14ac:dyDescent="0.2">
      <c r="A25" s="954" t="s">
        <v>376</v>
      </c>
      <c r="B25" s="1297">
        <f t="shared" si="1"/>
        <v>36</v>
      </c>
      <c r="C25" s="1297"/>
      <c r="D25" s="1297">
        <f t="shared" si="0"/>
        <v>59</v>
      </c>
      <c r="E25" s="976"/>
      <c r="F25" s="977">
        <v>36</v>
      </c>
      <c r="G25" s="977"/>
      <c r="H25" s="978">
        <v>59</v>
      </c>
      <c r="I25" s="978"/>
      <c r="J25" s="977">
        <v>0</v>
      </c>
      <c r="K25" s="977"/>
      <c r="L25" s="978">
        <v>0</v>
      </c>
      <c r="M25" s="978"/>
      <c r="N25" s="977">
        <v>0</v>
      </c>
      <c r="O25" s="977"/>
      <c r="P25" s="977">
        <v>0</v>
      </c>
      <c r="Q25" s="977"/>
      <c r="R25" s="977">
        <v>0</v>
      </c>
      <c r="S25" s="977"/>
      <c r="T25" s="977">
        <v>0</v>
      </c>
      <c r="U25" s="977"/>
      <c r="BF25" s="268"/>
      <c r="BG25" s="256"/>
      <c r="BH25" s="256"/>
      <c r="BI25" s="256"/>
      <c r="BJ25" s="256"/>
      <c r="BK25" s="256"/>
      <c r="BL25" s="256"/>
      <c r="BM25" s="256"/>
      <c r="BN25" s="256"/>
      <c r="BO25" s="256"/>
      <c r="BP25" s="256"/>
    </row>
    <row r="26" spans="1:68" ht="15" customHeight="1" x14ac:dyDescent="0.2">
      <c r="A26" s="222"/>
      <c r="B26" s="222"/>
      <c r="D26" s="222"/>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c r="AE26" s="257"/>
      <c r="AF26" s="257"/>
      <c r="AG26" s="257"/>
      <c r="AH26" s="257"/>
      <c r="AI26" s="257"/>
      <c r="AJ26" s="257"/>
      <c r="AK26" s="257"/>
      <c r="AL26" s="257"/>
      <c r="AM26" s="257"/>
      <c r="AN26" s="257"/>
      <c r="AO26" s="257"/>
      <c r="AP26" s="257"/>
      <c r="AQ26" s="257"/>
      <c r="AR26" s="257"/>
      <c r="AS26" s="257"/>
      <c r="AT26" s="257"/>
      <c r="AU26" s="257"/>
      <c r="AV26" s="257"/>
      <c r="AW26" s="257"/>
      <c r="AX26" s="257"/>
      <c r="AY26" s="257"/>
      <c r="AZ26" s="257"/>
      <c r="BA26" s="257"/>
      <c r="BB26" s="257"/>
      <c r="BC26" s="257"/>
      <c r="BD26" s="257"/>
      <c r="BE26" s="257"/>
      <c r="BG26" s="269"/>
      <c r="BH26" s="258"/>
      <c r="BK26" s="258"/>
    </row>
    <row r="27" spans="1:68" ht="15.75" customHeight="1" x14ac:dyDescent="0.2">
      <c r="A27" s="214" t="s">
        <v>280</v>
      </c>
      <c r="V27" s="270"/>
      <c r="W27" s="270"/>
      <c r="X27" s="270"/>
      <c r="Y27" s="270"/>
      <c r="Z27" s="270"/>
      <c r="AA27" s="270"/>
      <c r="AB27" s="270"/>
      <c r="AC27" s="270"/>
      <c r="AD27" s="270"/>
      <c r="AE27" s="270"/>
      <c r="AF27" s="270"/>
      <c r="AG27" s="270"/>
      <c r="AH27" s="270"/>
      <c r="AI27" s="270"/>
      <c r="AJ27" s="270"/>
      <c r="AK27" s="270"/>
      <c r="AL27" s="270"/>
      <c r="AM27" s="270"/>
      <c r="AN27" s="270"/>
      <c r="AO27" s="270"/>
      <c r="AP27" s="270"/>
      <c r="AQ27" s="270"/>
      <c r="AR27" s="270"/>
      <c r="AS27" s="270"/>
      <c r="AT27" s="270"/>
      <c r="AU27" s="270"/>
      <c r="AV27" s="270"/>
      <c r="AW27" s="270"/>
      <c r="AX27" s="270"/>
      <c r="AY27" s="270"/>
      <c r="AZ27" s="270"/>
      <c r="BA27" s="270"/>
      <c r="BB27" s="270"/>
      <c r="BC27" s="270"/>
      <c r="BD27" s="270"/>
      <c r="BE27" s="271"/>
      <c r="BF27" s="272"/>
      <c r="BG27" s="272"/>
      <c r="BH27" s="272"/>
    </row>
  </sheetData>
  <mergeCells count="17">
    <mergeCell ref="A4:A6"/>
    <mergeCell ref="B4:E5"/>
    <mergeCell ref="F4:U4"/>
    <mergeCell ref="F5:I5"/>
    <mergeCell ref="J5:M5"/>
    <mergeCell ref="N5:Q5"/>
    <mergeCell ref="R5:U5"/>
    <mergeCell ref="B6:C6"/>
    <mergeCell ref="D6:E6"/>
    <mergeCell ref="T6:U6"/>
    <mergeCell ref="F6:G6"/>
    <mergeCell ref="H6:I6"/>
    <mergeCell ref="J6:K6"/>
    <mergeCell ref="L6:M6"/>
    <mergeCell ref="N6:O6"/>
    <mergeCell ref="P6:Q6"/>
    <mergeCell ref="T1:U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&amp;R&amp;"Tahoma,Normal"539</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22"/>
  <sheetViews>
    <sheetView showGridLines="0" view="pageBreakPreview" zoomScaleNormal="70" zoomScaleSheetLayoutView="100" workbookViewId="0"/>
  </sheetViews>
  <sheetFormatPr baseColWidth="10" defaultColWidth="11.42578125" defaultRowHeight="15" x14ac:dyDescent="0.2"/>
  <cols>
    <col min="1" max="1" width="59.28515625" style="36" customWidth="1"/>
    <col min="2" max="2" width="11" style="36" customWidth="1"/>
    <col min="3" max="3" width="4.7109375" style="36" customWidth="1"/>
    <col min="4" max="4" width="11.85546875" style="36" customWidth="1"/>
    <col min="5" max="5" width="4" style="36" customWidth="1"/>
    <col min="6" max="257" width="11.42578125" style="36"/>
    <col min="258" max="258" width="59.28515625" style="36" customWidth="1"/>
    <col min="259" max="259" width="18.140625" style="36" customWidth="1"/>
    <col min="260" max="260" width="15.7109375" style="36" customWidth="1"/>
    <col min="261" max="513" width="11.42578125" style="36"/>
    <col min="514" max="514" width="59.28515625" style="36" customWidth="1"/>
    <col min="515" max="515" width="18.140625" style="36" customWidth="1"/>
    <col min="516" max="516" width="15.7109375" style="36" customWidth="1"/>
    <col min="517" max="769" width="11.42578125" style="36"/>
    <col min="770" max="770" width="59.28515625" style="36" customWidth="1"/>
    <col min="771" max="771" width="18.140625" style="36" customWidth="1"/>
    <col min="772" max="772" width="15.7109375" style="36" customWidth="1"/>
    <col min="773" max="1025" width="11.42578125" style="36"/>
    <col min="1026" max="1026" width="59.28515625" style="36" customWidth="1"/>
    <col min="1027" max="1027" width="18.140625" style="36" customWidth="1"/>
    <col min="1028" max="1028" width="15.7109375" style="36" customWidth="1"/>
    <col min="1029" max="1281" width="11.42578125" style="36"/>
    <col min="1282" max="1282" width="59.28515625" style="36" customWidth="1"/>
    <col min="1283" max="1283" width="18.140625" style="36" customWidth="1"/>
    <col min="1284" max="1284" width="15.7109375" style="36" customWidth="1"/>
    <col min="1285" max="1537" width="11.42578125" style="36"/>
    <col min="1538" max="1538" width="59.28515625" style="36" customWidth="1"/>
    <col min="1539" max="1539" width="18.140625" style="36" customWidth="1"/>
    <col min="1540" max="1540" width="15.7109375" style="36" customWidth="1"/>
    <col min="1541" max="1793" width="11.42578125" style="36"/>
    <col min="1794" max="1794" width="59.28515625" style="36" customWidth="1"/>
    <col min="1795" max="1795" width="18.140625" style="36" customWidth="1"/>
    <col min="1796" max="1796" width="15.7109375" style="36" customWidth="1"/>
    <col min="1797" max="2049" width="11.42578125" style="36"/>
    <col min="2050" max="2050" width="59.28515625" style="36" customWidth="1"/>
    <col min="2051" max="2051" width="18.140625" style="36" customWidth="1"/>
    <col min="2052" max="2052" width="15.7109375" style="36" customWidth="1"/>
    <col min="2053" max="2305" width="11.42578125" style="36"/>
    <col min="2306" max="2306" width="59.28515625" style="36" customWidth="1"/>
    <col min="2307" max="2307" width="18.140625" style="36" customWidth="1"/>
    <col min="2308" max="2308" width="15.7109375" style="36" customWidth="1"/>
    <col min="2309" max="2561" width="11.42578125" style="36"/>
    <col min="2562" max="2562" width="59.28515625" style="36" customWidth="1"/>
    <col min="2563" max="2563" width="18.140625" style="36" customWidth="1"/>
    <col min="2564" max="2564" width="15.7109375" style="36" customWidth="1"/>
    <col min="2565" max="2817" width="11.42578125" style="36"/>
    <col min="2818" max="2818" width="59.28515625" style="36" customWidth="1"/>
    <col min="2819" max="2819" width="18.140625" style="36" customWidth="1"/>
    <col min="2820" max="2820" width="15.7109375" style="36" customWidth="1"/>
    <col min="2821" max="3073" width="11.42578125" style="36"/>
    <col min="3074" max="3074" width="59.28515625" style="36" customWidth="1"/>
    <col min="3075" max="3075" width="18.140625" style="36" customWidth="1"/>
    <col min="3076" max="3076" width="15.7109375" style="36" customWidth="1"/>
    <col min="3077" max="3329" width="11.42578125" style="36"/>
    <col min="3330" max="3330" width="59.28515625" style="36" customWidth="1"/>
    <col min="3331" max="3331" width="18.140625" style="36" customWidth="1"/>
    <col min="3332" max="3332" width="15.7109375" style="36" customWidth="1"/>
    <col min="3333" max="3585" width="11.42578125" style="36"/>
    <col min="3586" max="3586" width="59.28515625" style="36" customWidth="1"/>
    <col min="3587" max="3587" width="18.140625" style="36" customWidth="1"/>
    <col min="3588" max="3588" width="15.7109375" style="36" customWidth="1"/>
    <col min="3589" max="3841" width="11.42578125" style="36"/>
    <col min="3842" max="3842" width="59.28515625" style="36" customWidth="1"/>
    <col min="3843" max="3843" width="18.140625" style="36" customWidth="1"/>
    <col min="3844" max="3844" width="15.7109375" style="36" customWidth="1"/>
    <col min="3845" max="4097" width="11.42578125" style="36"/>
    <col min="4098" max="4098" width="59.28515625" style="36" customWidth="1"/>
    <col min="4099" max="4099" width="18.140625" style="36" customWidth="1"/>
    <col min="4100" max="4100" width="15.7109375" style="36" customWidth="1"/>
    <col min="4101" max="4353" width="11.42578125" style="36"/>
    <col min="4354" max="4354" width="59.28515625" style="36" customWidth="1"/>
    <col min="4355" max="4355" width="18.140625" style="36" customWidth="1"/>
    <col min="4356" max="4356" width="15.7109375" style="36" customWidth="1"/>
    <col min="4357" max="4609" width="11.42578125" style="36"/>
    <col min="4610" max="4610" width="59.28515625" style="36" customWidth="1"/>
    <col min="4611" max="4611" width="18.140625" style="36" customWidth="1"/>
    <col min="4612" max="4612" width="15.7109375" style="36" customWidth="1"/>
    <col min="4613" max="4865" width="11.42578125" style="36"/>
    <col min="4866" max="4866" width="59.28515625" style="36" customWidth="1"/>
    <col min="4867" max="4867" width="18.140625" style="36" customWidth="1"/>
    <col min="4868" max="4868" width="15.7109375" style="36" customWidth="1"/>
    <col min="4869" max="5121" width="11.42578125" style="36"/>
    <col min="5122" max="5122" width="59.28515625" style="36" customWidth="1"/>
    <col min="5123" max="5123" width="18.140625" style="36" customWidth="1"/>
    <col min="5124" max="5124" width="15.7109375" style="36" customWidth="1"/>
    <col min="5125" max="5377" width="11.42578125" style="36"/>
    <col min="5378" max="5378" width="59.28515625" style="36" customWidth="1"/>
    <col min="5379" max="5379" width="18.140625" style="36" customWidth="1"/>
    <col min="5380" max="5380" width="15.7109375" style="36" customWidth="1"/>
    <col min="5381" max="5633" width="11.42578125" style="36"/>
    <col min="5634" max="5634" width="59.28515625" style="36" customWidth="1"/>
    <col min="5635" max="5635" width="18.140625" style="36" customWidth="1"/>
    <col min="5636" max="5636" width="15.7109375" style="36" customWidth="1"/>
    <col min="5637" max="5889" width="11.42578125" style="36"/>
    <col min="5890" max="5890" width="59.28515625" style="36" customWidth="1"/>
    <col min="5891" max="5891" width="18.140625" style="36" customWidth="1"/>
    <col min="5892" max="5892" width="15.7109375" style="36" customWidth="1"/>
    <col min="5893" max="6145" width="11.42578125" style="36"/>
    <col min="6146" max="6146" width="59.28515625" style="36" customWidth="1"/>
    <col min="6147" max="6147" width="18.140625" style="36" customWidth="1"/>
    <col min="6148" max="6148" width="15.7109375" style="36" customWidth="1"/>
    <col min="6149" max="6401" width="11.42578125" style="36"/>
    <col min="6402" max="6402" width="59.28515625" style="36" customWidth="1"/>
    <col min="6403" max="6403" width="18.140625" style="36" customWidth="1"/>
    <col min="6404" max="6404" width="15.7109375" style="36" customWidth="1"/>
    <col min="6405" max="6657" width="11.42578125" style="36"/>
    <col min="6658" max="6658" width="59.28515625" style="36" customWidth="1"/>
    <col min="6659" max="6659" width="18.140625" style="36" customWidth="1"/>
    <col min="6660" max="6660" width="15.7109375" style="36" customWidth="1"/>
    <col min="6661" max="6913" width="11.42578125" style="36"/>
    <col min="6914" max="6914" width="59.28515625" style="36" customWidth="1"/>
    <col min="6915" max="6915" width="18.140625" style="36" customWidth="1"/>
    <col min="6916" max="6916" width="15.7109375" style="36" customWidth="1"/>
    <col min="6917" max="7169" width="11.42578125" style="36"/>
    <col min="7170" max="7170" width="59.28515625" style="36" customWidth="1"/>
    <col min="7171" max="7171" width="18.140625" style="36" customWidth="1"/>
    <col min="7172" max="7172" width="15.7109375" style="36" customWidth="1"/>
    <col min="7173" max="7425" width="11.42578125" style="36"/>
    <col min="7426" max="7426" width="59.28515625" style="36" customWidth="1"/>
    <col min="7427" max="7427" width="18.140625" style="36" customWidth="1"/>
    <col min="7428" max="7428" width="15.7109375" style="36" customWidth="1"/>
    <col min="7429" max="7681" width="11.42578125" style="36"/>
    <col min="7682" max="7682" width="59.28515625" style="36" customWidth="1"/>
    <col min="7683" max="7683" width="18.140625" style="36" customWidth="1"/>
    <col min="7684" max="7684" width="15.7109375" style="36" customWidth="1"/>
    <col min="7685" max="7937" width="11.42578125" style="36"/>
    <col min="7938" max="7938" width="59.28515625" style="36" customWidth="1"/>
    <col min="7939" max="7939" width="18.140625" style="36" customWidth="1"/>
    <col min="7940" max="7940" width="15.7109375" style="36" customWidth="1"/>
    <col min="7941" max="8193" width="11.42578125" style="36"/>
    <col min="8194" max="8194" width="59.28515625" style="36" customWidth="1"/>
    <col min="8195" max="8195" width="18.140625" style="36" customWidth="1"/>
    <col min="8196" max="8196" width="15.7109375" style="36" customWidth="1"/>
    <col min="8197" max="8449" width="11.42578125" style="36"/>
    <col min="8450" max="8450" width="59.28515625" style="36" customWidth="1"/>
    <col min="8451" max="8451" width="18.140625" style="36" customWidth="1"/>
    <col min="8452" max="8452" width="15.7109375" style="36" customWidth="1"/>
    <col min="8453" max="8705" width="11.42578125" style="36"/>
    <col min="8706" max="8706" width="59.28515625" style="36" customWidth="1"/>
    <col min="8707" max="8707" width="18.140625" style="36" customWidth="1"/>
    <col min="8708" max="8708" width="15.7109375" style="36" customWidth="1"/>
    <col min="8709" max="8961" width="11.42578125" style="36"/>
    <col min="8962" max="8962" width="59.28515625" style="36" customWidth="1"/>
    <col min="8963" max="8963" width="18.140625" style="36" customWidth="1"/>
    <col min="8964" max="8964" width="15.7109375" style="36" customWidth="1"/>
    <col min="8965" max="9217" width="11.42578125" style="36"/>
    <col min="9218" max="9218" width="59.28515625" style="36" customWidth="1"/>
    <col min="9219" max="9219" width="18.140625" style="36" customWidth="1"/>
    <col min="9220" max="9220" width="15.7109375" style="36" customWidth="1"/>
    <col min="9221" max="9473" width="11.42578125" style="36"/>
    <col min="9474" max="9474" width="59.28515625" style="36" customWidth="1"/>
    <col min="9475" max="9475" width="18.140625" style="36" customWidth="1"/>
    <col min="9476" max="9476" width="15.7109375" style="36" customWidth="1"/>
    <col min="9477" max="9729" width="11.42578125" style="36"/>
    <col min="9730" max="9730" width="59.28515625" style="36" customWidth="1"/>
    <col min="9731" max="9731" width="18.140625" style="36" customWidth="1"/>
    <col min="9732" max="9732" width="15.7109375" style="36" customWidth="1"/>
    <col min="9733" max="9985" width="11.42578125" style="36"/>
    <col min="9986" max="9986" width="59.28515625" style="36" customWidth="1"/>
    <col min="9987" max="9987" width="18.140625" style="36" customWidth="1"/>
    <col min="9988" max="9988" width="15.7109375" style="36" customWidth="1"/>
    <col min="9989" max="10241" width="11.42578125" style="36"/>
    <col min="10242" max="10242" width="59.28515625" style="36" customWidth="1"/>
    <col min="10243" max="10243" width="18.140625" style="36" customWidth="1"/>
    <col min="10244" max="10244" width="15.7109375" style="36" customWidth="1"/>
    <col min="10245" max="10497" width="11.42578125" style="36"/>
    <col min="10498" max="10498" width="59.28515625" style="36" customWidth="1"/>
    <col min="10499" max="10499" width="18.140625" style="36" customWidth="1"/>
    <col min="10500" max="10500" width="15.7109375" style="36" customWidth="1"/>
    <col min="10501" max="10753" width="11.42578125" style="36"/>
    <col min="10754" max="10754" width="59.28515625" style="36" customWidth="1"/>
    <col min="10755" max="10755" width="18.140625" style="36" customWidth="1"/>
    <col min="10756" max="10756" width="15.7109375" style="36" customWidth="1"/>
    <col min="10757" max="11009" width="11.42578125" style="36"/>
    <col min="11010" max="11010" width="59.28515625" style="36" customWidth="1"/>
    <col min="11011" max="11011" width="18.140625" style="36" customWidth="1"/>
    <col min="11012" max="11012" width="15.7109375" style="36" customWidth="1"/>
    <col min="11013" max="11265" width="11.42578125" style="36"/>
    <col min="11266" max="11266" width="59.28515625" style="36" customWidth="1"/>
    <col min="11267" max="11267" width="18.140625" style="36" customWidth="1"/>
    <col min="11268" max="11268" width="15.7109375" style="36" customWidth="1"/>
    <col min="11269" max="11521" width="11.42578125" style="36"/>
    <col min="11522" max="11522" width="59.28515625" style="36" customWidth="1"/>
    <col min="11523" max="11523" width="18.140625" style="36" customWidth="1"/>
    <col min="11524" max="11524" width="15.7109375" style="36" customWidth="1"/>
    <col min="11525" max="11777" width="11.42578125" style="36"/>
    <col min="11778" max="11778" width="59.28515625" style="36" customWidth="1"/>
    <col min="11779" max="11779" width="18.140625" style="36" customWidth="1"/>
    <col min="11780" max="11780" width="15.7109375" style="36" customWidth="1"/>
    <col min="11781" max="12033" width="11.42578125" style="36"/>
    <col min="12034" max="12034" width="59.28515625" style="36" customWidth="1"/>
    <col min="12035" max="12035" width="18.140625" style="36" customWidth="1"/>
    <col min="12036" max="12036" width="15.7109375" style="36" customWidth="1"/>
    <col min="12037" max="12289" width="11.42578125" style="36"/>
    <col min="12290" max="12290" width="59.28515625" style="36" customWidth="1"/>
    <col min="12291" max="12291" width="18.140625" style="36" customWidth="1"/>
    <col min="12292" max="12292" width="15.7109375" style="36" customWidth="1"/>
    <col min="12293" max="12545" width="11.42578125" style="36"/>
    <col min="12546" max="12546" width="59.28515625" style="36" customWidth="1"/>
    <col min="12547" max="12547" width="18.140625" style="36" customWidth="1"/>
    <col min="12548" max="12548" width="15.7109375" style="36" customWidth="1"/>
    <col min="12549" max="12801" width="11.42578125" style="36"/>
    <col min="12802" max="12802" width="59.28515625" style="36" customWidth="1"/>
    <col min="12803" max="12803" width="18.140625" style="36" customWidth="1"/>
    <col min="12804" max="12804" width="15.7109375" style="36" customWidth="1"/>
    <col min="12805" max="13057" width="11.42578125" style="36"/>
    <col min="13058" max="13058" width="59.28515625" style="36" customWidth="1"/>
    <col min="13059" max="13059" width="18.140625" style="36" customWidth="1"/>
    <col min="13060" max="13060" width="15.7109375" style="36" customWidth="1"/>
    <col min="13061" max="13313" width="11.42578125" style="36"/>
    <col min="13314" max="13314" width="59.28515625" style="36" customWidth="1"/>
    <col min="13315" max="13315" width="18.140625" style="36" customWidth="1"/>
    <col min="13316" max="13316" width="15.7109375" style="36" customWidth="1"/>
    <col min="13317" max="13569" width="11.42578125" style="36"/>
    <col min="13570" max="13570" width="59.28515625" style="36" customWidth="1"/>
    <col min="13571" max="13571" width="18.140625" style="36" customWidth="1"/>
    <col min="13572" max="13572" width="15.7109375" style="36" customWidth="1"/>
    <col min="13573" max="13825" width="11.42578125" style="36"/>
    <col min="13826" max="13826" width="59.28515625" style="36" customWidth="1"/>
    <col min="13827" max="13827" width="18.140625" style="36" customWidth="1"/>
    <col min="13828" max="13828" width="15.7109375" style="36" customWidth="1"/>
    <col min="13829" max="14081" width="11.42578125" style="36"/>
    <col min="14082" max="14082" width="59.28515625" style="36" customWidth="1"/>
    <col min="14083" max="14083" width="18.140625" style="36" customWidth="1"/>
    <col min="14084" max="14084" width="15.7109375" style="36" customWidth="1"/>
    <col min="14085" max="14337" width="11.42578125" style="36"/>
    <col min="14338" max="14338" width="59.28515625" style="36" customWidth="1"/>
    <col min="14339" max="14339" width="18.140625" style="36" customWidth="1"/>
    <col min="14340" max="14340" width="15.7109375" style="36" customWidth="1"/>
    <col min="14341" max="14593" width="11.42578125" style="36"/>
    <col min="14594" max="14594" width="59.28515625" style="36" customWidth="1"/>
    <col min="14595" max="14595" width="18.140625" style="36" customWidth="1"/>
    <col min="14596" max="14596" width="15.7109375" style="36" customWidth="1"/>
    <col min="14597" max="14849" width="11.42578125" style="36"/>
    <col min="14850" max="14850" width="59.28515625" style="36" customWidth="1"/>
    <col min="14851" max="14851" width="18.140625" style="36" customWidth="1"/>
    <col min="14852" max="14852" width="15.7109375" style="36" customWidth="1"/>
    <col min="14853" max="15105" width="11.42578125" style="36"/>
    <col min="15106" max="15106" width="59.28515625" style="36" customWidth="1"/>
    <col min="15107" max="15107" width="18.140625" style="36" customWidth="1"/>
    <col min="15108" max="15108" width="15.7109375" style="36" customWidth="1"/>
    <col min="15109" max="15361" width="11.42578125" style="36"/>
    <col min="15362" max="15362" width="59.28515625" style="36" customWidth="1"/>
    <col min="15363" max="15363" width="18.140625" style="36" customWidth="1"/>
    <col min="15364" max="15364" width="15.7109375" style="36" customWidth="1"/>
    <col min="15365" max="15617" width="11.42578125" style="36"/>
    <col min="15618" max="15618" width="59.28515625" style="36" customWidth="1"/>
    <col min="15619" max="15619" width="18.140625" style="36" customWidth="1"/>
    <col min="15620" max="15620" width="15.7109375" style="36" customWidth="1"/>
    <col min="15621" max="15873" width="11.42578125" style="36"/>
    <col min="15874" max="15874" width="59.28515625" style="36" customWidth="1"/>
    <col min="15875" max="15875" width="18.140625" style="36" customWidth="1"/>
    <col min="15876" max="15876" width="15.7109375" style="36" customWidth="1"/>
    <col min="15877" max="16129" width="11.42578125" style="36"/>
    <col min="16130" max="16130" width="59.28515625" style="36" customWidth="1"/>
    <col min="16131" max="16131" width="18.140625" style="36" customWidth="1"/>
    <col min="16132" max="16132" width="15.7109375" style="36" customWidth="1"/>
    <col min="16133" max="16384" width="11.42578125" style="36"/>
  </cols>
  <sheetData>
    <row r="1" spans="1:5" s="34" customFormat="1" x14ac:dyDescent="0.2">
      <c r="A1" s="32" t="s">
        <v>114</v>
      </c>
      <c r="B1" s="32"/>
      <c r="C1" s="32"/>
      <c r="D1" s="1485" t="s">
        <v>737</v>
      </c>
      <c r="E1" s="1485"/>
    </row>
    <row r="2" spans="1:5" s="34" customFormat="1" x14ac:dyDescent="0.2">
      <c r="A2" s="32" t="s">
        <v>34</v>
      </c>
      <c r="B2" s="35"/>
      <c r="C2" s="35"/>
      <c r="D2" s="32"/>
    </row>
    <row r="3" spans="1:5" ht="18.75" customHeight="1" x14ac:dyDescent="0.2"/>
    <row r="4" spans="1:5" s="37" customFormat="1" ht="18" customHeight="1" x14ac:dyDescent="0.2">
      <c r="A4" s="1482" t="s">
        <v>52</v>
      </c>
      <c r="B4" s="1484" t="s">
        <v>58</v>
      </c>
      <c r="C4" s="1484"/>
      <c r="D4" s="1484"/>
      <c r="E4" s="1484"/>
    </row>
    <row r="5" spans="1:5" s="37" customFormat="1" ht="18" customHeight="1" x14ac:dyDescent="0.2">
      <c r="A5" s="1483"/>
      <c r="B5" s="1405">
        <v>2012</v>
      </c>
      <c r="C5" s="1405"/>
      <c r="D5" s="1406">
        <v>2013</v>
      </c>
      <c r="E5" s="1406"/>
    </row>
    <row r="6" spans="1:5" ht="17.25" customHeight="1" x14ac:dyDescent="0.2">
      <c r="A6" s="514" t="s">
        <v>115</v>
      </c>
      <c r="B6" s="515">
        <f>B7+B13</f>
        <v>40041</v>
      </c>
      <c r="C6" s="515"/>
      <c r="D6" s="515">
        <f>D7+D13</f>
        <v>28927</v>
      </c>
      <c r="E6" s="515"/>
    </row>
    <row r="7" spans="1:5" x14ac:dyDescent="0.2">
      <c r="A7" s="1228" t="s">
        <v>116</v>
      </c>
      <c r="B7" s="1229">
        <f>SUM(B8:B12)</f>
        <v>17354</v>
      </c>
      <c r="C7" s="1229"/>
      <c r="D7" s="1229">
        <f>SUM(D8:D12)</f>
        <v>17679</v>
      </c>
      <c r="E7" s="1229"/>
    </row>
    <row r="8" spans="1:5" ht="16.5" customHeight="1" x14ac:dyDescent="0.2">
      <c r="A8" s="1230" t="s">
        <v>117</v>
      </c>
      <c r="B8" s="382">
        <v>11667</v>
      </c>
      <c r="C8" s="382"/>
      <c r="D8" s="382">
        <v>9859</v>
      </c>
      <c r="E8" s="382"/>
    </row>
    <row r="9" spans="1:5" ht="16.5" customHeight="1" x14ac:dyDescent="0.2">
      <c r="A9" s="1230" t="s">
        <v>118</v>
      </c>
      <c r="B9" s="382">
        <v>579</v>
      </c>
      <c r="C9" s="382"/>
      <c r="D9" s="382">
        <v>2896</v>
      </c>
      <c r="E9" s="382"/>
    </row>
    <row r="10" spans="1:5" ht="16.5" customHeight="1" x14ac:dyDescent="0.2">
      <c r="A10" s="1230" t="s">
        <v>119</v>
      </c>
      <c r="B10" s="382">
        <v>84</v>
      </c>
      <c r="C10" s="382"/>
      <c r="D10" s="382">
        <v>93</v>
      </c>
      <c r="E10" s="382"/>
    </row>
    <row r="11" spans="1:5" ht="16.5" customHeight="1" x14ac:dyDescent="0.2">
      <c r="A11" s="1230" t="s">
        <v>1716</v>
      </c>
      <c r="B11" s="382">
        <v>3395</v>
      </c>
      <c r="C11" s="382"/>
      <c r="D11" s="382">
        <v>2807</v>
      </c>
      <c r="E11" s="382"/>
    </row>
    <row r="12" spans="1:5" ht="16.5" customHeight="1" x14ac:dyDescent="0.2">
      <c r="A12" s="1230" t="s">
        <v>120</v>
      </c>
      <c r="B12" s="382">
        <v>1629</v>
      </c>
      <c r="C12" s="382"/>
      <c r="D12" s="382">
        <v>2024</v>
      </c>
      <c r="E12" s="382"/>
    </row>
    <row r="13" spans="1:5" ht="16.5" customHeight="1" x14ac:dyDescent="0.2">
      <c r="A13" s="1231" t="s">
        <v>121</v>
      </c>
      <c r="B13" s="1232">
        <f>SUM(B14:B20)</f>
        <v>22687</v>
      </c>
      <c r="C13" s="1232"/>
      <c r="D13" s="1232">
        <f>SUM(D14:D20)</f>
        <v>11248</v>
      </c>
      <c r="E13" s="1232"/>
    </row>
    <row r="14" spans="1:5" ht="16.5" customHeight="1" x14ac:dyDescent="0.2">
      <c r="A14" s="1230" t="s">
        <v>122</v>
      </c>
      <c r="B14" s="382">
        <v>12275</v>
      </c>
      <c r="C14" s="382"/>
      <c r="D14" s="382">
        <v>6696</v>
      </c>
      <c r="E14" s="382"/>
    </row>
    <row r="15" spans="1:5" ht="16.5" customHeight="1" x14ac:dyDescent="0.2">
      <c r="A15" s="1230" t="s">
        <v>123</v>
      </c>
      <c r="B15" s="382">
        <v>3145</v>
      </c>
      <c r="C15" s="382"/>
      <c r="D15" s="382">
        <v>0</v>
      </c>
      <c r="E15" s="382"/>
    </row>
    <row r="16" spans="1:5" x14ac:dyDescent="0.2">
      <c r="A16" s="1230" t="s">
        <v>124</v>
      </c>
      <c r="B16" s="382">
        <v>6517</v>
      </c>
      <c r="C16" s="382"/>
      <c r="D16" s="382">
        <v>2804</v>
      </c>
      <c r="E16" s="382"/>
    </row>
    <row r="17" spans="1:5" ht="15" customHeight="1" x14ac:dyDescent="0.2">
      <c r="A17" s="1230" t="s">
        <v>125</v>
      </c>
      <c r="B17" s="382">
        <v>708</v>
      </c>
      <c r="C17" s="382"/>
      <c r="D17" s="382">
        <v>0</v>
      </c>
      <c r="E17" s="382"/>
    </row>
    <row r="18" spans="1:5" ht="15" customHeight="1" x14ac:dyDescent="0.2">
      <c r="A18" s="1230" t="s">
        <v>126</v>
      </c>
      <c r="B18" s="382">
        <v>0</v>
      </c>
      <c r="C18" s="382"/>
      <c r="D18" s="382">
        <v>0</v>
      </c>
      <c r="E18" s="382"/>
    </row>
    <row r="19" spans="1:5" ht="15" customHeight="1" x14ac:dyDescent="0.2">
      <c r="A19" s="1230" t="s">
        <v>127</v>
      </c>
      <c r="B19" s="382">
        <v>0</v>
      </c>
      <c r="C19" s="382"/>
      <c r="D19" s="382">
        <v>1748</v>
      </c>
      <c r="E19" s="382"/>
    </row>
    <row r="20" spans="1:5" ht="15" customHeight="1" x14ac:dyDescent="0.2">
      <c r="A20" s="1233" t="s">
        <v>128</v>
      </c>
      <c r="B20" s="1213">
        <v>42</v>
      </c>
      <c r="C20" s="1213"/>
      <c r="D20" s="1213">
        <v>0</v>
      </c>
      <c r="E20" s="1213"/>
    </row>
    <row r="22" spans="1:5" x14ac:dyDescent="0.2">
      <c r="A22" s="40" t="s">
        <v>113</v>
      </c>
      <c r="B22" s="40"/>
      <c r="C22" s="40"/>
      <c r="D22" s="43"/>
    </row>
  </sheetData>
  <mergeCells count="3">
    <mergeCell ref="A4:A5"/>
    <mergeCell ref="B4:E4"/>
    <mergeCell ref="D1:E1"/>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&amp;R&amp;"Tahoma,Normal"441</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20"/>
  <sheetViews>
    <sheetView showGridLines="0" view="pageBreakPreview" zoomScale="98" zoomScaleNormal="89" zoomScaleSheetLayoutView="98" workbookViewId="0"/>
  </sheetViews>
  <sheetFormatPr baseColWidth="10" defaultColWidth="11.42578125" defaultRowHeight="12.75" x14ac:dyDescent="0.2"/>
  <cols>
    <col min="1" max="1" width="19.140625" style="256" customWidth="1"/>
    <col min="2" max="2" width="7.7109375" style="256" customWidth="1"/>
    <col min="3" max="3" width="2.7109375" style="259" customWidth="1"/>
    <col min="4" max="4" width="7.7109375" style="256" customWidth="1"/>
    <col min="5" max="5" width="2.7109375" style="259" customWidth="1"/>
    <col min="6" max="6" width="7.7109375" style="256" customWidth="1"/>
    <col min="7" max="7" width="2.7109375" style="259" customWidth="1"/>
    <col min="8" max="8" width="7.7109375" style="256" customWidth="1"/>
    <col min="9" max="9" width="2.7109375" style="259" customWidth="1"/>
    <col min="10" max="10" width="7.7109375" style="256" customWidth="1"/>
    <col min="11" max="11" width="2.7109375" style="259" customWidth="1"/>
    <col min="12" max="12" width="7.7109375" style="256" customWidth="1"/>
    <col min="13" max="13" width="2.7109375" style="259" customWidth="1"/>
    <col min="14" max="14" width="7.7109375" style="256" customWidth="1"/>
    <col min="15" max="15" width="2.7109375" style="259" customWidth="1"/>
    <col min="16" max="16" width="7.7109375" style="256" customWidth="1"/>
    <col min="17" max="17" width="2.7109375" style="259" customWidth="1"/>
    <col min="18" max="18" width="7.7109375" style="256" customWidth="1"/>
    <col min="19" max="19" width="2.7109375" style="259" customWidth="1"/>
    <col min="20" max="20" width="7.7109375" style="256" customWidth="1"/>
    <col min="21" max="21" width="2.7109375" style="259" customWidth="1"/>
    <col min="22" max="16384" width="11.42578125" style="256"/>
  </cols>
  <sheetData>
    <row r="1" spans="1:21" ht="15" x14ac:dyDescent="0.2">
      <c r="A1" s="243" t="s">
        <v>2062</v>
      </c>
      <c r="B1" s="243"/>
      <c r="C1" s="498"/>
      <c r="D1" s="243"/>
      <c r="E1" s="498"/>
      <c r="F1" s="245"/>
      <c r="G1" s="246"/>
      <c r="H1" s="211"/>
      <c r="I1" s="222"/>
      <c r="J1" s="211"/>
      <c r="K1" s="222"/>
      <c r="L1" s="211"/>
      <c r="M1" s="222"/>
      <c r="N1" s="211"/>
      <c r="O1" s="222"/>
      <c r="P1" s="211"/>
      <c r="Q1" s="222"/>
      <c r="R1" s="211"/>
      <c r="S1" s="1740" t="s">
        <v>1668</v>
      </c>
      <c r="T1" s="1740"/>
      <c r="U1" s="1740"/>
    </row>
    <row r="2" spans="1:21" ht="15" x14ac:dyDescent="0.2">
      <c r="A2" s="243" t="s">
        <v>412</v>
      </c>
      <c r="B2" s="243"/>
      <c r="C2" s="498"/>
      <c r="D2" s="243"/>
      <c r="E2" s="498"/>
      <c r="F2" s="248"/>
      <c r="G2" s="249"/>
      <c r="H2" s="211"/>
      <c r="I2" s="222"/>
      <c r="J2" s="211"/>
      <c r="K2" s="222"/>
      <c r="L2" s="211"/>
      <c r="M2" s="222"/>
      <c r="N2" s="211"/>
      <c r="O2" s="222"/>
      <c r="P2" s="211"/>
      <c r="Q2" s="222"/>
      <c r="R2" s="211"/>
      <c r="S2" s="222"/>
      <c r="T2" s="211"/>
      <c r="U2" s="222"/>
    </row>
    <row r="3" spans="1:21" x14ac:dyDescent="0.2">
      <c r="A3" s="211"/>
      <c r="B3" s="211"/>
      <c r="C3" s="222"/>
      <c r="D3" s="211"/>
      <c r="E3" s="222"/>
      <c r="F3" s="211"/>
      <c r="G3" s="222"/>
      <c r="H3" s="211"/>
      <c r="I3" s="222"/>
      <c r="J3" s="211"/>
      <c r="K3" s="222"/>
      <c r="L3" s="211"/>
      <c r="M3" s="222"/>
      <c r="N3" s="211"/>
      <c r="O3" s="222"/>
      <c r="P3" s="211"/>
      <c r="Q3" s="222"/>
      <c r="R3" s="211"/>
      <c r="S3" s="222"/>
      <c r="T3" s="211"/>
      <c r="U3" s="222"/>
    </row>
    <row r="4" spans="1:21" x14ac:dyDescent="0.2">
      <c r="A4" s="1733" t="s">
        <v>344</v>
      </c>
      <c r="B4" s="1459" t="s">
        <v>588</v>
      </c>
      <c r="C4" s="1459"/>
      <c r="D4" s="1459"/>
      <c r="E4" s="1459"/>
      <c r="F4" s="1459"/>
      <c r="G4" s="1459"/>
      <c r="H4" s="1459"/>
      <c r="I4" s="1459"/>
      <c r="J4" s="1459"/>
      <c r="K4" s="1459"/>
      <c r="L4" s="1459"/>
      <c r="M4" s="1459"/>
      <c r="N4" s="1459"/>
      <c r="O4" s="1459"/>
      <c r="P4" s="1459"/>
      <c r="Q4" s="1459"/>
      <c r="R4" s="1459"/>
      <c r="S4" s="1459"/>
      <c r="T4" s="1459"/>
      <c r="U4" s="1459"/>
    </row>
    <row r="5" spans="1:21" ht="27.75" customHeight="1" x14ac:dyDescent="0.2">
      <c r="A5" s="1734"/>
      <c r="B5" s="1705" t="s">
        <v>2132</v>
      </c>
      <c r="C5" s="1705"/>
      <c r="D5" s="1705"/>
      <c r="E5" s="1705"/>
      <c r="F5" s="1705" t="s">
        <v>602</v>
      </c>
      <c r="G5" s="1705"/>
      <c r="H5" s="1705"/>
      <c r="I5" s="1705"/>
      <c r="J5" s="1737" t="s">
        <v>2133</v>
      </c>
      <c r="K5" s="1737"/>
      <c r="L5" s="1737"/>
      <c r="M5" s="1737"/>
      <c r="N5" s="1737" t="s">
        <v>605</v>
      </c>
      <c r="O5" s="1737"/>
      <c r="P5" s="1737"/>
      <c r="Q5" s="1737"/>
      <c r="R5" s="1737" t="s">
        <v>596</v>
      </c>
      <c r="S5" s="1737"/>
      <c r="T5" s="1737"/>
      <c r="U5" s="1737"/>
    </row>
    <row r="6" spans="1:21" ht="25.5" customHeight="1" x14ac:dyDescent="0.2">
      <c r="A6" s="1734"/>
      <c r="B6" s="1731" t="s">
        <v>594</v>
      </c>
      <c r="C6" s="1731"/>
      <c r="D6" s="1731" t="s">
        <v>435</v>
      </c>
      <c r="E6" s="1731"/>
      <c r="F6" s="1731" t="s">
        <v>594</v>
      </c>
      <c r="G6" s="1731"/>
      <c r="H6" s="1731" t="s">
        <v>435</v>
      </c>
      <c r="I6" s="1731"/>
      <c r="J6" s="1731" t="s">
        <v>594</v>
      </c>
      <c r="K6" s="1731"/>
      <c r="L6" s="1731" t="s">
        <v>435</v>
      </c>
      <c r="M6" s="1731"/>
      <c r="N6" s="1731" t="s">
        <v>594</v>
      </c>
      <c r="O6" s="1731"/>
      <c r="P6" s="1731" t="s">
        <v>435</v>
      </c>
      <c r="Q6" s="1731"/>
      <c r="R6" s="1731" t="s">
        <v>594</v>
      </c>
      <c r="S6" s="1731"/>
      <c r="T6" s="1731" t="s">
        <v>435</v>
      </c>
      <c r="U6" s="1731"/>
    </row>
    <row r="7" spans="1:21" x14ac:dyDescent="0.2">
      <c r="A7" s="647" t="s">
        <v>346</v>
      </c>
      <c r="B7" s="648">
        <f>SUM(B8:B18)</f>
        <v>146</v>
      </c>
      <c r="C7" s="648"/>
      <c r="D7" s="648">
        <f>SUM(D8:D18)</f>
        <v>15</v>
      </c>
      <c r="E7" s="648"/>
      <c r="F7" s="648">
        <f>SUM(F8:F18)</f>
        <v>157</v>
      </c>
      <c r="G7" s="648"/>
      <c r="H7" s="648">
        <f>SUM(H8:H18)</f>
        <v>101</v>
      </c>
      <c r="I7" s="648"/>
      <c r="J7" s="648">
        <f>SUM(J8:J18)</f>
        <v>143</v>
      </c>
      <c r="K7" s="648"/>
      <c r="L7" s="648">
        <f>SUM(L8:L18)</f>
        <v>89</v>
      </c>
      <c r="M7" s="648"/>
      <c r="N7" s="648">
        <f>SUM(N8:N18)</f>
        <v>548</v>
      </c>
      <c r="O7" s="648"/>
      <c r="P7" s="648">
        <f>SUM(P8:P18)</f>
        <v>462</v>
      </c>
      <c r="Q7" s="648"/>
      <c r="R7" s="648">
        <f>SUM(R8:R18)</f>
        <v>167</v>
      </c>
      <c r="S7" s="648"/>
      <c r="T7" s="648">
        <f>SUM(T8:T18)</f>
        <v>131</v>
      </c>
      <c r="U7" s="648"/>
    </row>
    <row r="8" spans="1:21" x14ac:dyDescent="0.2">
      <c r="A8" s="947" t="s">
        <v>351</v>
      </c>
      <c r="B8" s="965">
        <v>12</v>
      </c>
      <c r="C8" s="965"/>
      <c r="D8" s="965">
        <v>5</v>
      </c>
      <c r="E8" s="965"/>
      <c r="F8" s="965">
        <v>87</v>
      </c>
      <c r="G8" s="965"/>
      <c r="H8" s="965">
        <v>93</v>
      </c>
      <c r="I8" s="965"/>
      <c r="J8" s="965">
        <v>0</v>
      </c>
      <c r="K8" s="965"/>
      <c r="L8" s="965">
        <v>0</v>
      </c>
      <c r="M8" s="965"/>
      <c r="N8" s="965">
        <v>0</v>
      </c>
      <c r="O8" s="965"/>
      <c r="P8" s="965">
        <v>0</v>
      </c>
      <c r="Q8" s="965"/>
      <c r="R8" s="965">
        <v>0</v>
      </c>
      <c r="S8" s="965"/>
      <c r="T8" s="965">
        <v>0</v>
      </c>
      <c r="U8" s="965"/>
    </row>
    <row r="9" spans="1:21" x14ac:dyDescent="0.2">
      <c r="A9" s="278" t="s">
        <v>352</v>
      </c>
      <c r="B9" s="967">
        <v>0</v>
      </c>
      <c r="C9" s="967"/>
      <c r="D9" s="967">
        <v>0</v>
      </c>
      <c r="E9" s="967"/>
      <c r="F9" s="967">
        <v>0</v>
      </c>
      <c r="G9" s="967"/>
      <c r="H9" s="967">
        <v>0</v>
      </c>
      <c r="I9" s="967"/>
      <c r="J9" s="967">
        <v>143</v>
      </c>
      <c r="K9" s="967"/>
      <c r="L9" s="967">
        <v>89</v>
      </c>
      <c r="M9" s="967"/>
      <c r="N9" s="967">
        <v>0</v>
      </c>
      <c r="O9" s="967"/>
      <c r="P9" s="967">
        <v>0</v>
      </c>
      <c r="Q9" s="967"/>
      <c r="R9" s="967">
        <v>33</v>
      </c>
      <c r="S9" s="967"/>
      <c r="T9" s="967">
        <v>2</v>
      </c>
      <c r="U9" s="967"/>
    </row>
    <row r="10" spans="1:21" x14ac:dyDescent="0.2">
      <c r="A10" s="278" t="s">
        <v>356</v>
      </c>
      <c r="B10" s="967">
        <v>0</v>
      </c>
      <c r="C10" s="967"/>
      <c r="D10" s="967">
        <v>0</v>
      </c>
      <c r="E10" s="967"/>
      <c r="F10" s="967">
        <v>0</v>
      </c>
      <c r="G10" s="967"/>
      <c r="H10" s="967">
        <v>0</v>
      </c>
      <c r="I10" s="967"/>
      <c r="J10" s="967">
        <v>0</v>
      </c>
      <c r="K10" s="967"/>
      <c r="L10" s="967">
        <v>0</v>
      </c>
      <c r="M10" s="967"/>
      <c r="N10" s="967">
        <v>0</v>
      </c>
      <c r="O10" s="967"/>
      <c r="P10" s="967">
        <v>0</v>
      </c>
      <c r="Q10" s="967"/>
      <c r="R10" s="967">
        <v>29</v>
      </c>
      <c r="S10" s="967"/>
      <c r="T10" s="967">
        <v>14</v>
      </c>
      <c r="U10" s="967"/>
    </row>
    <row r="11" spans="1:21" x14ac:dyDescent="0.2">
      <c r="A11" s="278" t="s">
        <v>357</v>
      </c>
      <c r="B11" s="967">
        <v>0</v>
      </c>
      <c r="C11" s="967"/>
      <c r="D11" s="967">
        <v>0</v>
      </c>
      <c r="E11" s="967"/>
      <c r="F11" s="967">
        <v>12</v>
      </c>
      <c r="G11" s="967"/>
      <c r="H11" s="967">
        <v>0</v>
      </c>
      <c r="I11" s="967"/>
      <c r="J11" s="967">
        <v>0</v>
      </c>
      <c r="K11" s="967"/>
      <c r="L11" s="967">
        <v>0</v>
      </c>
      <c r="M11" s="967"/>
      <c r="N11" s="967">
        <v>0</v>
      </c>
      <c r="O11" s="967"/>
      <c r="P11" s="967">
        <v>0</v>
      </c>
      <c r="Q11" s="967"/>
      <c r="R11" s="967">
        <v>0</v>
      </c>
      <c r="S11" s="967"/>
      <c r="T11" s="967">
        <v>0</v>
      </c>
      <c r="U11" s="967"/>
    </row>
    <row r="12" spans="1:21" x14ac:dyDescent="0.2">
      <c r="A12" s="278" t="s">
        <v>359</v>
      </c>
      <c r="B12" s="967">
        <v>0</v>
      </c>
      <c r="C12" s="967"/>
      <c r="D12" s="967">
        <v>0</v>
      </c>
      <c r="E12" s="967"/>
      <c r="F12" s="967">
        <v>0</v>
      </c>
      <c r="G12" s="967"/>
      <c r="H12" s="967">
        <v>0</v>
      </c>
      <c r="I12" s="967"/>
      <c r="J12" s="967">
        <v>0</v>
      </c>
      <c r="K12" s="967"/>
      <c r="L12" s="967">
        <v>0</v>
      </c>
      <c r="M12" s="967"/>
      <c r="N12" s="967">
        <v>0</v>
      </c>
      <c r="O12" s="967"/>
      <c r="P12" s="967">
        <v>0</v>
      </c>
      <c r="Q12" s="967"/>
      <c r="R12" s="967">
        <v>53</v>
      </c>
      <c r="S12" s="967"/>
      <c r="T12" s="967">
        <v>49</v>
      </c>
      <c r="U12" s="967"/>
    </row>
    <row r="13" spans="1:21" x14ac:dyDescent="0.2">
      <c r="A13" s="278" t="s">
        <v>363</v>
      </c>
      <c r="B13" s="967">
        <v>18</v>
      </c>
      <c r="C13" s="967"/>
      <c r="D13" s="967">
        <v>0</v>
      </c>
      <c r="E13" s="967"/>
      <c r="F13" s="967">
        <v>12</v>
      </c>
      <c r="G13" s="967"/>
      <c r="H13" s="967">
        <v>0</v>
      </c>
      <c r="I13" s="967"/>
      <c r="J13" s="967">
        <v>0</v>
      </c>
      <c r="K13" s="967"/>
      <c r="L13" s="967">
        <v>0</v>
      </c>
      <c r="M13" s="967"/>
      <c r="N13" s="967">
        <v>0</v>
      </c>
      <c r="O13" s="967"/>
      <c r="P13" s="967">
        <v>0</v>
      </c>
      <c r="Q13" s="967"/>
      <c r="R13" s="967">
        <v>0</v>
      </c>
      <c r="S13" s="967"/>
      <c r="T13" s="967">
        <v>0</v>
      </c>
      <c r="U13" s="967"/>
    </row>
    <row r="14" spans="1:21" x14ac:dyDescent="0.2">
      <c r="A14" s="278" t="s">
        <v>366</v>
      </c>
      <c r="B14" s="967">
        <v>75</v>
      </c>
      <c r="C14" s="967"/>
      <c r="D14" s="967">
        <v>1</v>
      </c>
      <c r="E14" s="967"/>
      <c r="F14" s="967">
        <v>27</v>
      </c>
      <c r="G14" s="967"/>
      <c r="H14" s="967">
        <v>0</v>
      </c>
      <c r="I14" s="967"/>
      <c r="J14" s="967">
        <v>0</v>
      </c>
      <c r="K14" s="967"/>
      <c r="L14" s="967">
        <v>0</v>
      </c>
      <c r="M14" s="967"/>
      <c r="N14" s="967">
        <v>0</v>
      </c>
      <c r="O14" s="967"/>
      <c r="P14" s="967">
        <v>0</v>
      </c>
      <c r="Q14" s="967"/>
      <c r="R14" s="967">
        <v>0</v>
      </c>
      <c r="S14" s="967"/>
      <c r="T14" s="967">
        <v>0</v>
      </c>
      <c r="U14" s="967"/>
    </row>
    <row r="15" spans="1:21" x14ac:dyDescent="0.2">
      <c r="A15" s="278" t="s">
        <v>451</v>
      </c>
      <c r="B15" s="967">
        <v>0</v>
      </c>
      <c r="C15" s="967"/>
      <c r="D15" s="967">
        <v>0</v>
      </c>
      <c r="E15" s="967"/>
      <c r="F15" s="967">
        <v>0</v>
      </c>
      <c r="G15" s="967"/>
      <c r="H15" s="967">
        <v>0</v>
      </c>
      <c r="I15" s="967"/>
      <c r="J15" s="967">
        <v>0</v>
      </c>
      <c r="K15" s="967"/>
      <c r="L15" s="967">
        <v>0</v>
      </c>
      <c r="M15" s="967"/>
      <c r="N15" s="967">
        <v>59</v>
      </c>
      <c r="O15" s="967"/>
      <c r="P15" s="967">
        <v>65</v>
      </c>
      <c r="Q15" s="967"/>
      <c r="R15" s="967">
        <v>52</v>
      </c>
      <c r="S15" s="967"/>
      <c r="T15" s="967">
        <v>66</v>
      </c>
      <c r="U15" s="967"/>
    </row>
    <row r="16" spans="1:21" x14ac:dyDescent="0.2">
      <c r="A16" s="278" t="s">
        <v>370</v>
      </c>
      <c r="B16" s="967">
        <v>0</v>
      </c>
      <c r="C16" s="967"/>
      <c r="D16" s="967">
        <v>0</v>
      </c>
      <c r="E16" s="967"/>
      <c r="F16" s="967">
        <v>0</v>
      </c>
      <c r="G16" s="967"/>
      <c r="H16" s="967">
        <v>0</v>
      </c>
      <c r="I16" s="967"/>
      <c r="J16" s="967">
        <v>0</v>
      </c>
      <c r="K16" s="967"/>
      <c r="L16" s="967">
        <v>0</v>
      </c>
      <c r="M16" s="967"/>
      <c r="N16" s="967">
        <v>489</v>
      </c>
      <c r="O16" s="967"/>
      <c r="P16" s="967">
        <v>397</v>
      </c>
      <c r="Q16" s="967"/>
      <c r="R16" s="967">
        <v>0</v>
      </c>
      <c r="S16" s="967"/>
      <c r="T16" s="967">
        <v>0</v>
      </c>
      <c r="U16" s="967"/>
    </row>
    <row r="17" spans="1:21" x14ac:dyDescent="0.2">
      <c r="A17" s="278" t="s">
        <v>371</v>
      </c>
      <c r="B17" s="967">
        <v>41</v>
      </c>
      <c r="C17" s="967"/>
      <c r="D17" s="967">
        <v>9</v>
      </c>
      <c r="E17" s="967"/>
      <c r="F17" s="967">
        <v>7</v>
      </c>
      <c r="G17" s="967"/>
      <c r="H17" s="967">
        <v>8</v>
      </c>
      <c r="I17" s="967"/>
      <c r="J17" s="967">
        <v>0</v>
      </c>
      <c r="K17" s="967"/>
      <c r="L17" s="967">
        <v>0</v>
      </c>
      <c r="M17" s="967"/>
      <c r="N17" s="967">
        <v>0</v>
      </c>
      <c r="O17" s="967"/>
      <c r="P17" s="967">
        <v>0</v>
      </c>
      <c r="Q17" s="967"/>
      <c r="R17" s="967">
        <v>0</v>
      </c>
      <c r="S17" s="967"/>
      <c r="T17" s="967">
        <v>0</v>
      </c>
      <c r="U17" s="967"/>
    </row>
    <row r="18" spans="1:21" x14ac:dyDescent="0.2">
      <c r="A18" s="954" t="s">
        <v>373</v>
      </c>
      <c r="B18" s="968">
        <v>0</v>
      </c>
      <c r="C18" s="968"/>
      <c r="D18" s="968">
        <v>0</v>
      </c>
      <c r="E18" s="968"/>
      <c r="F18" s="968">
        <v>12</v>
      </c>
      <c r="G18" s="968"/>
      <c r="H18" s="968">
        <v>0</v>
      </c>
      <c r="I18" s="968"/>
      <c r="J18" s="968">
        <v>0</v>
      </c>
      <c r="K18" s="968"/>
      <c r="L18" s="968">
        <v>0</v>
      </c>
      <c r="M18" s="968"/>
      <c r="N18" s="968">
        <v>0</v>
      </c>
      <c r="O18" s="968"/>
      <c r="P18" s="968">
        <v>0</v>
      </c>
      <c r="Q18" s="968"/>
      <c r="R18" s="968">
        <v>0</v>
      </c>
      <c r="S18" s="968"/>
      <c r="T18" s="968">
        <v>0</v>
      </c>
      <c r="U18" s="968"/>
    </row>
    <row r="19" spans="1:21" x14ac:dyDescent="0.2">
      <c r="A19" s="211"/>
      <c r="B19" s="211"/>
      <c r="C19" s="222"/>
      <c r="D19" s="211"/>
      <c r="E19" s="222"/>
      <c r="F19" s="211"/>
      <c r="G19" s="222"/>
      <c r="H19" s="211"/>
      <c r="I19" s="222"/>
      <c r="J19" s="211"/>
      <c r="K19" s="222"/>
      <c r="L19" s="211"/>
      <c r="M19" s="222"/>
      <c r="N19" s="211"/>
      <c r="O19" s="222"/>
      <c r="P19" s="211"/>
      <c r="Q19" s="222"/>
      <c r="R19" s="211"/>
      <c r="S19" s="222"/>
      <c r="T19" s="211"/>
      <c r="U19" s="222"/>
    </row>
    <row r="20" spans="1:21" x14ac:dyDescent="0.2">
      <c r="A20" s="214" t="s">
        <v>280</v>
      </c>
      <c r="B20" s="211"/>
      <c r="C20" s="222"/>
      <c r="D20" s="211"/>
      <c r="E20" s="222"/>
      <c r="F20" s="211"/>
      <c r="G20" s="222"/>
      <c r="H20" s="211"/>
      <c r="I20" s="222"/>
      <c r="J20" s="211"/>
      <c r="K20" s="222"/>
      <c r="L20" s="211"/>
      <c r="M20" s="222"/>
      <c r="N20" s="211"/>
      <c r="O20" s="222"/>
      <c r="P20" s="211"/>
      <c r="Q20" s="222"/>
      <c r="R20" s="211"/>
      <c r="S20" s="222"/>
      <c r="T20" s="211"/>
      <c r="U20" s="222"/>
    </row>
  </sheetData>
  <mergeCells count="18">
    <mergeCell ref="H6:I6"/>
    <mergeCell ref="J6:K6"/>
    <mergeCell ref="L6:M6"/>
    <mergeCell ref="N6:O6"/>
    <mergeCell ref="P6:Q6"/>
    <mergeCell ref="S1:U1"/>
    <mergeCell ref="A4:A6"/>
    <mergeCell ref="B4:U4"/>
    <mergeCell ref="B5:E5"/>
    <mergeCell ref="F5:I5"/>
    <mergeCell ref="J5:M5"/>
    <mergeCell ref="N5:Q5"/>
    <mergeCell ref="R5:U5"/>
    <mergeCell ref="B6:C6"/>
    <mergeCell ref="D6:E6"/>
    <mergeCell ref="R6:S6"/>
    <mergeCell ref="T6:U6"/>
    <mergeCell ref="F6:G6"/>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&amp;L&amp;"Tahoma,Normal"540</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R13"/>
  <sheetViews>
    <sheetView showGridLines="0" view="pageBreakPreview" zoomScale="96" zoomScaleSheetLayoutView="96" workbookViewId="0"/>
  </sheetViews>
  <sheetFormatPr baseColWidth="10" defaultColWidth="11.42578125" defaultRowHeight="12.75" x14ac:dyDescent="0.2"/>
  <cols>
    <col min="1" max="1" width="19.5703125" style="256" customWidth="1"/>
    <col min="2" max="2" width="7.85546875" style="256" customWidth="1"/>
    <col min="3" max="3" width="2.7109375" style="259" customWidth="1"/>
    <col min="4" max="4" width="7.85546875" style="256" customWidth="1"/>
    <col min="5" max="5" width="2.7109375" style="259" customWidth="1"/>
    <col min="6" max="6" width="7.85546875" style="256" customWidth="1"/>
    <col min="7" max="7" width="2.7109375" style="259" customWidth="1"/>
    <col min="8" max="8" width="7.85546875" style="256" customWidth="1"/>
    <col min="9" max="9" width="2.7109375" style="259" customWidth="1"/>
    <col min="10" max="10" width="7.85546875" style="256" customWidth="1"/>
    <col min="11" max="11" width="2.7109375" style="259" customWidth="1"/>
    <col min="12" max="12" width="7.85546875" style="256" customWidth="1"/>
    <col min="13" max="13" width="2.7109375" style="259" customWidth="1"/>
    <col min="14" max="14" width="7.85546875" style="256" customWidth="1"/>
    <col min="15" max="15" width="2.7109375" style="259" customWidth="1"/>
    <col min="16" max="16" width="7.85546875" style="256" customWidth="1"/>
    <col min="17" max="17" width="2.7109375" style="259" customWidth="1"/>
    <col min="18" max="16384" width="11.42578125" style="256"/>
  </cols>
  <sheetData>
    <row r="1" spans="1:18" ht="15" x14ac:dyDescent="0.2">
      <c r="A1" s="631" t="s">
        <v>2062</v>
      </c>
      <c r="B1" s="701"/>
      <c r="C1" s="417"/>
      <c r="D1" s="701"/>
      <c r="E1" s="417"/>
      <c r="F1" s="631"/>
      <c r="G1" s="693"/>
      <c r="H1" s="631"/>
      <c r="I1" s="633"/>
      <c r="J1" s="632"/>
      <c r="K1" s="417"/>
      <c r="L1" s="701"/>
      <c r="M1" s="417"/>
      <c r="N1" s="701"/>
      <c r="O1" s="1741" t="s">
        <v>1668</v>
      </c>
      <c r="P1" s="1741"/>
      <c r="Q1" s="1741"/>
      <c r="R1" s="273"/>
    </row>
    <row r="2" spans="1:18" ht="15" x14ac:dyDescent="0.2">
      <c r="A2" s="631" t="s">
        <v>412</v>
      </c>
      <c r="B2" s="701"/>
      <c r="C2" s="417"/>
      <c r="D2" s="701"/>
      <c r="E2" s="417"/>
      <c r="F2" s="631"/>
      <c r="G2" s="693"/>
      <c r="H2" s="631"/>
      <c r="I2" s="633"/>
      <c r="J2" s="632"/>
      <c r="K2" s="417"/>
      <c r="L2" s="701"/>
      <c r="M2" s="417"/>
      <c r="N2" s="701"/>
      <c r="O2" s="417"/>
      <c r="P2" s="701"/>
      <c r="Q2" s="417"/>
    </row>
    <row r="3" spans="1:18" x14ac:dyDescent="0.2">
      <c r="A3" s="701"/>
      <c r="B3" s="701"/>
      <c r="C3" s="417"/>
      <c r="D3" s="701"/>
      <c r="E3" s="417"/>
      <c r="F3" s="701"/>
      <c r="G3" s="417"/>
      <c r="H3" s="701"/>
      <c r="I3" s="417"/>
      <c r="J3" s="701"/>
      <c r="K3" s="417"/>
      <c r="L3" s="701"/>
      <c r="M3" s="417"/>
      <c r="N3" s="701"/>
      <c r="O3" s="417"/>
      <c r="P3" s="701"/>
      <c r="Q3" s="417"/>
    </row>
    <row r="4" spans="1:18" ht="18" customHeight="1" x14ac:dyDescent="0.2">
      <c r="A4" s="1733" t="s">
        <v>344</v>
      </c>
      <c r="B4" s="1459" t="s">
        <v>588</v>
      </c>
      <c r="C4" s="1459"/>
      <c r="D4" s="1459"/>
      <c r="E4" s="1459"/>
      <c r="F4" s="1459"/>
      <c r="G4" s="1459"/>
      <c r="H4" s="1459"/>
      <c r="I4" s="1459"/>
      <c r="J4" s="1459"/>
      <c r="K4" s="1459"/>
      <c r="L4" s="1459"/>
      <c r="M4" s="1459"/>
      <c r="N4" s="1459"/>
      <c r="O4" s="1459"/>
      <c r="P4" s="1459"/>
      <c r="Q4" s="1459"/>
    </row>
    <row r="5" spans="1:18" ht="39.75" customHeight="1" x14ac:dyDescent="0.2">
      <c r="A5" s="1734"/>
      <c r="B5" s="1737" t="s">
        <v>2134</v>
      </c>
      <c r="C5" s="1737"/>
      <c r="D5" s="1737"/>
      <c r="E5" s="1737"/>
      <c r="F5" s="1737" t="s">
        <v>606</v>
      </c>
      <c r="G5" s="1737"/>
      <c r="H5" s="1737"/>
      <c r="I5" s="1737"/>
      <c r="J5" s="1737" t="s">
        <v>1733</v>
      </c>
      <c r="K5" s="1737"/>
      <c r="L5" s="1737"/>
      <c r="M5" s="1737"/>
      <c r="N5" s="1737" t="s">
        <v>607</v>
      </c>
      <c r="O5" s="1737"/>
      <c r="P5" s="1737"/>
      <c r="Q5" s="1737"/>
    </row>
    <row r="6" spans="1:18" ht="19.5" customHeight="1" x14ac:dyDescent="0.2">
      <c r="A6" s="1742"/>
      <c r="B6" s="1743" t="s">
        <v>594</v>
      </c>
      <c r="C6" s="1743"/>
      <c r="D6" s="1735" t="s">
        <v>435</v>
      </c>
      <c r="E6" s="1735"/>
      <c r="F6" s="1743" t="s">
        <v>594</v>
      </c>
      <c r="G6" s="1743"/>
      <c r="H6" s="1743" t="s">
        <v>435</v>
      </c>
      <c r="I6" s="1743"/>
      <c r="J6" s="1743" t="s">
        <v>594</v>
      </c>
      <c r="K6" s="1743"/>
      <c r="L6" s="1743" t="s">
        <v>435</v>
      </c>
      <c r="M6" s="1743"/>
      <c r="N6" s="1735" t="s">
        <v>594</v>
      </c>
      <c r="O6" s="1735"/>
      <c r="P6" s="1735" t="s">
        <v>435</v>
      </c>
      <c r="Q6" s="1735"/>
    </row>
    <row r="7" spans="1:18" ht="16.5" customHeight="1" x14ac:dyDescent="0.2">
      <c r="A7" s="647" t="s">
        <v>346</v>
      </c>
      <c r="B7" s="648">
        <f>SUM(B8:B10)</f>
        <v>12</v>
      </c>
      <c r="C7" s="648"/>
      <c r="D7" s="648">
        <f>SUM(D8:D10)</f>
        <v>1</v>
      </c>
      <c r="E7" s="649"/>
      <c r="F7" s="648">
        <f>SUM(C11:C13)</f>
        <v>0</v>
      </c>
      <c r="G7" s="648"/>
      <c r="H7" s="648">
        <f>SUM(H8:H10)</f>
        <v>59</v>
      </c>
      <c r="I7" s="648"/>
      <c r="J7" s="648">
        <f>SUM(J8:J10)</f>
        <v>226</v>
      </c>
      <c r="K7" s="648"/>
      <c r="L7" s="648">
        <f t="shared" ref="L7:P7" si="0">SUM(L8:L10)</f>
        <v>242</v>
      </c>
      <c r="M7" s="648"/>
      <c r="N7" s="648">
        <f t="shared" si="0"/>
        <v>86</v>
      </c>
      <c r="O7" s="648"/>
      <c r="P7" s="648">
        <f t="shared" si="0"/>
        <v>68</v>
      </c>
      <c r="Q7" s="649"/>
    </row>
    <row r="8" spans="1:18" ht="18" customHeight="1" x14ac:dyDescent="0.2">
      <c r="A8" s="947" t="s">
        <v>347</v>
      </c>
      <c r="B8" s="965">
        <v>0</v>
      </c>
      <c r="C8" s="965"/>
      <c r="D8" s="965">
        <v>0</v>
      </c>
      <c r="E8" s="966"/>
      <c r="F8" s="965">
        <v>0</v>
      </c>
      <c r="G8" s="965"/>
      <c r="H8" s="965">
        <v>0</v>
      </c>
      <c r="I8" s="965"/>
      <c r="J8" s="965">
        <v>216</v>
      </c>
      <c r="K8" s="965"/>
      <c r="L8" s="965">
        <v>236</v>
      </c>
      <c r="M8" s="965"/>
      <c r="N8" s="965">
        <v>86</v>
      </c>
      <c r="O8" s="965"/>
      <c r="P8" s="965">
        <v>68</v>
      </c>
      <c r="Q8" s="965"/>
    </row>
    <row r="9" spans="1:18" ht="18.75" customHeight="1" x14ac:dyDescent="0.2">
      <c r="A9" s="278" t="s">
        <v>352</v>
      </c>
      <c r="B9" s="967">
        <v>12</v>
      </c>
      <c r="C9" s="967"/>
      <c r="D9" s="967">
        <v>1</v>
      </c>
      <c r="E9" s="936"/>
      <c r="F9" s="967">
        <v>0</v>
      </c>
      <c r="G9" s="967"/>
      <c r="H9" s="967">
        <v>0</v>
      </c>
      <c r="I9" s="967"/>
      <c r="J9" s="967">
        <v>0</v>
      </c>
      <c r="K9" s="967"/>
      <c r="L9" s="967">
        <v>0</v>
      </c>
      <c r="M9" s="967"/>
      <c r="N9" s="967">
        <v>0</v>
      </c>
      <c r="O9" s="967"/>
      <c r="P9" s="967">
        <v>0</v>
      </c>
      <c r="Q9" s="967"/>
    </row>
    <row r="10" spans="1:18" ht="22.5" customHeight="1" x14ac:dyDescent="0.2">
      <c r="A10" s="954" t="s">
        <v>451</v>
      </c>
      <c r="B10" s="968">
        <v>0</v>
      </c>
      <c r="C10" s="968"/>
      <c r="D10" s="968">
        <v>0</v>
      </c>
      <c r="E10" s="969"/>
      <c r="F10" s="968">
        <v>57</v>
      </c>
      <c r="G10" s="968"/>
      <c r="H10" s="968">
        <v>59</v>
      </c>
      <c r="I10" s="968"/>
      <c r="J10" s="968">
        <v>10</v>
      </c>
      <c r="K10" s="968"/>
      <c r="L10" s="968">
        <v>6</v>
      </c>
      <c r="M10" s="968"/>
      <c r="N10" s="968">
        <v>0</v>
      </c>
      <c r="O10" s="968"/>
      <c r="P10" s="968">
        <v>0</v>
      </c>
      <c r="Q10" s="968"/>
    </row>
    <row r="11" spans="1:18" x14ac:dyDescent="0.2">
      <c r="A11" s="701"/>
      <c r="B11" s="274"/>
      <c r="C11" s="274"/>
      <c r="D11" s="274"/>
      <c r="E11" s="274"/>
      <c r="F11" s="701"/>
      <c r="G11" s="417"/>
      <c r="H11" s="701"/>
      <c r="I11" s="417"/>
      <c r="J11" s="701"/>
      <c r="K11" s="417"/>
      <c r="L11" s="701"/>
      <c r="M11" s="417"/>
      <c r="N11" s="701"/>
      <c r="O11" s="417"/>
      <c r="P11" s="701"/>
      <c r="Q11" s="417"/>
    </row>
    <row r="12" spans="1:18" ht="25.5" customHeight="1" x14ac:dyDescent="0.2">
      <c r="A12" s="1739" t="s">
        <v>1732</v>
      </c>
      <c r="B12" s="1739"/>
      <c r="C12" s="1739"/>
      <c r="D12" s="1739"/>
      <c r="E12" s="1739"/>
      <c r="F12" s="1739"/>
      <c r="G12" s="1739"/>
      <c r="H12" s="1739"/>
      <c r="I12" s="1739"/>
      <c r="J12" s="1739"/>
      <c r="K12" s="1739"/>
      <c r="L12" s="1739"/>
      <c r="M12" s="1739"/>
      <c r="N12" s="1739"/>
      <c r="O12" s="1739"/>
      <c r="P12" s="1739"/>
      <c r="Q12" s="1739"/>
    </row>
    <row r="13" spans="1:18" x14ac:dyDescent="0.2">
      <c r="B13" s="274"/>
      <c r="C13" s="274"/>
      <c r="D13" s="274"/>
      <c r="E13" s="274"/>
    </row>
  </sheetData>
  <mergeCells count="16">
    <mergeCell ref="A12:Q12"/>
    <mergeCell ref="O1:Q1"/>
    <mergeCell ref="A4:A6"/>
    <mergeCell ref="B4:Q4"/>
    <mergeCell ref="B5:E5"/>
    <mergeCell ref="F5:I5"/>
    <mergeCell ref="J5:M5"/>
    <mergeCell ref="N5:Q5"/>
    <mergeCell ref="B6:C6"/>
    <mergeCell ref="D6:E6"/>
    <mergeCell ref="F6:G6"/>
    <mergeCell ref="H6:I6"/>
    <mergeCell ref="J6:K6"/>
    <mergeCell ref="L6:M6"/>
    <mergeCell ref="N6:O6"/>
    <mergeCell ref="P6:Q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&amp;R&amp;"Tahoma,Normal"541</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43"/>
  <sheetViews>
    <sheetView showGridLines="0" view="pageBreakPreview" topLeftCell="A25" zoomScaleSheetLayoutView="100" workbookViewId="0"/>
  </sheetViews>
  <sheetFormatPr baseColWidth="10" defaultColWidth="11.42578125" defaultRowHeight="12.75" x14ac:dyDescent="0.2"/>
  <cols>
    <col min="1" max="1" width="20.140625" style="256" customWidth="1"/>
    <col min="2" max="2" width="8.42578125" style="256" bestFit="1" customWidth="1"/>
    <col min="3" max="3" width="2" style="256" customWidth="1"/>
    <col min="4" max="4" width="9.140625" style="282" bestFit="1" customWidth="1"/>
    <col min="5" max="5" width="2" style="282" customWidth="1"/>
    <col min="6" max="6" width="10.28515625" style="282" customWidth="1"/>
    <col min="7" max="7" width="2" style="282" customWidth="1"/>
    <col min="8" max="8" width="9.140625" style="282" bestFit="1" customWidth="1"/>
    <col min="9" max="9" width="2" style="282" customWidth="1"/>
    <col min="10" max="10" width="13.5703125" style="282" customWidth="1"/>
    <col min="11" max="11" width="2" style="282" customWidth="1"/>
    <col min="12" max="12" width="14.42578125" style="282" customWidth="1"/>
    <col min="13" max="13" width="2" style="282" customWidth="1"/>
    <col min="14" max="14" width="9.140625" style="282" bestFit="1" customWidth="1"/>
    <col min="15" max="15" width="2" style="282" customWidth="1"/>
    <col min="16" max="16" width="12.140625" style="282" customWidth="1"/>
    <col min="17" max="17" width="2.85546875" style="282" customWidth="1"/>
    <col min="18" max="18" width="9.140625" style="282" customWidth="1"/>
    <col min="19" max="19" width="2.7109375" style="282" customWidth="1"/>
    <col min="20" max="20" width="12.28515625" style="256" customWidth="1"/>
    <col min="21" max="21" width="3.28515625" style="256" customWidth="1"/>
    <col min="22" max="16384" width="11.42578125" style="256"/>
  </cols>
  <sheetData>
    <row r="1" spans="1:21" ht="15.75" customHeight="1" x14ac:dyDescent="0.2">
      <c r="A1" s="148" t="s">
        <v>2064</v>
      </c>
      <c r="B1" s="148"/>
      <c r="C1" s="148"/>
      <c r="D1" s="148"/>
      <c r="E1" s="148"/>
      <c r="F1" s="148"/>
      <c r="G1" s="148"/>
      <c r="H1" s="148"/>
      <c r="I1" s="148"/>
      <c r="J1" s="148"/>
      <c r="K1" s="148"/>
      <c r="L1" s="148"/>
      <c r="M1" s="148"/>
      <c r="N1" s="148"/>
      <c r="O1" s="148"/>
      <c r="P1" s="148"/>
      <c r="Q1" s="148"/>
      <c r="R1" s="148"/>
      <c r="S1" s="275"/>
      <c r="T1" s="1455" t="s">
        <v>1684</v>
      </c>
      <c r="U1" s="1455"/>
    </row>
    <row r="2" spans="1:21" ht="15.75" customHeight="1" x14ac:dyDescent="0.2">
      <c r="A2" s="150" t="s">
        <v>412</v>
      </c>
      <c r="B2" s="1"/>
      <c r="C2" s="1"/>
      <c r="D2" s="1"/>
      <c r="E2" s="1"/>
      <c r="F2" s="1"/>
      <c r="G2" s="1"/>
      <c r="H2" s="1"/>
      <c r="I2" s="1"/>
      <c r="J2" s="1"/>
      <c r="K2" s="1"/>
      <c r="L2" s="1"/>
      <c r="M2" s="1"/>
      <c r="N2" s="1"/>
      <c r="O2" s="1"/>
      <c r="P2" s="1"/>
      <c r="Q2" s="1"/>
      <c r="R2" s="1"/>
      <c r="S2" s="1"/>
      <c r="T2" s="1"/>
    </row>
    <row r="3" spans="1:21" ht="12.75" customHeight="1" x14ac:dyDescent="0.2">
      <c r="A3" s="2"/>
      <c r="B3" s="1"/>
      <c r="C3" s="1"/>
      <c r="D3" s="1"/>
      <c r="E3" s="1"/>
      <c r="F3" s="1"/>
      <c r="G3" s="1"/>
      <c r="H3" s="1"/>
      <c r="I3" s="1"/>
      <c r="J3" s="1"/>
      <c r="K3" s="1"/>
      <c r="L3" s="1"/>
      <c r="M3" s="1"/>
      <c r="N3" s="1"/>
      <c r="O3" s="1"/>
      <c r="P3" s="1"/>
      <c r="Q3" s="1"/>
      <c r="R3" s="1"/>
      <c r="S3" s="1"/>
      <c r="T3" s="1"/>
    </row>
    <row r="4" spans="1:21" ht="18" customHeight="1" x14ac:dyDescent="0.2">
      <c r="A4" s="1457" t="s">
        <v>344</v>
      </c>
      <c r="B4" s="1744" t="s">
        <v>594</v>
      </c>
      <c r="C4" s="1744"/>
      <c r="D4" s="1744"/>
      <c r="E4" s="1744"/>
      <c r="F4" s="1744"/>
      <c r="G4" s="1744"/>
      <c r="H4" s="1744"/>
      <c r="I4" s="1744"/>
      <c r="J4" s="1744"/>
      <c r="K4" s="277"/>
      <c r="L4" s="1744" t="s">
        <v>609</v>
      </c>
      <c r="M4" s="1744"/>
      <c r="N4" s="1744"/>
      <c r="O4" s="277"/>
      <c r="P4" s="1744" t="s">
        <v>610</v>
      </c>
      <c r="Q4" s="1744"/>
      <c r="R4" s="1744"/>
      <c r="S4" s="277"/>
      <c r="T4" s="277" t="s">
        <v>0</v>
      </c>
      <c r="U4" s="276"/>
    </row>
    <row r="5" spans="1:21" ht="18" customHeight="1" x14ac:dyDescent="0.2">
      <c r="A5" s="1458"/>
      <c r="B5" s="1433" t="s">
        <v>611</v>
      </c>
      <c r="C5" s="277"/>
      <c r="D5" s="1433" t="s">
        <v>612</v>
      </c>
      <c r="E5" s="277"/>
      <c r="F5" s="1433" t="s">
        <v>613</v>
      </c>
      <c r="G5" s="277"/>
      <c r="H5" s="1433" t="s">
        <v>614</v>
      </c>
      <c r="I5" s="277"/>
      <c r="J5" s="1433" t="s">
        <v>615</v>
      </c>
      <c r="K5" s="277"/>
      <c r="L5" s="1433" t="s">
        <v>611</v>
      </c>
      <c r="M5" s="277"/>
      <c r="N5" s="1433" t="s">
        <v>616</v>
      </c>
      <c r="O5" s="277"/>
      <c r="P5" s="1433" t="s">
        <v>611</v>
      </c>
      <c r="Q5" s="277"/>
      <c r="R5" s="1433" t="s">
        <v>616</v>
      </c>
      <c r="S5" s="277"/>
      <c r="T5" s="277"/>
      <c r="U5" s="276"/>
    </row>
    <row r="6" spans="1:21" x14ac:dyDescent="0.2">
      <c r="A6" s="578" t="s">
        <v>0</v>
      </c>
      <c r="B6" s="515">
        <v>0</v>
      </c>
      <c r="C6" s="515"/>
      <c r="D6" s="515">
        <f>SUM(D7:D39)</f>
        <v>43</v>
      </c>
      <c r="E6" s="515"/>
      <c r="F6" s="515">
        <f t="shared" ref="F6:T6" si="0">SUM(F7:F39)</f>
        <v>12</v>
      </c>
      <c r="G6" s="515"/>
      <c r="H6" s="515">
        <f t="shared" si="0"/>
        <v>0</v>
      </c>
      <c r="I6" s="515"/>
      <c r="J6" s="515">
        <f t="shared" si="0"/>
        <v>0</v>
      </c>
      <c r="K6" s="515"/>
      <c r="L6" s="515">
        <f t="shared" si="0"/>
        <v>36</v>
      </c>
      <c r="M6" s="515"/>
      <c r="N6" s="515">
        <f t="shared" si="0"/>
        <v>30</v>
      </c>
      <c r="O6" s="515"/>
      <c r="P6" s="515">
        <f t="shared" si="0"/>
        <v>0</v>
      </c>
      <c r="Q6" s="515"/>
      <c r="R6" s="515">
        <v>0</v>
      </c>
      <c r="S6" s="515"/>
      <c r="T6" s="515">
        <f t="shared" si="0"/>
        <v>121</v>
      </c>
      <c r="U6" s="828"/>
    </row>
    <row r="7" spans="1:21" x14ac:dyDescent="0.2">
      <c r="A7" s="947" t="s">
        <v>419</v>
      </c>
      <c r="B7" s="958">
        <v>0</v>
      </c>
      <c r="C7" s="958"/>
      <c r="D7" s="958">
        <v>1</v>
      </c>
      <c r="E7" s="958"/>
      <c r="F7" s="958">
        <v>0</v>
      </c>
      <c r="G7" s="958"/>
      <c r="H7" s="958">
        <v>0</v>
      </c>
      <c r="I7" s="958"/>
      <c r="J7" s="958">
        <v>0</v>
      </c>
      <c r="K7" s="958"/>
      <c r="L7" s="958">
        <v>1</v>
      </c>
      <c r="M7" s="958"/>
      <c r="N7" s="958">
        <v>0</v>
      </c>
      <c r="O7" s="958"/>
      <c r="P7" s="958">
        <v>0</v>
      </c>
      <c r="Q7" s="958"/>
      <c r="R7" s="958">
        <v>0</v>
      </c>
      <c r="S7" s="958"/>
      <c r="T7" s="959">
        <v>2</v>
      </c>
      <c r="U7" s="960"/>
    </row>
    <row r="8" spans="1:21" x14ac:dyDescent="0.2">
      <c r="A8" s="278" t="s">
        <v>347</v>
      </c>
      <c r="B8" s="161">
        <v>0</v>
      </c>
      <c r="C8" s="161"/>
      <c r="D8" s="161">
        <v>0</v>
      </c>
      <c r="E8" s="161"/>
      <c r="F8" s="161">
        <v>0</v>
      </c>
      <c r="G8" s="161"/>
      <c r="H8" s="161">
        <v>0</v>
      </c>
      <c r="I8" s="161"/>
      <c r="J8" s="161">
        <v>0</v>
      </c>
      <c r="K8" s="161"/>
      <c r="L8" s="161">
        <v>0</v>
      </c>
      <c r="M8" s="161"/>
      <c r="N8" s="161">
        <v>0</v>
      </c>
      <c r="O8" s="161"/>
      <c r="P8" s="161">
        <v>0</v>
      </c>
      <c r="Q8" s="161"/>
      <c r="R8" s="161">
        <v>0</v>
      </c>
      <c r="S8" s="161"/>
      <c r="T8" s="281">
        <v>0</v>
      </c>
      <c r="U8" s="961"/>
    </row>
    <row r="9" spans="1:21" x14ac:dyDescent="0.2">
      <c r="A9" s="278" t="s">
        <v>348</v>
      </c>
      <c r="B9" s="161">
        <v>0</v>
      </c>
      <c r="C9" s="161"/>
      <c r="D9" s="161">
        <v>0</v>
      </c>
      <c r="E9" s="161"/>
      <c r="F9" s="161">
        <v>0</v>
      </c>
      <c r="G9" s="161"/>
      <c r="H9" s="161">
        <v>0</v>
      </c>
      <c r="I9" s="161"/>
      <c r="J9" s="161">
        <v>0</v>
      </c>
      <c r="K9" s="161"/>
      <c r="L9" s="161">
        <v>0</v>
      </c>
      <c r="M9" s="161"/>
      <c r="N9" s="161">
        <v>0</v>
      </c>
      <c r="O9" s="161"/>
      <c r="P9" s="161">
        <v>0</v>
      </c>
      <c r="Q9" s="161"/>
      <c r="R9" s="161">
        <v>0</v>
      </c>
      <c r="S9" s="161"/>
      <c r="T9" s="281">
        <v>0</v>
      </c>
      <c r="U9" s="961"/>
    </row>
    <row r="10" spans="1:21" x14ac:dyDescent="0.2">
      <c r="A10" s="278" t="s">
        <v>349</v>
      </c>
      <c r="B10" s="161">
        <v>0</v>
      </c>
      <c r="C10" s="161"/>
      <c r="D10" s="161">
        <v>0</v>
      </c>
      <c r="E10" s="161"/>
      <c r="F10" s="161">
        <v>0</v>
      </c>
      <c r="G10" s="161"/>
      <c r="H10" s="161">
        <v>0</v>
      </c>
      <c r="I10" s="161"/>
      <c r="J10" s="161">
        <v>0</v>
      </c>
      <c r="K10" s="161"/>
      <c r="L10" s="161">
        <v>0</v>
      </c>
      <c r="M10" s="161"/>
      <c r="N10" s="161">
        <v>0</v>
      </c>
      <c r="O10" s="161"/>
      <c r="P10" s="161">
        <v>0</v>
      </c>
      <c r="Q10" s="161"/>
      <c r="R10" s="161">
        <v>0</v>
      </c>
      <c r="S10" s="161"/>
      <c r="T10" s="281">
        <v>0</v>
      </c>
      <c r="U10" s="961"/>
    </row>
    <row r="11" spans="1:21" x14ac:dyDescent="0.2">
      <c r="A11" s="278" t="s">
        <v>350</v>
      </c>
      <c r="B11" s="161">
        <v>0</v>
      </c>
      <c r="C11" s="161"/>
      <c r="D11" s="161">
        <v>0</v>
      </c>
      <c r="E11" s="161"/>
      <c r="F11" s="161">
        <v>0</v>
      </c>
      <c r="G11" s="161"/>
      <c r="H11" s="161">
        <v>0</v>
      </c>
      <c r="I11" s="161"/>
      <c r="J11" s="161">
        <v>0</v>
      </c>
      <c r="K11" s="161"/>
      <c r="L11" s="161">
        <v>0</v>
      </c>
      <c r="M11" s="161"/>
      <c r="N11" s="161">
        <v>0</v>
      </c>
      <c r="O11" s="161"/>
      <c r="P11" s="161">
        <v>0</v>
      </c>
      <c r="Q11" s="161"/>
      <c r="R11" s="161">
        <v>0</v>
      </c>
      <c r="S11" s="161"/>
      <c r="T11" s="281">
        <v>0</v>
      </c>
      <c r="U11" s="961"/>
    </row>
    <row r="12" spans="1:21" x14ac:dyDescent="0.2">
      <c r="A12" s="278" t="s">
        <v>351</v>
      </c>
      <c r="B12" s="161">
        <v>0</v>
      </c>
      <c r="C12" s="161"/>
      <c r="D12" s="161">
        <v>0</v>
      </c>
      <c r="E12" s="161"/>
      <c r="F12" s="161">
        <v>0</v>
      </c>
      <c r="G12" s="161"/>
      <c r="H12" s="161">
        <v>0</v>
      </c>
      <c r="I12" s="161"/>
      <c r="J12" s="161">
        <v>0</v>
      </c>
      <c r="K12" s="161"/>
      <c r="L12" s="161">
        <v>0</v>
      </c>
      <c r="M12" s="161"/>
      <c r="N12" s="161">
        <v>0</v>
      </c>
      <c r="O12" s="161"/>
      <c r="P12" s="161">
        <v>0</v>
      </c>
      <c r="Q12" s="161"/>
      <c r="R12" s="161">
        <v>0</v>
      </c>
      <c r="S12" s="161"/>
      <c r="T12" s="281">
        <v>0</v>
      </c>
      <c r="U12" s="961"/>
    </row>
    <row r="13" spans="1:21" x14ac:dyDescent="0.2">
      <c r="A13" s="278" t="s">
        <v>352</v>
      </c>
      <c r="B13" s="161">
        <v>0</v>
      </c>
      <c r="C13" s="161"/>
      <c r="D13" s="161">
        <v>20</v>
      </c>
      <c r="E13" s="161"/>
      <c r="F13" s="161">
        <v>5</v>
      </c>
      <c r="G13" s="161"/>
      <c r="H13" s="161">
        <v>0</v>
      </c>
      <c r="I13" s="161"/>
      <c r="J13" s="161">
        <v>0</v>
      </c>
      <c r="K13" s="161"/>
      <c r="L13" s="161">
        <v>12</v>
      </c>
      <c r="M13" s="161"/>
      <c r="N13" s="161">
        <v>16</v>
      </c>
      <c r="O13" s="161"/>
      <c r="P13" s="161">
        <v>0</v>
      </c>
      <c r="Q13" s="161"/>
      <c r="R13" s="161">
        <v>0</v>
      </c>
      <c r="S13" s="161"/>
      <c r="T13" s="281">
        <v>53</v>
      </c>
      <c r="U13" s="961"/>
    </row>
    <row r="14" spans="1:21" x14ac:dyDescent="0.2">
      <c r="A14" s="278" t="s">
        <v>353</v>
      </c>
      <c r="B14" s="161">
        <v>0</v>
      </c>
      <c r="C14" s="161"/>
      <c r="D14" s="161">
        <v>1</v>
      </c>
      <c r="E14" s="161"/>
      <c r="F14" s="161">
        <v>1</v>
      </c>
      <c r="G14" s="161"/>
      <c r="H14" s="161">
        <v>0</v>
      </c>
      <c r="I14" s="161"/>
      <c r="J14" s="161">
        <v>0</v>
      </c>
      <c r="K14" s="161"/>
      <c r="L14" s="161">
        <v>2</v>
      </c>
      <c r="M14" s="161"/>
      <c r="N14" s="161">
        <v>0</v>
      </c>
      <c r="O14" s="161"/>
      <c r="P14" s="161">
        <v>0</v>
      </c>
      <c r="Q14" s="161"/>
      <c r="R14" s="161">
        <v>0</v>
      </c>
      <c r="S14" s="161"/>
      <c r="T14" s="281">
        <v>4</v>
      </c>
      <c r="U14" s="961"/>
    </row>
    <row r="15" spans="1:21" x14ac:dyDescent="0.2">
      <c r="A15" s="278" t="s">
        <v>354</v>
      </c>
      <c r="B15" s="161">
        <v>0</v>
      </c>
      <c r="C15" s="161"/>
      <c r="D15" s="161">
        <v>0</v>
      </c>
      <c r="E15" s="161"/>
      <c r="F15" s="161">
        <v>1</v>
      </c>
      <c r="G15" s="161"/>
      <c r="H15" s="161">
        <v>0</v>
      </c>
      <c r="I15" s="161"/>
      <c r="J15" s="161">
        <v>0</v>
      </c>
      <c r="K15" s="161"/>
      <c r="L15" s="161">
        <v>1</v>
      </c>
      <c r="M15" s="161"/>
      <c r="N15" s="161">
        <v>0</v>
      </c>
      <c r="O15" s="161"/>
      <c r="P15" s="161">
        <v>0</v>
      </c>
      <c r="Q15" s="161"/>
      <c r="R15" s="161">
        <v>0</v>
      </c>
      <c r="S15" s="161"/>
      <c r="T15" s="281">
        <v>2</v>
      </c>
      <c r="U15" s="961"/>
    </row>
    <row r="16" spans="1:21" x14ac:dyDescent="0.2">
      <c r="A16" s="278" t="s">
        <v>355</v>
      </c>
      <c r="B16" s="161">
        <v>0</v>
      </c>
      <c r="C16" s="161"/>
      <c r="D16" s="161">
        <v>0</v>
      </c>
      <c r="E16" s="161"/>
      <c r="F16" s="161">
        <v>0</v>
      </c>
      <c r="G16" s="161"/>
      <c r="H16" s="161">
        <v>0</v>
      </c>
      <c r="I16" s="161"/>
      <c r="J16" s="161">
        <v>0</v>
      </c>
      <c r="K16" s="161"/>
      <c r="L16" s="161">
        <v>0</v>
      </c>
      <c r="M16" s="161"/>
      <c r="N16" s="161">
        <v>0</v>
      </c>
      <c r="O16" s="161"/>
      <c r="P16" s="161">
        <v>0</v>
      </c>
      <c r="Q16" s="161"/>
      <c r="R16" s="161">
        <v>0</v>
      </c>
      <c r="S16" s="161"/>
      <c r="T16" s="281">
        <v>0</v>
      </c>
      <c r="U16" s="961"/>
    </row>
    <row r="17" spans="1:21" x14ac:dyDescent="0.2">
      <c r="A17" s="278" t="s">
        <v>356</v>
      </c>
      <c r="B17" s="161">
        <v>0</v>
      </c>
      <c r="C17" s="161"/>
      <c r="D17" s="161">
        <v>12</v>
      </c>
      <c r="E17" s="161"/>
      <c r="F17" s="161">
        <v>2</v>
      </c>
      <c r="G17" s="161"/>
      <c r="H17" s="161">
        <v>0</v>
      </c>
      <c r="I17" s="161"/>
      <c r="J17" s="161">
        <v>0</v>
      </c>
      <c r="K17" s="161"/>
      <c r="L17" s="161">
        <v>9</v>
      </c>
      <c r="M17" s="161"/>
      <c r="N17" s="161">
        <v>8</v>
      </c>
      <c r="O17" s="161"/>
      <c r="P17" s="161">
        <v>0</v>
      </c>
      <c r="Q17" s="161"/>
      <c r="R17" s="161">
        <v>0</v>
      </c>
      <c r="S17" s="161"/>
      <c r="T17" s="281">
        <v>31</v>
      </c>
      <c r="U17" s="961"/>
    </row>
    <row r="18" spans="1:21" x14ac:dyDescent="0.2">
      <c r="A18" s="278" t="s">
        <v>357</v>
      </c>
      <c r="B18" s="161">
        <v>0</v>
      </c>
      <c r="C18" s="161"/>
      <c r="D18" s="161">
        <v>0</v>
      </c>
      <c r="E18" s="161"/>
      <c r="F18" s="161">
        <v>0</v>
      </c>
      <c r="G18" s="161"/>
      <c r="H18" s="161">
        <v>0</v>
      </c>
      <c r="I18" s="161"/>
      <c r="J18" s="161">
        <v>0</v>
      </c>
      <c r="K18" s="161"/>
      <c r="L18" s="161">
        <v>0</v>
      </c>
      <c r="M18" s="161"/>
      <c r="N18" s="161">
        <v>0</v>
      </c>
      <c r="O18" s="161"/>
      <c r="P18" s="161">
        <v>0</v>
      </c>
      <c r="Q18" s="161"/>
      <c r="R18" s="161">
        <v>0</v>
      </c>
      <c r="S18" s="161"/>
      <c r="T18" s="281">
        <v>0</v>
      </c>
      <c r="U18" s="961"/>
    </row>
    <row r="19" spans="1:21" x14ac:dyDescent="0.2">
      <c r="A19" s="278" t="s">
        <v>358</v>
      </c>
      <c r="B19" s="161">
        <v>0</v>
      </c>
      <c r="C19" s="161"/>
      <c r="D19" s="161">
        <v>0</v>
      </c>
      <c r="E19" s="161"/>
      <c r="F19" s="161">
        <v>0</v>
      </c>
      <c r="G19" s="161"/>
      <c r="H19" s="161">
        <v>0</v>
      </c>
      <c r="I19" s="161"/>
      <c r="J19" s="161">
        <v>0</v>
      </c>
      <c r="K19" s="161"/>
      <c r="L19" s="161">
        <v>0</v>
      </c>
      <c r="M19" s="161"/>
      <c r="N19" s="161">
        <v>0</v>
      </c>
      <c r="O19" s="161"/>
      <c r="P19" s="161">
        <v>0</v>
      </c>
      <c r="Q19" s="161"/>
      <c r="R19" s="161">
        <v>0</v>
      </c>
      <c r="S19" s="161"/>
      <c r="T19" s="281">
        <v>0</v>
      </c>
      <c r="U19" s="961"/>
    </row>
    <row r="20" spans="1:21" x14ac:dyDescent="0.2">
      <c r="A20" s="278" t="s">
        <v>359</v>
      </c>
      <c r="B20" s="161">
        <v>0</v>
      </c>
      <c r="C20" s="161"/>
      <c r="D20" s="161">
        <v>0</v>
      </c>
      <c r="E20" s="161"/>
      <c r="F20" s="161">
        <v>0</v>
      </c>
      <c r="G20" s="161"/>
      <c r="H20" s="161">
        <v>0</v>
      </c>
      <c r="I20" s="161"/>
      <c r="J20" s="161">
        <v>0</v>
      </c>
      <c r="K20" s="161"/>
      <c r="L20" s="161">
        <v>0</v>
      </c>
      <c r="M20" s="161"/>
      <c r="N20" s="161">
        <v>0</v>
      </c>
      <c r="O20" s="161"/>
      <c r="P20" s="161">
        <v>0</v>
      </c>
      <c r="Q20" s="161"/>
      <c r="R20" s="161">
        <v>0</v>
      </c>
      <c r="S20" s="161"/>
      <c r="T20" s="281">
        <v>0</v>
      </c>
      <c r="U20" s="961"/>
    </row>
    <row r="21" spans="1:21" x14ac:dyDescent="0.2">
      <c r="A21" s="278" t="s">
        <v>360</v>
      </c>
      <c r="B21" s="161">
        <v>0</v>
      </c>
      <c r="C21" s="161"/>
      <c r="D21" s="161">
        <v>2</v>
      </c>
      <c r="E21" s="161"/>
      <c r="F21" s="161">
        <v>0</v>
      </c>
      <c r="G21" s="161"/>
      <c r="H21" s="161">
        <v>0</v>
      </c>
      <c r="I21" s="161"/>
      <c r="J21" s="161">
        <v>0</v>
      </c>
      <c r="K21" s="161"/>
      <c r="L21" s="161">
        <v>1</v>
      </c>
      <c r="M21" s="161"/>
      <c r="N21" s="161">
        <v>1</v>
      </c>
      <c r="O21" s="161"/>
      <c r="P21" s="161">
        <v>0</v>
      </c>
      <c r="Q21" s="161"/>
      <c r="R21" s="161">
        <v>0</v>
      </c>
      <c r="S21" s="161"/>
      <c r="T21" s="281">
        <v>4</v>
      </c>
      <c r="U21" s="961"/>
    </row>
    <row r="22" spans="1:21" x14ac:dyDescent="0.2">
      <c r="A22" s="278" t="s">
        <v>361</v>
      </c>
      <c r="B22" s="161">
        <v>0</v>
      </c>
      <c r="C22" s="161"/>
      <c r="D22" s="161">
        <v>0</v>
      </c>
      <c r="E22" s="161"/>
      <c r="F22" s="161">
        <v>0</v>
      </c>
      <c r="G22" s="161"/>
      <c r="H22" s="161">
        <v>0</v>
      </c>
      <c r="I22" s="161"/>
      <c r="J22" s="161">
        <v>0</v>
      </c>
      <c r="K22" s="161"/>
      <c r="L22" s="161">
        <v>0</v>
      </c>
      <c r="M22" s="161"/>
      <c r="N22" s="161">
        <v>0</v>
      </c>
      <c r="O22" s="161"/>
      <c r="P22" s="161">
        <v>0</v>
      </c>
      <c r="Q22" s="161"/>
      <c r="R22" s="161">
        <v>0</v>
      </c>
      <c r="S22" s="161"/>
      <c r="T22" s="281">
        <v>0</v>
      </c>
      <c r="U22" s="961"/>
    </row>
    <row r="23" spans="1:21" x14ac:dyDescent="0.2">
      <c r="A23" s="278" t="s">
        <v>362</v>
      </c>
      <c r="B23" s="161">
        <v>0</v>
      </c>
      <c r="C23" s="161"/>
      <c r="D23" s="161">
        <v>0</v>
      </c>
      <c r="E23" s="161"/>
      <c r="F23" s="161">
        <v>0</v>
      </c>
      <c r="G23" s="161"/>
      <c r="H23" s="161">
        <v>0</v>
      </c>
      <c r="I23" s="161"/>
      <c r="J23" s="161">
        <v>0</v>
      </c>
      <c r="K23" s="161"/>
      <c r="L23" s="161">
        <v>0</v>
      </c>
      <c r="M23" s="161"/>
      <c r="N23" s="161">
        <v>0</v>
      </c>
      <c r="O23" s="161"/>
      <c r="P23" s="161">
        <v>0</v>
      </c>
      <c r="Q23" s="161"/>
      <c r="R23" s="161">
        <v>0</v>
      </c>
      <c r="S23" s="161"/>
      <c r="T23" s="281">
        <v>0</v>
      </c>
      <c r="U23" s="961"/>
    </row>
    <row r="24" spans="1:21" x14ac:dyDescent="0.2">
      <c r="A24" s="278" t="s">
        <v>363</v>
      </c>
      <c r="B24" s="161">
        <v>0</v>
      </c>
      <c r="C24" s="161"/>
      <c r="D24" s="161">
        <v>0</v>
      </c>
      <c r="E24" s="161"/>
      <c r="F24" s="161">
        <v>0</v>
      </c>
      <c r="G24" s="161"/>
      <c r="H24" s="161">
        <v>0</v>
      </c>
      <c r="I24" s="161"/>
      <c r="J24" s="161">
        <v>0</v>
      </c>
      <c r="K24" s="161"/>
      <c r="L24" s="161">
        <v>0</v>
      </c>
      <c r="M24" s="161"/>
      <c r="N24" s="161">
        <v>0</v>
      </c>
      <c r="O24" s="161"/>
      <c r="P24" s="161">
        <v>0</v>
      </c>
      <c r="Q24" s="161"/>
      <c r="R24" s="161">
        <v>0</v>
      </c>
      <c r="S24" s="161"/>
      <c r="T24" s="281">
        <v>0</v>
      </c>
      <c r="U24" s="961"/>
    </row>
    <row r="25" spans="1:21" x14ac:dyDescent="0.2">
      <c r="A25" s="278" t="s">
        <v>364</v>
      </c>
      <c r="B25" s="161">
        <v>0</v>
      </c>
      <c r="C25" s="161"/>
      <c r="D25" s="161">
        <v>0</v>
      </c>
      <c r="E25" s="161"/>
      <c r="F25" s="161">
        <v>0</v>
      </c>
      <c r="G25" s="161"/>
      <c r="H25" s="161">
        <v>0</v>
      </c>
      <c r="I25" s="161"/>
      <c r="J25" s="161">
        <v>0</v>
      </c>
      <c r="K25" s="161"/>
      <c r="L25" s="161">
        <v>0</v>
      </c>
      <c r="M25" s="161"/>
      <c r="N25" s="161">
        <v>0</v>
      </c>
      <c r="O25" s="161"/>
      <c r="P25" s="161">
        <v>0</v>
      </c>
      <c r="Q25" s="161"/>
      <c r="R25" s="161">
        <v>0</v>
      </c>
      <c r="S25" s="161"/>
      <c r="T25" s="281">
        <v>0</v>
      </c>
      <c r="U25" s="961"/>
    </row>
    <row r="26" spans="1:21" x14ac:dyDescent="0.2">
      <c r="A26" s="278" t="s">
        <v>365</v>
      </c>
      <c r="B26" s="161">
        <v>0</v>
      </c>
      <c r="C26" s="161"/>
      <c r="D26" s="161">
        <v>0</v>
      </c>
      <c r="E26" s="161"/>
      <c r="F26" s="161">
        <v>0</v>
      </c>
      <c r="G26" s="161"/>
      <c r="H26" s="161">
        <v>0</v>
      </c>
      <c r="I26" s="161"/>
      <c r="J26" s="161">
        <v>0</v>
      </c>
      <c r="K26" s="161"/>
      <c r="L26" s="161">
        <v>0</v>
      </c>
      <c r="M26" s="161"/>
      <c r="N26" s="161">
        <v>0</v>
      </c>
      <c r="O26" s="161"/>
      <c r="P26" s="161">
        <v>0</v>
      </c>
      <c r="Q26" s="161"/>
      <c r="R26" s="161">
        <v>0</v>
      </c>
      <c r="S26" s="161"/>
      <c r="T26" s="281">
        <v>0</v>
      </c>
      <c r="U26" s="961"/>
    </row>
    <row r="27" spans="1:21" x14ac:dyDescent="0.2">
      <c r="A27" s="278" t="s">
        <v>366</v>
      </c>
      <c r="B27" s="161">
        <v>0</v>
      </c>
      <c r="C27" s="161"/>
      <c r="D27" s="161">
        <v>2</v>
      </c>
      <c r="E27" s="161"/>
      <c r="F27" s="161">
        <v>0</v>
      </c>
      <c r="G27" s="161"/>
      <c r="H27" s="161">
        <v>0</v>
      </c>
      <c r="I27" s="161"/>
      <c r="J27" s="161">
        <v>0</v>
      </c>
      <c r="K27" s="161"/>
      <c r="L27" s="161">
        <v>1</v>
      </c>
      <c r="M27" s="161"/>
      <c r="N27" s="161">
        <v>1</v>
      </c>
      <c r="O27" s="161"/>
      <c r="P27" s="161">
        <v>0</v>
      </c>
      <c r="Q27" s="161"/>
      <c r="R27" s="161">
        <v>0</v>
      </c>
      <c r="S27" s="161"/>
      <c r="T27" s="281">
        <v>4</v>
      </c>
      <c r="U27" s="961"/>
    </row>
    <row r="28" spans="1:21" x14ac:dyDescent="0.2">
      <c r="A28" s="278" t="s">
        <v>367</v>
      </c>
      <c r="B28" s="161">
        <v>0</v>
      </c>
      <c r="C28" s="161"/>
      <c r="D28" s="161">
        <v>0</v>
      </c>
      <c r="E28" s="161"/>
      <c r="F28" s="161">
        <v>0</v>
      </c>
      <c r="G28" s="161"/>
      <c r="H28" s="161">
        <v>0</v>
      </c>
      <c r="I28" s="161"/>
      <c r="J28" s="161">
        <v>0</v>
      </c>
      <c r="K28" s="161"/>
      <c r="L28" s="161">
        <v>0</v>
      </c>
      <c r="M28" s="161"/>
      <c r="N28" s="161">
        <v>0</v>
      </c>
      <c r="O28" s="161"/>
      <c r="P28" s="161">
        <v>0</v>
      </c>
      <c r="Q28" s="161"/>
      <c r="R28" s="161">
        <v>0</v>
      </c>
      <c r="S28" s="161"/>
      <c r="T28" s="281">
        <v>0</v>
      </c>
      <c r="U28" s="961"/>
    </row>
    <row r="29" spans="1:21" x14ac:dyDescent="0.2">
      <c r="A29" s="278" t="s">
        <v>368</v>
      </c>
      <c r="B29" s="161">
        <v>0</v>
      </c>
      <c r="C29" s="161"/>
      <c r="D29" s="161">
        <v>0</v>
      </c>
      <c r="E29" s="161"/>
      <c r="F29" s="161">
        <v>0</v>
      </c>
      <c r="G29" s="161"/>
      <c r="H29" s="161">
        <v>0</v>
      </c>
      <c r="I29" s="161"/>
      <c r="J29" s="161">
        <v>0</v>
      </c>
      <c r="K29" s="161"/>
      <c r="L29" s="161">
        <v>0</v>
      </c>
      <c r="M29" s="161"/>
      <c r="N29" s="161">
        <v>0</v>
      </c>
      <c r="O29" s="161"/>
      <c r="P29" s="161">
        <v>0</v>
      </c>
      <c r="Q29" s="161"/>
      <c r="R29" s="161">
        <v>0</v>
      </c>
      <c r="S29" s="161"/>
      <c r="T29" s="281">
        <v>0</v>
      </c>
      <c r="U29" s="961"/>
    </row>
    <row r="30" spans="1:21" x14ac:dyDescent="0.2">
      <c r="A30" s="278" t="s">
        <v>369</v>
      </c>
      <c r="B30" s="161">
        <v>0</v>
      </c>
      <c r="C30" s="161"/>
      <c r="D30" s="161">
        <v>0</v>
      </c>
      <c r="E30" s="161"/>
      <c r="F30" s="161">
        <v>0</v>
      </c>
      <c r="G30" s="161"/>
      <c r="H30" s="161">
        <v>0</v>
      </c>
      <c r="I30" s="161"/>
      <c r="J30" s="161">
        <v>0</v>
      </c>
      <c r="K30" s="161"/>
      <c r="L30" s="161">
        <v>0</v>
      </c>
      <c r="M30" s="161"/>
      <c r="N30" s="161">
        <v>0</v>
      </c>
      <c r="O30" s="161"/>
      <c r="P30" s="161">
        <v>0</v>
      </c>
      <c r="Q30" s="161"/>
      <c r="R30" s="161">
        <v>0</v>
      </c>
      <c r="S30" s="161"/>
      <c r="T30" s="281">
        <v>0</v>
      </c>
      <c r="U30" s="961"/>
    </row>
    <row r="31" spans="1:21" x14ac:dyDescent="0.2">
      <c r="A31" s="278" t="s">
        <v>451</v>
      </c>
      <c r="B31" s="161">
        <v>0</v>
      </c>
      <c r="C31" s="161"/>
      <c r="D31" s="161">
        <v>0</v>
      </c>
      <c r="E31" s="161"/>
      <c r="F31" s="161">
        <v>0</v>
      </c>
      <c r="G31" s="161"/>
      <c r="H31" s="161">
        <v>0</v>
      </c>
      <c r="I31" s="161"/>
      <c r="J31" s="161">
        <v>0</v>
      </c>
      <c r="K31" s="161"/>
      <c r="L31" s="161">
        <v>0</v>
      </c>
      <c r="M31" s="161"/>
      <c r="N31" s="161">
        <v>0</v>
      </c>
      <c r="O31" s="161"/>
      <c r="P31" s="161">
        <v>0</v>
      </c>
      <c r="Q31" s="161"/>
      <c r="R31" s="161">
        <v>0</v>
      </c>
      <c r="S31" s="161"/>
      <c r="T31" s="281">
        <v>0</v>
      </c>
      <c r="U31" s="961"/>
    </row>
    <row r="32" spans="1:21" x14ac:dyDescent="0.2">
      <c r="A32" s="278" t="s">
        <v>370</v>
      </c>
      <c r="B32" s="161">
        <v>0</v>
      </c>
      <c r="C32" s="161"/>
      <c r="D32" s="161">
        <v>0</v>
      </c>
      <c r="E32" s="161"/>
      <c r="F32" s="161">
        <v>0</v>
      </c>
      <c r="G32" s="161"/>
      <c r="H32" s="161">
        <v>0</v>
      </c>
      <c r="I32" s="161"/>
      <c r="J32" s="161">
        <v>0</v>
      </c>
      <c r="K32" s="161"/>
      <c r="L32" s="161">
        <v>0</v>
      </c>
      <c r="M32" s="161"/>
      <c r="N32" s="161">
        <v>0</v>
      </c>
      <c r="O32" s="161"/>
      <c r="P32" s="161">
        <v>0</v>
      </c>
      <c r="Q32" s="161"/>
      <c r="R32" s="161">
        <v>0</v>
      </c>
      <c r="S32" s="161"/>
      <c r="T32" s="281">
        <v>0</v>
      </c>
      <c r="U32" s="961"/>
    </row>
    <row r="33" spans="1:21" x14ac:dyDescent="0.2">
      <c r="A33" s="278" t="s">
        <v>371</v>
      </c>
      <c r="B33" s="161">
        <v>0</v>
      </c>
      <c r="C33" s="161"/>
      <c r="D33" s="161">
        <v>0</v>
      </c>
      <c r="E33" s="161"/>
      <c r="F33" s="161">
        <v>0</v>
      </c>
      <c r="G33" s="161"/>
      <c r="H33" s="161">
        <v>0</v>
      </c>
      <c r="I33" s="161"/>
      <c r="J33" s="161">
        <v>0</v>
      </c>
      <c r="K33" s="161"/>
      <c r="L33" s="161">
        <v>0</v>
      </c>
      <c r="M33" s="161"/>
      <c r="N33" s="161">
        <v>0</v>
      </c>
      <c r="O33" s="161"/>
      <c r="P33" s="161">
        <v>0</v>
      </c>
      <c r="Q33" s="161"/>
      <c r="R33" s="161">
        <v>0</v>
      </c>
      <c r="S33" s="161"/>
      <c r="T33" s="281">
        <v>0</v>
      </c>
      <c r="U33" s="961"/>
    </row>
    <row r="34" spans="1:21" x14ac:dyDescent="0.2">
      <c r="A34" s="278" t="s">
        <v>372</v>
      </c>
      <c r="B34" s="161">
        <v>0</v>
      </c>
      <c r="C34" s="161"/>
      <c r="D34" s="161">
        <v>0</v>
      </c>
      <c r="E34" s="161"/>
      <c r="F34" s="161">
        <v>0</v>
      </c>
      <c r="G34" s="161"/>
      <c r="H34" s="161">
        <v>0</v>
      </c>
      <c r="I34" s="161"/>
      <c r="J34" s="161">
        <v>0</v>
      </c>
      <c r="K34" s="161"/>
      <c r="L34" s="161">
        <v>0</v>
      </c>
      <c r="M34" s="161"/>
      <c r="N34" s="161">
        <v>0</v>
      </c>
      <c r="O34" s="161"/>
      <c r="P34" s="161">
        <v>0</v>
      </c>
      <c r="Q34" s="161"/>
      <c r="R34" s="161">
        <v>0</v>
      </c>
      <c r="S34" s="161"/>
      <c r="T34" s="281">
        <v>0</v>
      </c>
      <c r="U34" s="961"/>
    </row>
    <row r="35" spans="1:21" x14ac:dyDescent="0.2">
      <c r="A35" s="278" t="s">
        <v>373</v>
      </c>
      <c r="B35" s="161">
        <v>0</v>
      </c>
      <c r="C35" s="161"/>
      <c r="D35" s="161">
        <v>3</v>
      </c>
      <c r="E35" s="161"/>
      <c r="F35" s="161">
        <v>1</v>
      </c>
      <c r="G35" s="161"/>
      <c r="H35" s="161">
        <v>0</v>
      </c>
      <c r="I35" s="161"/>
      <c r="J35" s="161">
        <v>0</v>
      </c>
      <c r="K35" s="161"/>
      <c r="L35" s="161">
        <v>5</v>
      </c>
      <c r="M35" s="161"/>
      <c r="N35" s="161">
        <v>3</v>
      </c>
      <c r="O35" s="161"/>
      <c r="P35" s="161">
        <v>0</v>
      </c>
      <c r="Q35" s="161"/>
      <c r="R35" s="161">
        <v>0</v>
      </c>
      <c r="S35" s="161"/>
      <c r="T35" s="281">
        <v>12</v>
      </c>
      <c r="U35" s="961"/>
    </row>
    <row r="36" spans="1:21" x14ac:dyDescent="0.2">
      <c r="A36" s="278" t="s">
        <v>374</v>
      </c>
      <c r="B36" s="161">
        <v>0</v>
      </c>
      <c r="C36" s="161"/>
      <c r="D36" s="161">
        <v>1</v>
      </c>
      <c r="E36" s="161"/>
      <c r="F36" s="161">
        <v>2</v>
      </c>
      <c r="G36" s="161"/>
      <c r="H36" s="161">
        <v>0</v>
      </c>
      <c r="I36" s="161"/>
      <c r="J36" s="161">
        <v>0</v>
      </c>
      <c r="K36" s="161"/>
      <c r="L36" s="161">
        <v>4</v>
      </c>
      <c r="M36" s="161"/>
      <c r="N36" s="161">
        <v>0</v>
      </c>
      <c r="O36" s="161"/>
      <c r="P36" s="161">
        <v>0</v>
      </c>
      <c r="Q36" s="161"/>
      <c r="R36" s="161">
        <v>0</v>
      </c>
      <c r="S36" s="161"/>
      <c r="T36" s="281">
        <v>7</v>
      </c>
      <c r="U36" s="961"/>
    </row>
    <row r="37" spans="1:21" x14ac:dyDescent="0.2">
      <c r="A37" s="278" t="s">
        <v>375</v>
      </c>
      <c r="B37" s="161">
        <v>0</v>
      </c>
      <c r="C37" s="161"/>
      <c r="D37" s="161">
        <v>1</v>
      </c>
      <c r="E37" s="161"/>
      <c r="F37" s="161">
        <v>0</v>
      </c>
      <c r="G37" s="161"/>
      <c r="H37" s="161">
        <v>0</v>
      </c>
      <c r="I37" s="161"/>
      <c r="J37" s="161">
        <v>0</v>
      </c>
      <c r="K37" s="161"/>
      <c r="L37" s="161">
        <v>0</v>
      </c>
      <c r="M37" s="161"/>
      <c r="N37" s="161">
        <v>1</v>
      </c>
      <c r="O37" s="161"/>
      <c r="P37" s="161">
        <v>0</v>
      </c>
      <c r="Q37" s="161"/>
      <c r="R37" s="161">
        <v>0</v>
      </c>
      <c r="S37" s="161"/>
      <c r="T37" s="281">
        <v>2</v>
      </c>
      <c r="U37" s="961"/>
    </row>
    <row r="38" spans="1:21" x14ac:dyDescent="0.2">
      <c r="A38" s="278" t="s">
        <v>376</v>
      </c>
      <c r="B38" s="161">
        <v>0</v>
      </c>
      <c r="C38" s="161"/>
      <c r="D38" s="161">
        <v>0</v>
      </c>
      <c r="E38" s="161"/>
      <c r="F38" s="161">
        <v>0</v>
      </c>
      <c r="G38" s="161"/>
      <c r="H38" s="161">
        <v>0</v>
      </c>
      <c r="I38" s="161"/>
      <c r="J38" s="161">
        <v>0</v>
      </c>
      <c r="K38" s="161"/>
      <c r="L38" s="161">
        <v>0</v>
      </c>
      <c r="M38" s="161"/>
      <c r="N38" s="161">
        <v>0</v>
      </c>
      <c r="O38" s="161"/>
      <c r="P38" s="161">
        <v>0</v>
      </c>
      <c r="Q38" s="161"/>
      <c r="R38" s="161">
        <v>0</v>
      </c>
      <c r="S38" s="161"/>
      <c r="T38" s="281">
        <v>0</v>
      </c>
      <c r="U38" s="961"/>
    </row>
    <row r="39" spans="1:21" x14ac:dyDescent="0.2">
      <c r="A39" s="954" t="s">
        <v>440</v>
      </c>
      <c r="B39" s="962">
        <v>0</v>
      </c>
      <c r="C39" s="962"/>
      <c r="D39" s="962">
        <v>0</v>
      </c>
      <c r="E39" s="962"/>
      <c r="F39" s="962">
        <v>0</v>
      </c>
      <c r="G39" s="962"/>
      <c r="H39" s="962">
        <v>0</v>
      </c>
      <c r="I39" s="962"/>
      <c r="J39" s="962">
        <v>0</v>
      </c>
      <c r="K39" s="962"/>
      <c r="L39" s="962">
        <v>0</v>
      </c>
      <c r="M39" s="962"/>
      <c r="N39" s="962">
        <v>0</v>
      </c>
      <c r="O39" s="962"/>
      <c r="P39" s="962">
        <v>0</v>
      </c>
      <c r="Q39" s="962"/>
      <c r="R39" s="962">
        <v>0</v>
      </c>
      <c r="S39" s="962"/>
      <c r="T39" s="963">
        <v>0</v>
      </c>
      <c r="U39" s="964"/>
    </row>
    <row r="40" spans="1:21" ht="17.25" customHeight="1" x14ac:dyDescent="0.2">
      <c r="A40" s="278"/>
      <c r="B40" s="279"/>
      <c r="C40" s="279"/>
      <c r="D40" s="279"/>
      <c r="E40" s="279"/>
      <c r="F40" s="280"/>
      <c r="G40" s="280"/>
      <c r="H40" s="280"/>
      <c r="I40" s="280"/>
      <c r="J40" s="280"/>
      <c r="K40" s="280"/>
      <c r="L40" s="280"/>
      <c r="M40" s="280"/>
      <c r="N40" s="280"/>
      <c r="O40" s="280"/>
      <c r="P40" s="279"/>
      <c r="Q40" s="279"/>
      <c r="R40" s="279"/>
      <c r="S40" s="279"/>
      <c r="T40" s="281"/>
      <c r="U40" s="259"/>
    </row>
    <row r="41" spans="1:21" ht="24.75" customHeight="1" x14ac:dyDescent="0.2">
      <c r="A41" s="1745" t="s">
        <v>1704</v>
      </c>
      <c r="B41" s="1745"/>
      <c r="C41" s="1745"/>
      <c r="D41" s="1745"/>
      <c r="E41" s="1745"/>
      <c r="F41" s="1745"/>
      <c r="G41" s="1745"/>
      <c r="H41" s="1745"/>
      <c r="I41" s="1745"/>
      <c r="J41" s="1745"/>
      <c r="K41" s="1745"/>
      <c r="L41" s="1745"/>
      <c r="M41" s="1745"/>
      <c r="N41" s="1745"/>
      <c r="O41" s="1745"/>
      <c r="P41" s="1745"/>
      <c r="Q41" s="1745"/>
      <c r="R41" s="1745"/>
      <c r="S41" s="1745"/>
      <c r="T41" s="1745"/>
      <c r="U41" s="1745"/>
    </row>
    <row r="42" spans="1:21" ht="12.75" customHeight="1" x14ac:dyDescent="0.2">
      <c r="A42" s="1745"/>
      <c r="B42" s="1745"/>
      <c r="C42" s="1745"/>
      <c r="D42" s="1745"/>
      <c r="E42" s="1745"/>
      <c r="F42" s="1745"/>
      <c r="G42" s="1745"/>
      <c r="H42" s="1745"/>
      <c r="I42" s="1745"/>
      <c r="J42" s="1745"/>
      <c r="K42" s="1745"/>
      <c r="L42" s="1745"/>
      <c r="M42" s="1745"/>
      <c r="N42" s="1745"/>
      <c r="O42" s="1745"/>
      <c r="P42" s="1745"/>
      <c r="Q42" s="1745"/>
      <c r="R42" s="1745"/>
      <c r="S42" s="1745"/>
      <c r="T42" s="1745"/>
      <c r="U42" s="1745"/>
    </row>
    <row r="43" spans="1:21" x14ac:dyDescent="0.2">
      <c r="A43" s="1694" t="s">
        <v>617</v>
      </c>
      <c r="B43" s="1694"/>
      <c r="C43" s="1694"/>
      <c r="D43" s="1694"/>
      <c r="E43" s="1694"/>
      <c r="F43" s="1694"/>
      <c r="G43" s="1694"/>
      <c r="H43" s="1694"/>
      <c r="I43" s="1694"/>
      <c r="J43" s="1694"/>
      <c r="K43" s="1694"/>
      <c r="L43" s="1694"/>
      <c r="M43" s="1694"/>
      <c r="N43" s="1694"/>
      <c r="O43" s="1694"/>
      <c r="P43" s="1694"/>
      <c r="Q43" s="1694"/>
      <c r="R43" s="1694"/>
      <c r="S43" s="1694"/>
      <c r="T43" s="1694"/>
    </row>
  </sheetData>
  <mergeCells count="7">
    <mergeCell ref="A43:T43"/>
    <mergeCell ref="B4:J4"/>
    <mergeCell ref="L4:N4"/>
    <mergeCell ref="P4:R4"/>
    <mergeCell ref="T1:U1"/>
    <mergeCell ref="A41:U42"/>
    <mergeCell ref="A4:A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&amp;L&amp;"Tahoma,Normal"542</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P14"/>
  <sheetViews>
    <sheetView showGridLines="0" view="pageBreakPreview" zoomScaleNormal="70" zoomScaleSheetLayoutView="100" workbookViewId="0"/>
  </sheetViews>
  <sheetFormatPr baseColWidth="10" defaultColWidth="11.42578125" defaultRowHeight="12.75" x14ac:dyDescent="0.2"/>
  <cols>
    <col min="1" max="1" width="31" style="211" customWidth="1"/>
    <col min="2" max="2" width="1.7109375" style="211" customWidth="1"/>
    <col min="3" max="3" width="28.28515625" style="211" customWidth="1"/>
    <col min="4" max="4" width="11.42578125" style="211" customWidth="1"/>
    <col min="5" max="5" width="2.28515625" style="211" customWidth="1"/>
    <col min="6" max="238" width="11.42578125" style="211"/>
    <col min="239" max="239" width="14.85546875" style="211" customWidth="1"/>
    <col min="240" max="240" width="10.140625" style="211" bestFit="1" customWidth="1"/>
    <col min="241" max="241" width="2.5703125" style="211" customWidth="1"/>
    <col min="242" max="242" width="8.85546875" style="211" customWidth="1"/>
    <col min="243" max="243" width="1.7109375" style="211" customWidth="1"/>
    <col min="244" max="244" width="9" style="211" customWidth="1"/>
    <col min="245" max="246" width="1.7109375" style="211" customWidth="1"/>
    <col min="247" max="248" width="9" style="211" bestFit="1" customWidth="1"/>
    <col min="249" max="249" width="1.7109375" style="211" customWidth="1"/>
    <col min="250" max="251" width="9" style="211" bestFit="1" customWidth="1"/>
    <col min="252" max="252" width="1.7109375" style="211" customWidth="1"/>
    <col min="253" max="254" width="9" style="211" bestFit="1" customWidth="1"/>
    <col min="255" max="255" width="1.7109375" style="211" customWidth="1"/>
    <col min="256" max="257" width="9" style="211" bestFit="1" customWidth="1"/>
    <col min="258" max="258" width="1.7109375" style="211" customWidth="1"/>
    <col min="259" max="259" width="8.140625" style="211" bestFit="1" customWidth="1"/>
    <col min="260" max="260" width="7.7109375" style="211" customWidth="1"/>
    <col min="261" max="261" width="1.7109375" style="211" customWidth="1"/>
    <col min="262" max="494" width="11.42578125" style="211"/>
    <col min="495" max="495" width="14.85546875" style="211" customWidth="1"/>
    <col min="496" max="496" width="10.140625" style="211" bestFit="1" customWidth="1"/>
    <col min="497" max="497" width="2.5703125" style="211" customWidth="1"/>
    <col min="498" max="498" width="8.85546875" style="211" customWidth="1"/>
    <col min="499" max="499" width="1.7109375" style="211" customWidth="1"/>
    <col min="500" max="500" width="9" style="211" customWidth="1"/>
    <col min="501" max="502" width="1.7109375" style="211" customWidth="1"/>
    <col min="503" max="504" width="9" style="211" bestFit="1" customWidth="1"/>
    <col min="505" max="505" width="1.7109375" style="211" customWidth="1"/>
    <col min="506" max="507" width="9" style="211" bestFit="1" customWidth="1"/>
    <col min="508" max="508" width="1.7109375" style="211" customWidth="1"/>
    <col min="509" max="510" width="9" style="211" bestFit="1" customWidth="1"/>
    <col min="511" max="511" width="1.7109375" style="211" customWidth="1"/>
    <col min="512" max="513" width="9" style="211" bestFit="1" customWidth="1"/>
    <col min="514" max="514" width="1.7109375" style="211" customWidth="1"/>
    <col min="515" max="515" width="8.140625" style="211" bestFit="1" customWidth="1"/>
    <col min="516" max="516" width="7.7109375" style="211" customWidth="1"/>
    <col min="517" max="517" width="1.7109375" style="211" customWidth="1"/>
    <col min="518" max="750" width="11.42578125" style="211"/>
    <col min="751" max="751" width="14.85546875" style="211" customWidth="1"/>
    <col min="752" max="752" width="10.140625" style="211" bestFit="1" customWidth="1"/>
    <col min="753" max="753" width="2.5703125" style="211" customWidth="1"/>
    <col min="754" max="754" width="8.85546875" style="211" customWidth="1"/>
    <col min="755" max="755" width="1.7109375" style="211" customWidth="1"/>
    <col min="756" max="756" width="9" style="211" customWidth="1"/>
    <col min="757" max="758" width="1.7109375" style="211" customWidth="1"/>
    <col min="759" max="760" width="9" style="211" bestFit="1" customWidth="1"/>
    <col min="761" max="761" width="1.7109375" style="211" customWidth="1"/>
    <col min="762" max="763" width="9" style="211" bestFit="1" customWidth="1"/>
    <col min="764" max="764" width="1.7109375" style="211" customWidth="1"/>
    <col min="765" max="766" width="9" style="211" bestFit="1" customWidth="1"/>
    <col min="767" max="767" width="1.7109375" style="211" customWidth="1"/>
    <col min="768" max="769" width="9" style="211" bestFit="1" customWidth="1"/>
    <col min="770" max="770" width="1.7109375" style="211" customWidth="1"/>
    <col min="771" max="771" width="8.140625" style="211" bestFit="1" customWidth="1"/>
    <col min="772" max="772" width="7.7109375" style="211" customWidth="1"/>
    <col min="773" max="773" width="1.7109375" style="211" customWidth="1"/>
    <col min="774" max="1006" width="11.42578125" style="211"/>
    <col min="1007" max="1007" width="14.85546875" style="211" customWidth="1"/>
    <col min="1008" max="1008" width="10.140625" style="211" bestFit="1" customWidth="1"/>
    <col min="1009" max="1009" width="2.5703125" style="211" customWidth="1"/>
    <col min="1010" max="1010" width="8.85546875" style="211" customWidth="1"/>
    <col min="1011" max="1011" width="1.7109375" style="211" customWidth="1"/>
    <col min="1012" max="1012" width="9" style="211" customWidth="1"/>
    <col min="1013" max="1014" width="1.7109375" style="211" customWidth="1"/>
    <col min="1015" max="1016" width="9" style="211" bestFit="1" customWidth="1"/>
    <col min="1017" max="1017" width="1.7109375" style="211" customWidth="1"/>
    <col min="1018" max="1019" width="9" style="211" bestFit="1" customWidth="1"/>
    <col min="1020" max="1020" width="1.7109375" style="211" customWidth="1"/>
    <col min="1021" max="1022" width="9" style="211" bestFit="1" customWidth="1"/>
    <col min="1023" max="1023" width="1.7109375" style="211" customWidth="1"/>
    <col min="1024" max="1025" width="9" style="211" bestFit="1" customWidth="1"/>
    <col min="1026" max="1026" width="1.7109375" style="211" customWidth="1"/>
    <col min="1027" max="1027" width="8.140625" style="211" bestFit="1" customWidth="1"/>
    <col min="1028" max="1028" width="7.7109375" style="211" customWidth="1"/>
    <col min="1029" max="1029" width="1.7109375" style="211" customWidth="1"/>
    <col min="1030" max="1262" width="11.42578125" style="211"/>
    <col min="1263" max="1263" width="14.85546875" style="211" customWidth="1"/>
    <col min="1264" max="1264" width="10.140625" style="211" bestFit="1" customWidth="1"/>
    <col min="1265" max="1265" width="2.5703125" style="211" customWidth="1"/>
    <col min="1266" max="1266" width="8.85546875" style="211" customWidth="1"/>
    <col min="1267" max="1267" width="1.7109375" style="211" customWidth="1"/>
    <col min="1268" max="1268" width="9" style="211" customWidth="1"/>
    <col min="1269" max="1270" width="1.7109375" style="211" customWidth="1"/>
    <col min="1271" max="1272" width="9" style="211" bestFit="1" customWidth="1"/>
    <col min="1273" max="1273" width="1.7109375" style="211" customWidth="1"/>
    <col min="1274" max="1275" width="9" style="211" bestFit="1" customWidth="1"/>
    <col min="1276" max="1276" width="1.7109375" style="211" customWidth="1"/>
    <col min="1277" max="1278" width="9" style="211" bestFit="1" customWidth="1"/>
    <col min="1279" max="1279" width="1.7109375" style="211" customWidth="1"/>
    <col min="1280" max="1281" width="9" style="211" bestFit="1" customWidth="1"/>
    <col min="1282" max="1282" width="1.7109375" style="211" customWidth="1"/>
    <col min="1283" max="1283" width="8.140625" style="211" bestFit="1" customWidth="1"/>
    <col min="1284" max="1284" width="7.7109375" style="211" customWidth="1"/>
    <col min="1285" max="1285" width="1.7109375" style="211" customWidth="1"/>
    <col min="1286" max="1518" width="11.42578125" style="211"/>
    <col min="1519" max="1519" width="14.85546875" style="211" customWidth="1"/>
    <col min="1520" max="1520" width="10.140625" style="211" bestFit="1" customWidth="1"/>
    <col min="1521" max="1521" width="2.5703125" style="211" customWidth="1"/>
    <col min="1522" max="1522" width="8.85546875" style="211" customWidth="1"/>
    <col min="1523" max="1523" width="1.7109375" style="211" customWidth="1"/>
    <col min="1524" max="1524" width="9" style="211" customWidth="1"/>
    <col min="1525" max="1526" width="1.7109375" style="211" customWidth="1"/>
    <col min="1527" max="1528" width="9" style="211" bestFit="1" customWidth="1"/>
    <col min="1529" max="1529" width="1.7109375" style="211" customWidth="1"/>
    <col min="1530" max="1531" width="9" style="211" bestFit="1" customWidth="1"/>
    <col min="1532" max="1532" width="1.7109375" style="211" customWidth="1"/>
    <col min="1533" max="1534" width="9" style="211" bestFit="1" customWidth="1"/>
    <col min="1535" max="1535" width="1.7109375" style="211" customWidth="1"/>
    <col min="1536" max="1537" width="9" style="211" bestFit="1" customWidth="1"/>
    <col min="1538" max="1538" width="1.7109375" style="211" customWidth="1"/>
    <col min="1539" max="1539" width="8.140625" style="211" bestFit="1" customWidth="1"/>
    <col min="1540" max="1540" width="7.7109375" style="211" customWidth="1"/>
    <col min="1541" max="1541" width="1.7109375" style="211" customWidth="1"/>
    <col min="1542" max="1774" width="11.42578125" style="211"/>
    <col min="1775" max="1775" width="14.85546875" style="211" customWidth="1"/>
    <col min="1776" max="1776" width="10.140625" style="211" bestFit="1" customWidth="1"/>
    <col min="1777" max="1777" width="2.5703125" style="211" customWidth="1"/>
    <col min="1778" max="1778" width="8.85546875" style="211" customWidth="1"/>
    <col min="1779" max="1779" width="1.7109375" style="211" customWidth="1"/>
    <col min="1780" max="1780" width="9" style="211" customWidth="1"/>
    <col min="1781" max="1782" width="1.7109375" style="211" customWidth="1"/>
    <col min="1783" max="1784" width="9" style="211" bestFit="1" customWidth="1"/>
    <col min="1785" max="1785" width="1.7109375" style="211" customWidth="1"/>
    <col min="1786" max="1787" width="9" style="211" bestFit="1" customWidth="1"/>
    <col min="1788" max="1788" width="1.7109375" style="211" customWidth="1"/>
    <col min="1789" max="1790" width="9" style="211" bestFit="1" customWidth="1"/>
    <col min="1791" max="1791" width="1.7109375" style="211" customWidth="1"/>
    <col min="1792" max="1793" width="9" style="211" bestFit="1" customWidth="1"/>
    <col min="1794" max="1794" width="1.7109375" style="211" customWidth="1"/>
    <col min="1795" max="1795" width="8.140625" style="211" bestFit="1" customWidth="1"/>
    <col min="1796" max="1796" width="7.7109375" style="211" customWidth="1"/>
    <col min="1797" max="1797" width="1.7109375" style="211" customWidth="1"/>
    <col min="1798" max="2030" width="11.42578125" style="211"/>
    <col min="2031" max="2031" width="14.85546875" style="211" customWidth="1"/>
    <col min="2032" max="2032" width="10.140625" style="211" bestFit="1" customWidth="1"/>
    <col min="2033" max="2033" width="2.5703125" style="211" customWidth="1"/>
    <col min="2034" max="2034" width="8.85546875" style="211" customWidth="1"/>
    <col min="2035" max="2035" width="1.7109375" style="211" customWidth="1"/>
    <col min="2036" max="2036" width="9" style="211" customWidth="1"/>
    <col min="2037" max="2038" width="1.7109375" style="211" customWidth="1"/>
    <col min="2039" max="2040" width="9" style="211" bestFit="1" customWidth="1"/>
    <col min="2041" max="2041" width="1.7109375" style="211" customWidth="1"/>
    <col min="2042" max="2043" width="9" style="211" bestFit="1" customWidth="1"/>
    <col min="2044" max="2044" width="1.7109375" style="211" customWidth="1"/>
    <col min="2045" max="2046" width="9" style="211" bestFit="1" customWidth="1"/>
    <col min="2047" max="2047" width="1.7109375" style="211" customWidth="1"/>
    <col min="2048" max="2049" width="9" style="211" bestFit="1" customWidth="1"/>
    <col min="2050" max="2050" width="1.7109375" style="211" customWidth="1"/>
    <col min="2051" max="2051" width="8.140625" style="211" bestFit="1" customWidth="1"/>
    <col min="2052" max="2052" width="7.7109375" style="211" customWidth="1"/>
    <col min="2053" max="2053" width="1.7109375" style="211" customWidth="1"/>
    <col min="2054" max="2286" width="11.42578125" style="211"/>
    <col min="2287" max="2287" width="14.85546875" style="211" customWidth="1"/>
    <col min="2288" max="2288" width="10.140625" style="211" bestFit="1" customWidth="1"/>
    <col min="2289" max="2289" width="2.5703125" style="211" customWidth="1"/>
    <col min="2290" max="2290" width="8.85546875" style="211" customWidth="1"/>
    <col min="2291" max="2291" width="1.7109375" style="211" customWidth="1"/>
    <col min="2292" max="2292" width="9" style="211" customWidth="1"/>
    <col min="2293" max="2294" width="1.7109375" style="211" customWidth="1"/>
    <col min="2295" max="2296" width="9" style="211" bestFit="1" customWidth="1"/>
    <col min="2297" max="2297" width="1.7109375" style="211" customWidth="1"/>
    <col min="2298" max="2299" width="9" style="211" bestFit="1" customWidth="1"/>
    <col min="2300" max="2300" width="1.7109375" style="211" customWidth="1"/>
    <col min="2301" max="2302" width="9" style="211" bestFit="1" customWidth="1"/>
    <col min="2303" max="2303" width="1.7109375" style="211" customWidth="1"/>
    <col min="2304" max="2305" width="9" style="211" bestFit="1" customWidth="1"/>
    <col min="2306" max="2306" width="1.7109375" style="211" customWidth="1"/>
    <col min="2307" max="2307" width="8.140625" style="211" bestFit="1" customWidth="1"/>
    <col min="2308" max="2308" width="7.7109375" style="211" customWidth="1"/>
    <col min="2309" max="2309" width="1.7109375" style="211" customWidth="1"/>
    <col min="2310" max="2542" width="11.42578125" style="211"/>
    <col min="2543" max="2543" width="14.85546875" style="211" customWidth="1"/>
    <col min="2544" max="2544" width="10.140625" style="211" bestFit="1" customWidth="1"/>
    <col min="2545" max="2545" width="2.5703125" style="211" customWidth="1"/>
    <col min="2546" max="2546" width="8.85546875" style="211" customWidth="1"/>
    <col min="2547" max="2547" width="1.7109375" style="211" customWidth="1"/>
    <col min="2548" max="2548" width="9" style="211" customWidth="1"/>
    <col min="2549" max="2550" width="1.7109375" style="211" customWidth="1"/>
    <col min="2551" max="2552" width="9" style="211" bestFit="1" customWidth="1"/>
    <col min="2553" max="2553" width="1.7109375" style="211" customWidth="1"/>
    <col min="2554" max="2555" width="9" style="211" bestFit="1" customWidth="1"/>
    <col min="2556" max="2556" width="1.7109375" style="211" customWidth="1"/>
    <col min="2557" max="2558" width="9" style="211" bestFit="1" customWidth="1"/>
    <col min="2559" max="2559" width="1.7109375" style="211" customWidth="1"/>
    <col min="2560" max="2561" width="9" style="211" bestFit="1" customWidth="1"/>
    <col min="2562" max="2562" width="1.7109375" style="211" customWidth="1"/>
    <col min="2563" max="2563" width="8.140625" style="211" bestFit="1" customWidth="1"/>
    <col min="2564" max="2564" width="7.7109375" style="211" customWidth="1"/>
    <col min="2565" max="2565" width="1.7109375" style="211" customWidth="1"/>
    <col min="2566" max="2798" width="11.42578125" style="211"/>
    <col min="2799" max="2799" width="14.85546875" style="211" customWidth="1"/>
    <col min="2800" max="2800" width="10.140625" style="211" bestFit="1" customWidth="1"/>
    <col min="2801" max="2801" width="2.5703125" style="211" customWidth="1"/>
    <col min="2802" max="2802" width="8.85546875" style="211" customWidth="1"/>
    <col min="2803" max="2803" width="1.7109375" style="211" customWidth="1"/>
    <col min="2804" max="2804" width="9" style="211" customWidth="1"/>
    <col min="2805" max="2806" width="1.7109375" style="211" customWidth="1"/>
    <col min="2807" max="2808" width="9" style="211" bestFit="1" customWidth="1"/>
    <col min="2809" max="2809" width="1.7109375" style="211" customWidth="1"/>
    <col min="2810" max="2811" width="9" style="211" bestFit="1" customWidth="1"/>
    <col min="2812" max="2812" width="1.7109375" style="211" customWidth="1"/>
    <col min="2813" max="2814" width="9" style="211" bestFit="1" customWidth="1"/>
    <col min="2815" max="2815" width="1.7109375" style="211" customWidth="1"/>
    <col min="2816" max="2817" width="9" style="211" bestFit="1" customWidth="1"/>
    <col min="2818" max="2818" width="1.7109375" style="211" customWidth="1"/>
    <col min="2819" max="2819" width="8.140625" style="211" bestFit="1" customWidth="1"/>
    <col min="2820" max="2820" width="7.7109375" style="211" customWidth="1"/>
    <col min="2821" max="2821" width="1.7109375" style="211" customWidth="1"/>
    <col min="2822" max="3054" width="11.42578125" style="211"/>
    <col min="3055" max="3055" width="14.85546875" style="211" customWidth="1"/>
    <col min="3056" max="3056" width="10.140625" style="211" bestFit="1" customWidth="1"/>
    <col min="3057" max="3057" width="2.5703125" style="211" customWidth="1"/>
    <col min="3058" max="3058" width="8.85546875" style="211" customWidth="1"/>
    <col min="3059" max="3059" width="1.7109375" style="211" customWidth="1"/>
    <col min="3060" max="3060" width="9" style="211" customWidth="1"/>
    <col min="3061" max="3062" width="1.7109375" style="211" customWidth="1"/>
    <col min="3063" max="3064" width="9" style="211" bestFit="1" customWidth="1"/>
    <col min="3065" max="3065" width="1.7109375" style="211" customWidth="1"/>
    <col min="3066" max="3067" width="9" style="211" bestFit="1" customWidth="1"/>
    <col min="3068" max="3068" width="1.7109375" style="211" customWidth="1"/>
    <col min="3069" max="3070" width="9" style="211" bestFit="1" customWidth="1"/>
    <col min="3071" max="3071" width="1.7109375" style="211" customWidth="1"/>
    <col min="3072" max="3073" width="9" style="211" bestFit="1" customWidth="1"/>
    <col min="3074" max="3074" width="1.7109375" style="211" customWidth="1"/>
    <col min="3075" max="3075" width="8.140625" style="211" bestFit="1" customWidth="1"/>
    <col min="3076" max="3076" width="7.7109375" style="211" customWidth="1"/>
    <col min="3077" max="3077" width="1.7109375" style="211" customWidth="1"/>
    <col min="3078" max="3310" width="11.42578125" style="211"/>
    <col min="3311" max="3311" width="14.85546875" style="211" customWidth="1"/>
    <col min="3312" max="3312" width="10.140625" style="211" bestFit="1" customWidth="1"/>
    <col min="3313" max="3313" width="2.5703125" style="211" customWidth="1"/>
    <col min="3314" max="3314" width="8.85546875" style="211" customWidth="1"/>
    <col min="3315" max="3315" width="1.7109375" style="211" customWidth="1"/>
    <col min="3316" max="3316" width="9" style="211" customWidth="1"/>
    <col min="3317" max="3318" width="1.7109375" style="211" customWidth="1"/>
    <col min="3319" max="3320" width="9" style="211" bestFit="1" customWidth="1"/>
    <col min="3321" max="3321" width="1.7109375" style="211" customWidth="1"/>
    <col min="3322" max="3323" width="9" style="211" bestFit="1" customWidth="1"/>
    <col min="3324" max="3324" width="1.7109375" style="211" customWidth="1"/>
    <col min="3325" max="3326" width="9" style="211" bestFit="1" customWidth="1"/>
    <col min="3327" max="3327" width="1.7109375" style="211" customWidth="1"/>
    <col min="3328" max="3329" width="9" style="211" bestFit="1" customWidth="1"/>
    <col min="3330" max="3330" width="1.7109375" style="211" customWidth="1"/>
    <col min="3331" max="3331" width="8.140625" style="211" bestFit="1" customWidth="1"/>
    <col min="3332" max="3332" width="7.7109375" style="211" customWidth="1"/>
    <col min="3333" max="3333" width="1.7109375" style="211" customWidth="1"/>
    <col min="3334" max="3566" width="11.42578125" style="211"/>
    <col min="3567" max="3567" width="14.85546875" style="211" customWidth="1"/>
    <col min="3568" max="3568" width="10.140625" style="211" bestFit="1" customWidth="1"/>
    <col min="3569" max="3569" width="2.5703125" style="211" customWidth="1"/>
    <col min="3570" max="3570" width="8.85546875" style="211" customWidth="1"/>
    <col min="3571" max="3571" width="1.7109375" style="211" customWidth="1"/>
    <col min="3572" max="3572" width="9" style="211" customWidth="1"/>
    <col min="3573" max="3574" width="1.7109375" style="211" customWidth="1"/>
    <col min="3575" max="3576" width="9" style="211" bestFit="1" customWidth="1"/>
    <col min="3577" max="3577" width="1.7109375" style="211" customWidth="1"/>
    <col min="3578" max="3579" width="9" style="211" bestFit="1" customWidth="1"/>
    <col min="3580" max="3580" width="1.7109375" style="211" customWidth="1"/>
    <col min="3581" max="3582" width="9" style="211" bestFit="1" customWidth="1"/>
    <col min="3583" max="3583" width="1.7109375" style="211" customWidth="1"/>
    <col min="3584" max="3585" width="9" style="211" bestFit="1" customWidth="1"/>
    <col min="3586" max="3586" width="1.7109375" style="211" customWidth="1"/>
    <col min="3587" max="3587" width="8.140625" style="211" bestFit="1" customWidth="1"/>
    <col min="3588" max="3588" width="7.7109375" style="211" customWidth="1"/>
    <col min="3589" max="3589" width="1.7109375" style="211" customWidth="1"/>
    <col min="3590" max="3822" width="11.42578125" style="211"/>
    <col min="3823" max="3823" width="14.85546875" style="211" customWidth="1"/>
    <col min="3824" max="3824" width="10.140625" style="211" bestFit="1" customWidth="1"/>
    <col min="3825" max="3825" width="2.5703125" style="211" customWidth="1"/>
    <col min="3826" max="3826" width="8.85546875" style="211" customWidth="1"/>
    <col min="3827" max="3827" width="1.7109375" style="211" customWidth="1"/>
    <col min="3828" max="3828" width="9" style="211" customWidth="1"/>
    <col min="3829" max="3830" width="1.7109375" style="211" customWidth="1"/>
    <col min="3831" max="3832" width="9" style="211" bestFit="1" customWidth="1"/>
    <col min="3833" max="3833" width="1.7109375" style="211" customWidth="1"/>
    <col min="3834" max="3835" width="9" style="211" bestFit="1" customWidth="1"/>
    <col min="3836" max="3836" width="1.7109375" style="211" customWidth="1"/>
    <col min="3837" max="3838" width="9" style="211" bestFit="1" customWidth="1"/>
    <col min="3839" max="3839" width="1.7109375" style="211" customWidth="1"/>
    <col min="3840" max="3841" width="9" style="211" bestFit="1" customWidth="1"/>
    <col min="3842" max="3842" width="1.7109375" style="211" customWidth="1"/>
    <col min="3843" max="3843" width="8.140625" style="211" bestFit="1" customWidth="1"/>
    <col min="3844" max="3844" width="7.7109375" style="211" customWidth="1"/>
    <col min="3845" max="3845" width="1.7109375" style="211" customWidth="1"/>
    <col min="3846" max="4078" width="11.42578125" style="211"/>
    <col min="4079" max="4079" width="14.85546875" style="211" customWidth="1"/>
    <col min="4080" max="4080" width="10.140625" style="211" bestFit="1" customWidth="1"/>
    <col min="4081" max="4081" width="2.5703125" style="211" customWidth="1"/>
    <col min="4082" max="4082" width="8.85546875" style="211" customWidth="1"/>
    <col min="4083" max="4083" width="1.7109375" style="211" customWidth="1"/>
    <col min="4084" max="4084" width="9" style="211" customWidth="1"/>
    <col min="4085" max="4086" width="1.7109375" style="211" customWidth="1"/>
    <col min="4087" max="4088" width="9" style="211" bestFit="1" customWidth="1"/>
    <col min="4089" max="4089" width="1.7109375" style="211" customWidth="1"/>
    <col min="4090" max="4091" width="9" style="211" bestFit="1" customWidth="1"/>
    <col min="4092" max="4092" width="1.7109375" style="211" customWidth="1"/>
    <col min="4093" max="4094" width="9" style="211" bestFit="1" customWidth="1"/>
    <col min="4095" max="4095" width="1.7109375" style="211" customWidth="1"/>
    <col min="4096" max="4097" width="9" style="211" bestFit="1" customWidth="1"/>
    <col min="4098" max="4098" width="1.7109375" style="211" customWidth="1"/>
    <col min="4099" max="4099" width="8.140625" style="211" bestFit="1" customWidth="1"/>
    <col min="4100" max="4100" width="7.7109375" style="211" customWidth="1"/>
    <col min="4101" max="4101" width="1.7109375" style="211" customWidth="1"/>
    <col min="4102" max="4334" width="11.42578125" style="211"/>
    <col min="4335" max="4335" width="14.85546875" style="211" customWidth="1"/>
    <col min="4336" max="4336" width="10.140625" style="211" bestFit="1" customWidth="1"/>
    <col min="4337" max="4337" width="2.5703125" style="211" customWidth="1"/>
    <col min="4338" max="4338" width="8.85546875" style="211" customWidth="1"/>
    <col min="4339" max="4339" width="1.7109375" style="211" customWidth="1"/>
    <col min="4340" max="4340" width="9" style="211" customWidth="1"/>
    <col min="4341" max="4342" width="1.7109375" style="211" customWidth="1"/>
    <col min="4343" max="4344" width="9" style="211" bestFit="1" customWidth="1"/>
    <col min="4345" max="4345" width="1.7109375" style="211" customWidth="1"/>
    <col min="4346" max="4347" width="9" style="211" bestFit="1" customWidth="1"/>
    <col min="4348" max="4348" width="1.7109375" style="211" customWidth="1"/>
    <col min="4349" max="4350" width="9" style="211" bestFit="1" customWidth="1"/>
    <col min="4351" max="4351" width="1.7109375" style="211" customWidth="1"/>
    <col min="4352" max="4353" width="9" style="211" bestFit="1" customWidth="1"/>
    <col min="4354" max="4354" width="1.7109375" style="211" customWidth="1"/>
    <col min="4355" max="4355" width="8.140625" style="211" bestFit="1" customWidth="1"/>
    <col min="4356" max="4356" width="7.7109375" style="211" customWidth="1"/>
    <col min="4357" max="4357" width="1.7109375" style="211" customWidth="1"/>
    <col min="4358" max="4590" width="11.42578125" style="211"/>
    <col min="4591" max="4591" width="14.85546875" style="211" customWidth="1"/>
    <col min="4592" max="4592" width="10.140625" style="211" bestFit="1" customWidth="1"/>
    <col min="4593" max="4593" width="2.5703125" style="211" customWidth="1"/>
    <col min="4594" max="4594" width="8.85546875" style="211" customWidth="1"/>
    <col min="4595" max="4595" width="1.7109375" style="211" customWidth="1"/>
    <col min="4596" max="4596" width="9" style="211" customWidth="1"/>
    <col min="4597" max="4598" width="1.7109375" style="211" customWidth="1"/>
    <col min="4599" max="4600" width="9" style="211" bestFit="1" customWidth="1"/>
    <col min="4601" max="4601" width="1.7109375" style="211" customWidth="1"/>
    <col min="4602" max="4603" width="9" style="211" bestFit="1" customWidth="1"/>
    <col min="4604" max="4604" width="1.7109375" style="211" customWidth="1"/>
    <col min="4605" max="4606" width="9" style="211" bestFit="1" customWidth="1"/>
    <col min="4607" max="4607" width="1.7109375" style="211" customWidth="1"/>
    <col min="4608" max="4609" width="9" style="211" bestFit="1" customWidth="1"/>
    <col min="4610" max="4610" width="1.7109375" style="211" customWidth="1"/>
    <col min="4611" max="4611" width="8.140625" style="211" bestFit="1" customWidth="1"/>
    <col min="4612" max="4612" width="7.7109375" style="211" customWidth="1"/>
    <col min="4613" max="4613" width="1.7109375" style="211" customWidth="1"/>
    <col min="4614" max="4846" width="11.42578125" style="211"/>
    <col min="4847" max="4847" width="14.85546875" style="211" customWidth="1"/>
    <col min="4848" max="4848" width="10.140625" style="211" bestFit="1" customWidth="1"/>
    <col min="4849" max="4849" width="2.5703125" style="211" customWidth="1"/>
    <col min="4850" max="4850" width="8.85546875" style="211" customWidth="1"/>
    <col min="4851" max="4851" width="1.7109375" style="211" customWidth="1"/>
    <col min="4852" max="4852" width="9" style="211" customWidth="1"/>
    <col min="4853" max="4854" width="1.7109375" style="211" customWidth="1"/>
    <col min="4855" max="4856" width="9" style="211" bestFit="1" customWidth="1"/>
    <col min="4857" max="4857" width="1.7109375" style="211" customWidth="1"/>
    <col min="4858" max="4859" width="9" style="211" bestFit="1" customWidth="1"/>
    <col min="4860" max="4860" width="1.7109375" style="211" customWidth="1"/>
    <col min="4861" max="4862" width="9" style="211" bestFit="1" customWidth="1"/>
    <col min="4863" max="4863" width="1.7109375" style="211" customWidth="1"/>
    <col min="4864" max="4865" width="9" style="211" bestFit="1" customWidth="1"/>
    <col min="4866" max="4866" width="1.7109375" style="211" customWidth="1"/>
    <col min="4867" max="4867" width="8.140625" style="211" bestFit="1" customWidth="1"/>
    <col min="4868" max="4868" width="7.7109375" style="211" customWidth="1"/>
    <col min="4869" max="4869" width="1.7109375" style="211" customWidth="1"/>
    <col min="4870" max="5102" width="11.42578125" style="211"/>
    <col min="5103" max="5103" width="14.85546875" style="211" customWidth="1"/>
    <col min="5104" max="5104" width="10.140625" style="211" bestFit="1" customWidth="1"/>
    <col min="5105" max="5105" width="2.5703125" style="211" customWidth="1"/>
    <col min="5106" max="5106" width="8.85546875" style="211" customWidth="1"/>
    <col min="5107" max="5107" width="1.7109375" style="211" customWidth="1"/>
    <col min="5108" max="5108" width="9" style="211" customWidth="1"/>
    <col min="5109" max="5110" width="1.7109375" style="211" customWidth="1"/>
    <col min="5111" max="5112" width="9" style="211" bestFit="1" customWidth="1"/>
    <col min="5113" max="5113" width="1.7109375" style="211" customWidth="1"/>
    <col min="5114" max="5115" width="9" style="211" bestFit="1" customWidth="1"/>
    <col min="5116" max="5116" width="1.7109375" style="211" customWidth="1"/>
    <col min="5117" max="5118" width="9" style="211" bestFit="1" customWidth="1"/>
    <col min="5119" max="5119" width="1.7109375" style="211" customWidth="1"/>
    <col min="5120" max="5121" width="9" style="211" bestFit="1" customWidth="1"/>
    <col min="5122" max="5122" width="1.7109375" style="211" customWidth="1"/>
    <col min="5123" max="5123" width="8.140625" style="211" bestFit="1" customWidth="1"/>
    <col min="5124" max="5124" width="7.7109375" style="211" customWidth="1"/>
    <col min="5125" max="5125" width="1.7109375" style="211" customWidth="1"/>
    <col min="5126" max="5358" width="11.42578125" style="211"/>
    <col min="5359" max="5359" width="14.85546875" style="211" customWidth="1"/>
    <col min="5360" max="5360" width="10.140625" style="211" bestFit="1" customWidth="1"/>
    <col min="5361" max="5361" width="2.5703125" style="211" customWidth="1"/>
    <col min="5362" max="5362" width="8.85546875" style="211" customWidth="1"/>
    <col min="5363" max="5363" width="1.7109375" style="211" customWidth="1"/>
    <col min="5364" max="5364" width="9" style="211" customWidth="1"/>
    <col min="5365" max="5366" width="1.7109375" style="211" customWidth="1"/>
    <col min="5367" max="5368" width="9" style="211" bestFit="1" customWidth="1"/>
    <col min="5369" max="5369" width="1.7109375" style="211" customWidth="1"/>
    <col min="5370" max="5371" width="9" style="211" bestFit="1" customWidth="1"/>
    <col min="5372" max="5372" width="1.7109375" style="211" customWidth="1"/>
    <col min="5373" max="5374" width="9" style="211" bestFit="1" customWidth="1"/>
    <col min="5375" max="5375" width="1.7109375" style="211" customWidth="1"/>
    <col min="5376" max="5377" width="9" style="211" bestFit="1" customWidth="1"/>
    <col min="5378" max="5378" width="1.7109375" style="211" customWidth="1"/>
    <col min="5379" max="5379" width="8.140625" style="211" bestFit="1" customWidth="1"/>
    <col min="5380" max="5380" width="7.7109375" style="211" customWidth="1"/>
    <col min="5381" max="5381" width="1.7109375" style="211" customWidth="1"/>
    <col min="5382" max="5614" width="11.42578125" style="211"/>
    <col min="5615" max="5615" width="14.85546875" style="211" customWidth="1"/>
    <col min="5616" max="5616" width="10.140625" style="211" bestFit="1" customWidth="1"/>
    <col min="5617" max="5617" width="2.5703125" style="211" customWidth="1"/>
    <col min="5618" max="5618" width="8.85546875" style="211" customWidth="1"/>
    <col min="5619" max="5619" width="1.7109375" style="211" customWidth="1"/>
    <col min="5620" max="5620" width="9" style="211" customWidth="1"/>
    <col min="5621" max="5622" width="1.7109375" style="211" customWidth="1"/>
    <col min="5623" max="5624" width="9" style="211" bestFit="1" customWidth="1"/>
    <col min="5625" max="5625" width="1.7109375" style="211" customWidth="1"/>
    <col min="5626" max="5627" width="9" style="211" bestFit="1" customWidth="1"/>
    <col min="5628" max="5628" width="1.7109375" style="211" customWidth="1"/>
    <col min="5629" max="5630" width="9" style="211" bestFit="1" customWidth="1"/>
    <col min="5631" max="5631" width="1.7109375" style="211" customWidth="1"/>
    <col min="5632" max="5633" width="9" style="211" bestFit="1" customWidth="1"/>
    <col min="5634" max="5634" width="1.7109375" style="211" customWidth="1"/>
    <col min="5635" max="5635" width="8.140625" style="211" bestFit="1" customWidth="1"/>
    <col min="5636" max="5636" width="7.7109375" style="211" customWidth="1"/>
    <col min="5637" max="5637" width="1.7109375" style="211" customWidth="1"/>
    <col min="5638" max="5870" width="11.42578125" style="211"/>
    <col min="5871" max="5871" width="14.85546875" style="211" customWidth="1"/>
    <col min="5872" max="5872" width="10.140625" style="211" bestFit="1" customWidth="1"/>
    <col min="5873" max="5873" width="2.5703125" style="211" customWidth="1"/>
    <col min="5874" max="5874" width="8.85546875" style="211" customWidth="1"/>
    <col min="5875" max="5875" width="1.7109375" style="211" customWidth="1"/>
    <col min="5876" max="5876" width="9" style="211" customWidth="1"/>
    <col min="5877" max="5878" width="1.7109375" style="211" customWidth="1"/>
    <col min="5879" max="5880" width="9" style="211" bestFit="1" customWidth="1"/>
    <col min="5881" max="5881" width="1.7109375" style="211" customWidth="1"/>
    <col min="5882" max="5883" width="9" style="211" bestFit="1" customWidth="1"/>
    <col min="5884" max="5884" width="1.7109375" style="211" customWidth="1"/>
    <col min="5885" max="5886" width="9" style="211" bestFit="1" customWidth="1"/>
    <col min="5887" max="5887" width="1.7109375" style="211" customWidth="1"/>
    <col min="5888" max="5889" width="9" style="211" bestFit="1" customWidth="1"/>
    <col min="5890" max="5890" width="1.7109375" style="211" customWidth="1"/>
    <col min="5891" max="5891" width="8.140625" style="211" bestFit="1" customWidth="1"/>
    <col min="5892" max="5892" width="7.7109375" style="211" customWidth="1"/>
    <col min="5893" max="5893" width="1.7109375" style="211" customWidth="1"/>
    <col min="5894" max="6126" width="11.42578125" style="211"/>
    <col min="6127" max="6127" width="14.85546875" style="211" customWidth="1"/>
    <col min="6128" max="6128" width="10.140625" style="211" bestFit="1" customWidth="1"/>
    <col min="6129" max="6129" width="2.5703125" style="211" customWidth="1"/>
    <col min="6130" max="6130" width="8.85546875" style="211" customWidth="1"/>
    <col min="6131" max="6131" width="1.7109375" style="211" customWidth="1"/>
    <col min="6132" max="6132" width="9" style="211" customWidth="1"/>
    <col min="6133" max="6134" width="1.7109375" style="211" customWidth="1"/>
    <col min="6135" max="6136" width="9" style="211" bestFit="1" customWidth="1"/>
    <col min="6137" max="6137" width="1.7109375" style="211" customWidth="1"/>
    <col min="6138" max="6139" width="9" style="211" bestFit="1" customWidth="1"/>
    <col min="6140" max="6140" width="1.7109375" style="211" customWidth="1"/>
    <col min="6141" max="6142" width="9" style="211" bestFit="1" customWidth="1"/>
    <col min="6143" max="6143" width="1.7109375" style="211" customWidth="1"/>
    <col min="6144" max="6145" width="9" style="211" bestFit="1" customWidth="1"/>
    <col min="6146" max="6146" width="1.7109375" style="211" customWidth="1"/>
    <col min="6147" max="6147" width="8.140625" style="211" bestFit="1" customWidth="1"/>
    <col min="6148" max="6148" width="7.7109375" style="211" customWidth="1"/>
    <col min="6149" max="6149" width="1.7109375" style="211" customWidth="1"/>
    <col min="6150" max="6382" width="11.42578125" style="211"/>
    <col min="6383" max="6383" width="14.85546875" style="211" customWidth="1"/>
    <col min="6384" max="6384" width="10.140625" style="211" bestFit="1" customWidth="1"/>
    <col min="6385" max="6385" width="2.5703125" style="211" customWidth="1"/>
    <col min="6386" max="6386" width="8.85546875" style="211" customWidth="1"/>
    <col min="6387" max="6387" width="1.7109375" style="211" customWidth="1"/>
    <col min="6388" max="6388" width="9" style="211" customWidth="1"/>
    <col min="6389" max="6390" width="1.7109375" style="211" customWidth="1"/>
    <col min="6391" max="6392" width="9" style="211" bestFit="1" customWidth="1"/>
    <col min="6393" max="6393" width="1.7109375" style="211" customWidth="1"/>
    <col min="6394" max="6395" width="9" style="211" bestFit="1" customWidth="1"/>
    <col min="6396" max="6396" width="1.7109375" style="211" customWidth="1"/>
    <col min="6397" max="6398" width="9" style="211" bestFit="1" customWidth="1"/>
    <col min="6399" max="6399" width="1.7109375" style="211" customWidth="1"/>
    <col min="6400" max="6401" width="9" style="211" bestFit="1" customWidth="1"/>
    <col min="6402" max="6402" width="1.7109375" style="211" customWidth="1"/>
    <col min="6403" max="6403" width="8.140625" style="211" bestFit="1" customWidth="1"/>
    <col min="6404" max="6404" width="7.7109375" style="211" customWidth="1"/>
    <col min="6405" max="6405" width="1.7109375" style="211" customWidth="1"/>
    <col min="6406" max="6638" width="11.42578125" style="211"/>
    <col min="6639" max="6639" width="14.85546875" style="211" customWidth="1"/>
    <col min="6640" max="6640" width="10.140625" style="211" bestFit="1" customWidth="1"/>
    <col min="6641" max="6641" width="2.5703125" style="211" customWidth="1"/>
    <col min="6642" max="6642" width="8.85546875" style="211" customWidth="1"/>
    <col min="6643" max="6643" width="1.7109375" style="211" customWidth="1"/>
    <col min="6644" max="6644" width="9" style="211" customWidth="1"/>
    <col min="6645" max="6646" width="1.7109375" style="211" customWidth="1"/>
    <col min="6647" max="6648" width="9" style="211" bestFit="1" customWidth="1"/>
    <col min="6649" max="6649" width="1.7109375" style="211" customWidth="1"/>
    <col min="6650" max="6651" width="9" style="211" bestFit="1" customWidth="1"/>
    <col min="6652" max="6652" width="1.7109375" style="211" customWidth="1"/>
    <col min="6653" max="6654" width="9" style="211" bestFit="1" customWidth="1"/>
    <col min="6655" max="6655" width="1.7109375" style="211" customWidth="1"/>
    <col min="6656" max="6657" width="9" style="211" bestFit="1" customWidth="1"/>
    <col min="6658" max="6658" width="1.7109375" style="211" customWidth="1"/>
    <col min="6659" max="6659" width="8.140625" style="211" bestFit="1" customWidth="1"/>
    <col min="6660" max="6660" width="7.7109375" style="211" customWidth="1"/>
    <col min="6661" max="6661" width="1.7109375" style="211" customWidth="1"/>
    <col min="6662" max="6894" width="11.42578125" style="211"/>
    <col min="6895" max="6895" width="14.85546875" style="211" customWidth="1"/>
    <col min="6896" max="6896" width="10.140625" style="211" bestFit="1" customWidth="1"/>
    <col min="6897" max="6897" width="2.5703125" style="211" customWidth="1"/>
    <col min="6898" max="6898" width="8.85546875" style="211" customWidth="1"/>
    <col min="6899" max="6899" width="1.7109375" style="211" customWidth="1"/>
    <col min="6900" max="6900" width="9" style="211" customWidth="1"/>
    <col min="6901" max="6902" width="1.7109375" style="211" customWidth="1"/>
    <col min="6903" max="6904" width="9" style="211" bestFit="1" customWidth="1"/>
    <col min="6905" max="6905" width="1.7109375" style="211" customWidth="1"/>
    <col min="6906" max="6907" width="9" style="211" bestFit="1" customWidth="1"/>
    <col min="6908" max="6908" width="1.7109375" style="211" customWidth="1"/>
    <col min="6909" max="6910" width="9" style="211" bestFit="1" customWidth="1"/>
    <col min="6911" max="6911" width="1.7109375" style="211" customWidth="1"/>
    <col min="6912" max="6913" width="9" style="211" bestFit="1" customWidth="1"/>
    <col min="6914" max="6914" width="1.7109375" style="211" customWidth="1"/>
    <col min="6915" max="6915" width="8.140625" style="211" bestFit="1" customWidth="1"/>
    <col min="6916" max="6916" width="7.7109375" style="211" customWidth="1"/>
    <col min="6917" max="6917" width="1.7109375" style="211" customWidth="1"/>
    <col min="6918" max="7150" width="11.42578125" style="211"/>
    <col min="7151" max="7151" width="14.85546875" style="211" customWidth="1"/>
    <col min="7152" max="7152" width="10.140625" style="211" bestFit="1" customWidth="1"/>
    <col min="7153" max="7153" width="2.5703125" style="211" customWidth="1"/>
    <col min="7154" max="7154" width="8.85546875" style="211" customWidth="1"/>
    <col min="7155" max="7155" width="1.7109375" style="211" customWidth="1"/>
    <col min="7156" max="7156" width="9" style="211" customWidth="1"/>
    <col min="7157" max="7158" width="1.7109375" style="211" customWidth="1"/>
    <col min="7159" max="7160" width="9" style="211" bestFit="1" customWidth="1"/>
    <col min="7161" max="7161" width="1.7109375" style="211" customWidth="1"/>
    <col min="7162" max="7163" width="9" style="211" bestFit="1" customWidth="1"/>
    <col min="7164" max="7164" width="1.7109375" style="211" customWidth="1"/>
    <col min="7165" max="7166" width="9" style="211" bestFit="1" customWidth="1"/>
    <col min="7167" max="7167" width="1.7109375" style="211" customWidth="1"/>
    <col min="7168" max="7169" width="9" style="211" bestFit="1" customWidth="1"/>
    <col min="7170" max="7170" width="1.7109375" style="211" customWidth="1"/>
    <col min="7171" max="7171" width="8.140625" style="211" bestFit="1" customWidth="1"/>
    <col min="7172" max="7172" width="7.7109375" style="211" customWidth="1"/>
    <col min="7173" max="7173" width="1.7109375" style="211" customWidth="1"/>
    <col min="7174" max="7406" width="11.42578125" style="211"/>
    <col min="7407" max="7407" width="14.85546875" style="211" customWidth="1"/>
    <col min="7408" max="7408" width="10.140625" style="211" bestFit="1" customWidth="1"/>
    <col min="7409" max="7409" width="2.5703125" style="211" customWidth="1"/>
    <col min="7410" max="7410" width="8.85546875" style="211" customWidth="1"/>
    <col min="7411" max="7411" width="1.7109375" style="211" customWidth="1"/>
    <col min="7412" max="7412" width="9" style="211" customWidth="1"/>
    <col min="7413" max="7414" width="1.7109375" style="211" customWidth="1"/>
    <col min="7415" max="7416" width="9" style="211" bestFit="1" customWidth="1"/>
    <col min="7417" max="7417" width="1.7109375" style="211" customWidth="1"/>
    <col min="7418" max="7419" width="9" style="211" bestFit="1" customWidth="1"/>
    <col min="7420" max="7420" width="1.7109375" style="211" customWidth="1"/>
    <col min="7421" max="7422" width="9" style="211" bestFit="1" customWidth="1"/>
    <col min="7423" max="7423" width="1.7109375" style="211" customWidth="1"/>
    <col min="7424" max="7425" width="9" style="211" bestFit="1" customWidth="1"/>
    <col min="7426" max="7426" width="1.7109375" style="211" customWidth="1"/>
    <col min="7427" max="7427" width="8.140625" style="211" bestFit="1" customWidth="1"/>
    <col min="7428" max="7428" width="7.7109375" style="211" customWidth="1"/>
    <col min="7429" max="7429" width="1.7109375" style="211" customWidth="1"/>
    <col min="7430" max="7662" width="11.42578125" style="211"/>
    <col min="7663" max="7663" width="14.85546875" style="211" customWidth="1"/>
    <col min="7664" max="7664" width="10.140625" style="211" bestFit="1" customWidth="1"/>
    <col min="7665" max="7665" width="2.5703125" style="211" customWidth="1"/>
    <col min="7666" max="7666" width="8.85546875" style="211" customWidth="1"/>
    <col min="7667" max="7667" width="1.7109375" style="211" customWidth="1"/>
    <col min="7668" max="7668" width="9" style="211" customWidth="1"/>
    <col min="7669" max="7670" width="1.7109375" style="211" customWidth="1"/>
    <col min="7671" max="7672" width="9" style="211" bestFit="1" customWidth="1"/>
    <col min="7673" max="7673" width="1.7109375" style="211" customWidth="1"/>
    <col min="7674" max="7675" width="9" style="211" bestFit="1" customWidth="1"/>
    <col min="7676" max="7676" width="1.7109375" style="211" customWidth="1"/>
    <col min="7677" max="7678" width="9" style="211" bestFit="1" customWidth="1"/>
    <col min="7679" max="7679" width="1.7109375" style="211" customWidth="1"/>
    <col min="7680" max="7681" width="9" style="211" bestFit="1" customWidth="1"/>
    <col min="7682" max="7682" width="1.7109375" style="211" customWidth="1"/>
    <col min="7683" max="7683" width="8.140625" style="211" bestFit="1" customWidth="1"/>
    <col min="7684" max="7684" width="7.7109375" style="211" customWidth="1"/>
    <col min="7685" max="7685" width="1.7109375" style="211" customWidth="1"/>
    <col min="7686" max="7918" width="11.42578125" style="211"/>
    <col min="7919" max="7919" width="14.85546875" style="211" customWidth="1"/>
    <col min="7920" max="7920" width="10.140625" style="211" bestFit="1" customWidth="1"/>
    <col min="7921" max="7921" width="2.5703125" style="211" customWidth="1"/>
    <col min="7922" max="7922" width="8.85546875" style="211" customWidth="1"/>
    <col min="7923" max="7923" width="1.7109375" style="211" customWidth="1"/>
    <col min="7924" max="7924" width="9" style="211" customWidth="1"/>
    <col min="7925" max="7926" width="1.7109375" style="211" customWidth="1"/>
    <col min="7927" max="7928" width="9" style="211" bestFit="1" customWidth="1"/>
    <col min="7929" max="7929" width="1.7109375" style="211" customWidth="1"/>
    <col min="7930" max="7931" width="9" style="211" bestFit="1" customWidth="1"/>
    <col min="7932" max="7932" width="1.7109375" style="211" customWidth="1"/>
    <col min="7933" max="7934" width="9" style="211" bestFit="1" customWidth="1"/>
    <col min="7935" max="7935" width="1.7109375" style="211" customWidth="1"/>
    <col min="7936" max="7937" width="9" style="211" bestFit="1" customWidth="1"/>
    <col min="7938" max="7938" width="1.7109375" style="211" customWidth="1"/>
    <col min="7939" max="7939" width="8.140625" style="211" bestFit="1" customWidth="1"/>
    <col min="7940" max="7940" width="7.7109375" style="211" customWidth="1"/>
    <col min="7941" max="7941" width="1.7109375" style="211" customWidth="1"/>
    <col min="7942" max="8174" width="11.42578125" style="211"/>
    <col min="8175" max="8175" width="14.85546875" style="211" customWidth="1"/>
    <col min="8176" max="8176" width="10.140625" style="211" bestFit="1" customWidth="1"/>
    <col min="8177" max="8177" width="2.5703125" style="211" customWidth="1"/>
    <col min="8178" max="8178" width="8.85546875" style="211" customWidth="1"/>
    <col min="8179" max="8179" width="1.7109375" style="211" customWidth="1"/>
    <col min="8180" max="8180" width="9" style="211" customWidth="1"/>
    <col min="8181" max="8182" width="1.7109375" style="211" customWidth="1"/>
    <col min="8183" max="8184" width="9" style="211" bestFit="1" customWidth="1"/>
    <col min="8185" max="8185" width="1.7109375" style="211" customWidth="1"/>
    <col min="8186" max="8187" width="9" style="211" bestFit="1" customWidth="1"/>
    <col min="8188" max="8188" width="1.7109375" style="211" customWidth="1"/>
    <col min="8189" max="8190" width="9" style="211" bestFit="1" customWidth="1"/>
    <col min="8191" max="8191" width="1.7109375" style="211" customWidth="1"/>
    <col min="8192" max="8193" width="9" style="211" bestFit="1" customWidth="1"/>
    <col min="8194" max="8194" width="1.7109375" style="211" customWidth="1"/>
    <col min="8195" max="8195" width="8.140625" style="211" bestFit="1" customWidth="1"/>
    <col min="8196" max="8196" width="7.7109375" style="211" customWidth="1"/>
    <col min="8197" max="8197" width="1.7109375" style="211" customWidth="1"/>
    <col min="8198" max="8430" width="11.42578125" style="211"/>
    <col min="8431" max="8431" width="14.85546875" style="211" customWidth="1"/>
    <col min="8432" max="8432" width="10.140625" style="211" bestFit="1" customWidth="1"/>
    <col min="8433" max="8433" width="2.5703125" style="211" customWidth="1"/>
    <col min="8434" max="8434" width="8.85546875" style="211" customWidth="1"/>
    <col min="8435" max="8435" width="1.7109375" style="211" customWidth="1"/>
    <col min="8436" max="8436" width="9" style="211" customWidth="1"/>
    <col min="8437" max="8438" width="1.7109375" style="211" customWidth="1"/>
    <col min="8439" max="8440" width="9" style="211" bestFit="1" customWidth="1"/>
    <col min="8441" max="8441" width="1.7109375" style="211" customWidth="1"/>
    <col min="8442" max="8443" width="9" style="211" bestFit="1" customWidth="1"/>
    <col min="8444" max="8444" width="1.7109375" style="211" customWidth="1"/>
    <col min="8445" max="8446" width="9" style="211" bestFit="1" customWidth="1"/>
    <col min="8447" max="8447" width="1.7109375" style="211" customWidth="1"/>
    <col min="8448" max="8449" width="9" style="211" bestFit="1" customWidth="1"/>
    <col min="8450" max="8450" width="1.7109375" style="211" customWidth="1"/>
    <col min="8451" max="8451" width="8.140625" style="211" bestFit="1" customWidth="1"/>
    <col min="8452" max="8452" width="7.7109375" style="211" customWidth="1"/>
    <col min="8453" max="8453" width="1.7109375" style="211" customWidth="1"/>
    <col min="8454" max="8686" width="11.42578125" style="211"/>
    <col min="8687" max="8687" width="14.85546875" style="211" customWidth="1"/>
    <col min="8688" max="8688" width="10.140625" style="211" bestFit="1" customWidth="1"/>
    <col min="8689" max="8689" width="2.5703125" style="211" customWidth="1"/>
    <col min="8690" max="8690" width="8.85546875" style="211" customWidth="1"/>
    <col min="8691" max="8691" width="1.7109375" style="211" customWidth="1"/>
    <col min="8692" max="8692" width="9" style="211" customWidth="1"/>
    <col min="8693" max="8694" width="1.7109375" style="211" customWidth="1"/>
    <col min="8695" max="8696" width="9" style="211" bestFit="1" customWidth="1"/>
    <col min="8697" max="8697" width="1.7109375" style="211" customWidth="1"/>
    <col min="8698" max="8699" width="9" style="211" bestFit="1" customWidth="1"/>
    <col min="8700" max="8700" width="1.7109375" style="211" customWidth="1"/>
    <col min="8701" max="8702" width="9" style="211" bestFit="1" customWidth="1"/>
    <col min="8703" max="8703" width="1.7109375" style="211" customWidth="1"/>
    <col min="8704" max="8705" width="9" style="211" bestFit="1" customWidth="1"/>
    <col min="8706" max="8706" width="1.7109375" style="211" customWidth="1"/>
    <col min="8707" max="8707" width="8.140625" style="211" bestFit="1" customWidth="1"/>
    <col min="8708" max="8708" width="7.7109375" style="211" customWidth="1"/>
    <col min="8709" max="8709" width="1.7109375" style="211" customWidth="1"/>
    <col min="8710" max="8942" width="11.42578125" style="211"/>
    <col min="8943" max="8943" width="14.85546875" style="211" customWidth="1"/>
    <col min="8944" max="8944" width="10.140625" style="211" bestFit="1" customWidth="1"/>
    <col min="8945" max="8945" width="2.5703125" style="211" customWidth="1"/>
    <col min="8946" max="8946" width="8.85546875" style="211" customWidth="1"/>
    <col min="8947" max="8947" width="1.7109375" style="211" customWidth="1"/>
    <col min="8948" max="8948" width="9" style="211" customWidth="1"/>
    <col min="8949" max="8950" width="1.7109375" style="211" customWidth="1"/>
    <col min="8951" max="8952" width="9" style="211" bestFit="1" customWidth="1"/>
    <col min="8953" max="8953" width="1.7109375" style="211" customWidth="1"/>
    <col min="8954" max="8955" width="9" style="211" bestFit="1" customWidth="1"/>
    <col min="8956" max="8956" width="1.7109375" style="211" customWidth="1"/>
    <col min="8957" max="8958" width="9" style="211" bestFit="1" customWidth="1"/>
    <col min="8959" max="8959" width="1.7109375" style="211" customWidth="1"/>
    <col min="8960" max="8961" width="9" style="211" bestFit="1" customWidth="1"/>
    <col min="8962" max="8962" width="1.7109375" style="211" customWidth="1"/>
    <col min="8963" max="8963" width="8.140625" style="211" bestFit="1" customWidth="1"/>
    <col min="8964" max="8964" width="7.7109375" style="211" customWidth="1"/>
    <col min="8965" max="8965" width="1.7109375" style="211" customWidth="1"/>
    <col min="8966" max="9198" width="11.42578125" style="211"/>
    <col min="9199" max="9199" width="14.85546875" style="211" customWidth="1"/>
    <col min="9200" max="9200" width="10.140625" style="211" bestFit="1" customWidth="1"/>
    <col min="9201" max="9201" width="2.5703125" style="211" customWidth="1"/>
    <col min="9202" max="9202" width="8.85546875" style="211" customWidth="1"/>
    <col min="9203" max="9203" width="1.7109375" style="211" customWidth="1"/>
    <col min="9204" max="9204" width="9" style="211" customWidth="1"/>
    <col min="9205" max="9206" width="1.7109375" style="211" customWidth="1"/>
    <col min="9207" max="9208" width="9" style="211" bestFit="1" customWidth="1"/>
    <col min="9209" max="9209" width="1.7109375" style="211" customWidth="1"/>
    <col min="9210" max="9211" width="9" style="211" bestFit="1" customWidth="1"/>
    <col min="9212" max="9212" width="1.7109375" style="211" customWidth="1"/>
    <col min="9213" max="9214" width="9" style="211" bestFit="1" customWidth="1"/>
    <col min="9215" max="9215" width="1.7109375" style="211" customWidth="1"/>
    <col min="9216" max="9217" width="9" style="211" bestFit="1" customWidth="1"/>
    <col min="9218" max="9218" width="1.7109375" style="211" customWidth="1"/>
    <col min="9219" max="9219" width="8.140625" style="211" bestFit="1" customWidth="1"/>
    <col min="9220" max="9220" width="7.7109375" style="211" customWidth="1"/>
    <col min="9221" max="9221" width="1.7109375" style="211" customWidth="1"/>
    <col min="9222" max="9454" width="11.42578125" style="211"/>
    <col min="9455" max="9455" width="14.85546875" style="211" customWidth="1"/>
    <col min="9456" max="9456" width="10.140625" style="211" bestFit="1" customWidth="1"/>
    <col min="9457" max="9457" width="2.5703125" style="211" customWidth="1"/>
    <col min="9458" max="9458" width="8.85546875" style="211" customWidth="1"/>
    <col min="9459" max="9459" width="1.7109375" style="211" customWidth="1"/>
    <col min="9460" max="9460" width="9" style="211" customWidth="1"/>
    <col min="9461" max="9462" width="1.7109375" style="211" customWidth="1"/>
    <col min="9463" max="9464" width="9" style="211" bestFit="1" customWidth="1"/>
    <col min="9465" max="9465" width="1.7109375" style="211" customWidth="1"/>
    <col min="9466" max="9467" width="9" style="211" bestFit="1" customWidth="1"/>
    <col min="9468" max="9468" width="1.7109375" style="211" customWidth="1"/>
    <col min="9469" max="9470" width="9" style="211" bestFit="1" customWidth="1"/>
    <col min="9471" max="9471" width="1.7109375" style="211" customWidth="1"/>
    <col min="9472" max="9473" width="9" style="211" bestFit="1" customWidth="1"/>
    <col min="9474" max="9474" width="1.7109375" style="211" customWidth="1"/>
    <col min="9475" max="9475" width="8.140625" style="211" bestFit="1" customWidth="1"/>
    <col min="9476" max="9476" width="7.7109375" style="211" customWidth="1"/>
    <col min="9477" max="9477" width="1.7109375" style="211" customWidth="1"/>
    <col min="9478" max="9710" width="11.42578125" style="211"/>
    <col min="9711" max="9711" width="14.85546875" style="211" customWidth="1"/>
    <col min="9712" max="9712" width="10.140625" style="211" bestFit="1" customWidth="1"/>
    <col min="9713" max="9713" width="2.5703125" style="211" customWidth="1"/>
    <col min="9714" max="9714" width="8.85546875" style="211" customWidth="1"/>
    <col min="9715" max="9715" width="1.7109375" style="211" customWidth="1"/>
    <col min="9716" max="9716" width="9" style="211" customWidth="1"/>
    <col min="9717" max="9718" width="1.7109375" style="211" customWidth="1"/>
    <col min="9719" max="9720" width="9" style="211" bestFit="1" customWidth="1"/>
    <col min="9721" max="9721" width="1.7109375" style="211" customWidth="1"/>
    <col min="9722" max="9723" width="9" style="211" bestFit="1" customWidth="1"/>
    <col min="9724" max="9724" width="1.7109375" style="211" customWidth="1"/>
    <col min="9725" max="9726" width="9" style="211" bestFit="1" customWidth="1"/>
    <col min="9727" max="9727" width="1.7109375" style="211" customWidth="1"/>
    <col min="9728" max="9729" width="9" style="211" bestFit="1" customWidth="1"/>
    <col min="9730" max="9730" width="1.7109375" style="211" customWidth="1"/>
    <col min="9731" max="9731" width="8.140625" style="211" bestFit="1" customWidth="1"/>
    <col min="9732" max="9732" width="7.7109375" style="211" customWidth="1"/>
    <col min="9733" max="9733" width="1.7109375" style="211" customWidth="1"/>
    <col min="9734" max="9966" width="11.42578125" style="211"/>
    <col min="9967" max="9967" width="14.85546875" style="211" customWidth="1"/>
    <col min="9968" max="9968" width="10.140625" style="211" bestFit="1" customWidth="1"/>
    <col min="9969" max="9969" width="2.5703125" style="211" customWidth="1"/>
    <col min="9970" max="9970" width="8.85546875" style="211" customWidth="1"/>
    <col min="9971" max="9971" width="1.7109375" style="211" customWidth="1"/>
    <col min="9972" max="9972" width="9" style="211" customWidth="1"/>
    <col min="9973" max="9974" width="1.7109375" style="211" customWidth="1"/>
    <col min="9975" max="9976" width="9" style="211" bestFit="1" customWidth="1"/>
    <col min="9977" max="9977" width="1.7109375" style="211" customWidth="1"/>
    <col min="9978" max="9979" width="9" style="211" bestFit="1" customWidth="1"/>
    <col min="9980" max="9980" width="1.7109375" style="211" customWidth="1"/>
    <col min="9981" max="9982" width="9" style="211" bestFit="1" customWidth="1"/>
    <col min="9983" max="9983" width="1.7109375" style="211" customWidth="1"/>
    <col min="9984" max="9985" width="9" style="211" bestFit="1" customWidth="1"/>
    <col min="9986" max="9986" width="1.7109375" style="211" customWidth="1"/>
    <col min="9987" max="9987" width="8.140625" style="211" bestFit="1" customWidth="1"/>
    <col min="9988" max="9988" width="7.7109375" style="211" customWidth="1"/>
    <col min="9989" max="9989" width="1.7109375" style="211" customWidth="1"/>
    <col min="9990" max="10222" width="11.42578125" style="211"/>
    <col min="10223" max="10223" width="14.85546875" style="211" customWidth="1"/>
    <col min="10224" max="10224" width="10.140625" style="211" bestFit="1" customWidth="1"/>
    <col min="10225" max="10225" width="2.5703125" style="211" customWidth="1"/>
    <col min="10226" max="10226" width="8.85546875" style="211" customWidth="1"/>
    <col min="10227" max="10227" width="1.7109375" style="211" customWidth="1"/>
    <col min="10228" max="10228" width="9" style="211" customWidth="1"/>
    <col min="10229" max="10230" width="1.7109375" style="211" customWidth="1"/>
    <col min="10231" max="10232" width="9" style="211" bestFit="1" customWidth="1"/>
    <col min="10233" max="10233" width="1.7109375" style="211" customWidth="1"/>
    <col min="10234" max="10235" width="9" style="211" bestFit="1" customWidth="1"/>
    <col min="10236" max="10236" width="1.7109375" style="211" customWidth="1"/>
    <col min="10237" max="10238" width="9" style="211" bestFit="1" customWidth="1"/>
    <col min="10239" max="10239" width="1.7109375" style="211" customWidth="1"/>
    <col min="10240" max="10241" width="9" style="211" bestFit="1" customWidth="1"/>
    <col min="10242" max="10242" width="1.7109375" style="211" customWidth="1"/>
    <col min="10243" max="10243" width="8.140625" style="211" bestFit="1" customWidth="1"/>
    <col min="10244" max="10244" width="7.7109375" style="211" customWidth="1"/>
    <col min="10245" max="10245" width="1.7109375" style="211" customWidth="1"/>
    <col min="10246" max="10478" width="11.42578125" style="211"/>
    <col min="10479" max="10479" width="14.85546875" style="211" customWidth="1"/>
    <col min="10480" max="10480" width="10.140625" style="211" bestFit="1" customWidth="1"/>
    <col min="10481" max="10481" width="2.5703125" style="211" customWidth="1"/>
    <col min="10482" max="10482" width="8.85546875" style="211" customWidth="1"/>
    <col min="10483" max="10483" width="1.7109375" style="211" customWidth="1"/>
    <col min="10484" max="10484" width="9" style="211" customWidth="1"/>
    <col min="10485" max="10486" width="1.7109375" style="211" customWidth="1"/>
    <col min="10487" max="10488" width="9" style="211" bestFit="1" customWidth="1"/>
    <col min="10489" max="10489" width="1.7109375" style="211" customWidth="1"/>
    <col min="10490" max="10491" width="9" style="211" bestFit="1" customWidth="1"/>
    <col min="10492" max="10492" width="1.7109375" style="211" customWidth="1"/>
    <col min="10493" max="10494" width="9" style="211" bestFit="1" customWidth="1"/>
    <col min="10495" max="10495" width="1.7109375" style="211" customWidth="1"/>
    <col min="10496" max="10497" width="9" style="211" bestFit="1" customWidth="1"/>
    <col min="10498" max="10498" width="1.7109375" style="211" customWidth="1"/>
    <col min="10499" max="10499" width="8.140625" style="211" bestFit="1" customWidth="1"/>
    <col min="10500" max="10500" width="7.7109375" style="211" customWidth="1"/>
    <col min="10501" max="10501" width="1.7109375" style="211" customWidth="1"/>
    <col min="10502" max="10734" width="11.42578125" style="211"/>
    <col min="10735" max="10735" width="14.85546875" style="211" customWidth="1"/>
    <col min="10736" max="10736" width="10.140625" style="211" bestFit="1" customWidth="1"/>
    <col min="10737" max="10737" width="2.5703125" style="211" customWidth="1"/>
    <col min="10738" max="10738" width="8.85546875" style="211" customWidth="1"/>
    <col min="10739" max="10739" width="1.7109375" style="211" customWidth="1"/>
    <col min="10740" max="10740" width="9" style="211" customWidth="1"/>
    <col min="10741" max="10742" width="1.7109375" style="211" customWidth="1"/>
    <col min="10743" max="10744" width="9" style="211" bestFit="1" customWidth="1"/>
    <col min="10745" max="10745" width="1.7109375" style="211" customWidth="1"/>
    <col min="10746" max="10747" width="9" style="211" bestFit="1" customWidth="1"/>
    <col min="10748" max="10748" width="1.7109375" style="211" customWidth="1"/>
    <col min="10749" max="10750" width="9" style="211" bestFit="1" customWidth="1"/>
    <col min="10751" max="10751" width="1.7109375" style="211" customWidth="1"/>
    <col min="10752" max="10753" width="9" style="211" bestFit="1" customWidth="1"/>
    <col min="10754" max="10754" width="1.7109375" style="211" customWidth="1"/>
    <col min="10755" max="10755" width="8.140625" style="211" bestFit="1" customWidth="1"/>
    <col min="10756" max="10756" width="7.7109375" style="211" customWidth="1"/>
    <col min="10757" max="10757" width="1.7109375" style="211" customWidth="1"/>
    <col min="10758" max="10990" width="11.42578125" style="211"/>
    <col min="10991" max="10991" width="14.85546875" style="211" customWidth="1"/>
    <col min="10992" max="10992" width="10.140625" style="211" bestFit="1" customWidth="1"/>
    <col min="10993" max="10993" width="2.5703125" style="211" customWidth="1"/>
    <col min="10994" max="10994" width="8.85546875" style="211" customWidth="1"/>
    <col min="10995" max="10995" width="1.7109375" style="211" customWidth="1"/>
    <col min="10996" max="10996" width="9" style="211" customWidth="1"/>
    <col min="10997" max="10998" width="1.7109375" style="211" customWidth="1"/>
    <col min="10999" max="11000" width="9" style="211" bestFit="1" customWidth="1"/>
    <col min="11001" max="11001" width="1.7109375" style="211" customWidth="1"/>
    <col min="11002" max="11003" width="9" style="211" bestFit="1" customWidth="1"/>
    <col min="11004" max="11004" width="1.7109375" style="211" customWidth="1"/>
    <col min="11005" max="11006" width="9" style="211" bestFit="1" customWidth="1"/>
    <col min="11007" max="11007" width="1.7109375" style="211" customWidth="1"/>
    <col min="11008" max="11009" width="9" style="211" bestFit="1" customWidth="1"/>
    <col min="11010" max="11010" width="1.7109375" style="211" customWidth="1"/>
    <col min="11011" max="11011" width="8.140625" style="211" bestFit="1" customWidth="1"/>
    <col min="11012" max="11012" width="7.7109375" style="211" customWidth="1"/>
    <col min="11013" max="11013" width="1.7109375" style="211" customWidth="1"/>
    <col min="11014" max="11246" width="11.42578125" style="211"/>
    <col min="11247" max="11247" width="14.85546875" style="211" customWidth="1"/>
    <col min="11248" max="11248" width="10.140625" style="211" bestFit="1" customWidth="1"/>
    <col min="11249" max="11249" width="2.5703125" style="211" customWidth="1"/>
    <col min="11250" max="11250" width="8.85546875" style="211" customWidth="1"/>
    <col min="11251" max="11251" width="1.7109375" style="211" customWidth="1"/>
    <col min="11252" max="11252" width="9" style="211" customWidth="1"/>
    <col min="11253" max="11254" width="1.7109375" style="211" customWidth="1"/>
    <col min="11255" max="11256" width="9" style="211" bestFit="1" customWidth="1"/>
    <col min="11257" max="11257" width="1.7109375" style="211" customWidth="1"/>
    <col min="11258" max="11259" width="9" style="211" bestFit="1" customWidth="1"/>
    <col min="11260" max="11260" width="1.7109375" style="211" customWidth="1"/>
    <col min="11261" max="11262" width="9" style="211" bestFit="1" customWidth="1"/>
    <col min="11263" max="11263" width="1.7109375" style="211" customWidth="1"/>
    <col min="11264" max="11265" width="9" style="211" bestFit="1" customWidth="1"/>
    <col min="11266" max="11266" width="1.7109375" style="211" customWidth="1"/>
    <col min="11267" max="11267" width="8.140625" style="211" bestFit="1" customWidth="1"/>
    <col min="11268" max="11268" width="7.7109375" style="211" customWidth="1"/>
    <col min="11269" max="11269" width="1.7109375" style="211" customWidth="1"/>
    <col min="11270" max="11502" width="11.42578125" style="211"/>
    <col min="11503" max="11503" width="14.85546875" style="211" customWidth="1"/>
    <col min="11504" max="11504" width="10.140625" style="211" bestFit="1" customWidth="1"/>
    <col min="11505" max="11505" width="2.5703125" style="211" customWidth="1"/>
    <col min="11506" max="11506" width="8.85546875" style="211" customWidth="1"/>
    <col min="11507" max="11507" width="1.7109375" style="211" customWidth="1"/>
    <col min="11508" max="11508" width="9" style="211" customWidth="1"/>
    <col min="11509" max="11510" width="1.7109375" style="211" customWidth="1"/>
    <col min="11511" max="11512" width="9" style="211" bestFit="1" customWidth="1"/>
    <col min="11513" max="11513" width="1.7109375" style="211" customWidth="1"/>
    <col min="11514" max="11515" width="9" style="211" bestFit="1" customWidth="1"/>
    <col min="11516" max="11516" width="1.7109375" style="211" customWidth="1"/>
    <col min="11517" max="11518" width="9" style="211" bestFit="1" customWidth="1"/>
    <col min="11519" max="11519" width="1.7109375" style="211" customWidth="1"/>
    <col min="11520" max="11521" width="9" style="211" bestFit="1" customWidth="1"/>
    <col min="11522" max="11522" width="1.7109375" style="211" customWidth="1"/>
    <col min="11523" max="11523" width="8.140625" style="211" bestFit="1" customWidth="1"/>
    <col min="11524" max="11524" width="7.7109375" style="211" customWidth="1"/>
    <col min="11525" max="11525" width="1.7109375" style="211" customWidth="1"/>
    <col min="11526" max="11758" width="11.42578125" style="211"/>
    <col min="11759" max="11759" width="14.85546875" style="211" customWidth="1"/>
    <col min="11760" max="11760" width="10.140625" style="211" bestFit="1" customWidth="1"/>
    <col min="11761" max="11761" width="2.5703125" style="211" customWidth="1"/>
    <col min="11762" max="11762" width="8.85546875" style="211" customWidth="1"/>
    <col min="11763" max="11763" width="1.7109375" style="211" customWidth="1"/>
    <col min="11764" max="11764" width="9" style="211" customWidth="1"/>
    <col min="11765" max="11766" width="1.7109375" style="211" customWidth="1"/>
    <col min="11767" max="11768" width="9" style="211" bestFit="1" customWidth="1"/>
    <col min="11769" max="11769" width="1.7109375" style="211" customWidth="1"/>
    <col min="11770" max="11771" width="9" style="211" bestFit="1" customWidth="1"/>
    <col min="11772" max="11772" width="1.7109375" style="211" customWidth="1"/>
    <col min="11773" max="11774" width="9" style="211" bestFit="1" customWidth="1"/>
    <col min="11775" max="11775" width="1.7109375" style="211" customWidth="1"/>
    <col min="11776" max="11777" width="9" style="211" bestFit="1" customWidth="1"/>
    <col min="11778" max="11778" width="1.7109375" style="211" customWidth="1"/>
    <col min="11779" max="11779" width="8.140625" style="211" bestFit="1" customWidth="1"/>
    <col min="11780" max="11780" width="7.7109375" style="211" customWidth="1"/>
    <col min="11781" max="11781" width="1.7109375" style="211" customWidth="1"/>
    <col min="11782" max="12014" width="11.42578125" style="211"/>
    <col min="12015" max="12015" width="14.85546875" style="211" customWidth="1"/>
    <col min="12016" max="12016" width="10.140625" style="211" bestFit="1" customWidth="1"/>
    <col min="12017" max="12017" width="2.5703125" style="211" customWidth="1"/>
    <col min="12018" max="12018" width="8.85546875" style="211" customWidth="1"/>
    <col min="12019" max="12019" width="1.7109375" style="211" customWidth="1"/>
    <col min="12020" max="12020" width="9" style="211" customWidth="1"/>
    <col min="12021" max="12022" width="1.7109375" style="211" customWidth="1"/>
    <col min="12023" max="12024" width="9" style="211" bestFit="1" customWidth="1"/>
    <col min="12025" max="12025" width="1.7109375" style="211" customWidth="1"/>
    <col min="12026" max="12027" width="9" style="211" bestFit="1" customWidth="1"/>
    <col min="12028" max="12028" width="1.7109375" style="211" customWidth="1"/>
    <col min="12029" max="12030" width="9" style="211" bestFit="1" customWidth="1"/>
    <col min="12031" max="12031" width="1.7109375" style="211" customWidth="1"/>
    <col min="12032" max="12033" width="9" style="211" bestFit="1" customWidth="1"/>
    <col min="12034" max="12034" width="1.7109375" style="211" customWidth="1"/>
    <col min="12035" max="12035" width="8.140625" style="211" bestFit="1" customWidth="1"/>
    <col min="12036" max="12036" width="7.7109375" style="211" customWidth="1"/>
    <col min="12037" max="12037" width="1.7109375" style="211" customWidth="1"/>
    <col min="12038" max="12270" width="11.42578125" style="211"/>
    <col min="12271" max="12271" width="14.85546875" style="211" customWidth="1"/>
    <col min="12272" max="12272" width="10.140625" style="211" bestFit="1" customWidth="1"/>
    <col min="12273" max="12273" width="2.5703125" style="211" customWidth="1"/>
    <col min="12274" max="12274" width="8.85546875" style="211" customWidth="1"/>
    <col min="12275" max="12275" width="1.7109375" style="211" customWidth="1"/>
    <col min="12276" max="12276" width="9" style="211" customWidth="1"/>
    <col min="12277" max="12278" width="1.7109375" style="211" customWidth="1"/>
    <col min="12279" max="12280" width="9" style="211" bestFit="1" customWidth="1"/>
    <col min="12281" max="12281" width="1.7109375" style="211" customWidth="1"/>
    <col min="12282" max="12283" width="9" style="211" bestFit="1" customWidth="1"/>
    <col min="12284" max="12284" width="1.7109375" style="211" customWidth="1"/>
    <col min="12285" max="12286" width="9" style="211" bestFit="1" customWidth="1"/>
    <col min="12287" max="12287" width="1.7109375" style="211" customWidth="1"/>
    <col min="12288" max="12289" width="9" style="211" bestFit="1" customWidth="1"/>
    <col min="12290" max="12290" width="1.7109375" style="211" customWidth="1"/>
    <col min="12291" max="12291" width="8.140625" style="211" bestFit="1" customWidth="1"/>
    <col min="12292" max="12292" width="7.7109375" style="211" customWidth="1"/>
    <col min="12293" max="12293" width="1.7109375" style="211" customWidth="1"/>
    <col min="12294" max="12526" width="11.42578125" style="211"/>
    <col min="12527" max="12527" width="14.85546875" style="211" customWidth="1"/>
    <col min="12528" max="12528" width="10.140625" style="211" bestFit="1" customWidth="1"/>
    <col min="12529" max="12529" width="2.5703125" style="211" customWidth="1"/>
    <col min="12530" max="12530" width="8.85546875" style="211" customWidth="1"/>
    <col min="12531" max="12531" width="1.7109375" style="211" customWidth="1"/>
    <col min="12532" max="12532" width="9" style="211" customWidth="1"/>
    <col min="12533" max="12534" width="1.7109375" style="211" customWidth="1"/>
    <col min="12535" max="12536" width="9" style="211" bestFit="1" customWidth="1"/>
    <col min="12537" max="12537" width="1.7109375" style="211" customWidth="1"/>
    <col min="12538" max="12539" width="9" style="211" bestFit="1" customWidth="1"/>
    <col min="12540" max="12540" width="1.7109375" style="211" customWidth="1"/>
    <col min="12541" max="12542" width="9" style="211" bestFit="1" customWidth="1"/>
    <col min="12543" max="12543" width="1.7109375" style="211" customWidth="1"/>
    <col min="12544" max="12545" width="9" style="211" bestFit="1" customWidth="1"/>
    <col min="12546" max="12546" width="1.7109375" style="211" customWidth="1"/>
    <col min="12547" max="12547" width="8.140625" style="211" bestFit="1" customWidth="1"/>
    <col min="12548" max="12548" width="7.7109375" style="211" customWidth="1"/>
    <col min="12549" max="12549" width="1.7109375" style="211" customWidth="1"/>
    <col min="12550" max="12782" width="11.42578125" style="211"/>
    <col min="12783" max="12783" width="14.85546875" style="211" customWidth="1"/>
    <col min="12784" max="12784" width="10.140625" style="211" bestFit="1" customWidth="1"/>
    <col min="12785" max="12785" width="2.5703125" style="211" customWidth="1"/>
    <col min="12786" max="12786" width="8.85546875" style="211" customWidth="1"/>
    <col min="12787" max="12787" width="1.7109375" style="211" customWidth="1"/>
    <col min="12788" max="12788" width="9" style="211" customWidth="1"/>
    <col min="12789" max="12790" width="1.7109375" style="211" customWidth="1"/>
    <col min="12791" max="12792" width="9" style="211" bestFit="1" customWidth="1"/>
    <col min="12793" max="12793" width="1.7109375" style="211" customWidth="1"/>
    <col min="12794" max="12795" width="9" style="211" bestFit="1" customWidth="1"/>
    <col min="12796" max="12796" width="1.7109375" style="211" customWidth="1"/>
    <col min="12797" max="12798" width="9" style="211" bestFit="1" customWidth="1"/>
    <col min="12799" max="12799" width="1.7109375" style="211" customWidth="1"/>
    <col min="12800" max="12801" width="9" style="211" bestFit="1" customWidth="1"/>
    <col min="12802" max="12802" width="1.7109375" style="211" customWidth="1"/>
    <col min="12803" max="12803" width="8.140625" style="211" bestFit="1" customWidth="1"/>
    <col min="12804" max="12804" width="7.7109375" style="211" customWidth="1"/>
    <col min="12805" max="12805" width="1.7109375" style="211" customWidth="1"/>
    <col min="12806" max="13038" width="11.42578125" style="211"/>
    <col min="13039" max="13039" width="14.85546875" style="211" customWidth="1"/>
    <col min="13040" max="13040" width="10.140625" style="211" bestFit="1" customWidth="1"/>
    <col min="13041" max="13041" width="2.5703125" style="211" customWidth="1"/>
    <col min="13042" max="13042" width="8.85546875" style="211" customWidth="1"/>
    <col min="13043" max="13043" width="1.7109375" style="211" customWidth="1"/>
    <col min="13044" max="13044" width="9" style="211" customWidth="1"/>
    <col min="13045" max="13046" width="1.7109375" style="211" customWidth="1"/>
    <col min="13047" max="13048" width="9" style="211" bestFit="1" customWidth="1"/>
    <col min="13049" max="13049" width="1.7109375" style="211" customWidth="1"/>
    <col min="13050" max="13051" width="9" style="211" bestFit="1" customWidth="1"/>
    <col min="13052" max="13052" width="1.7109375" style="211" customWidth="1"/>
    <col min="13053" max="13054" width="9" style="211" bestFit="1" customWidth="1"/>
    <col min="13055" max="13055" width="1.7109375" style="211" customWidth="1"/>
    <col min="13056" max="13057" width="9" style="211" bestFit="1" customWidth="1"/>
    <col min="13058" max="13058" width="1.7109375" style="211" customWidth="1"/>
    <col min="13059" max="13059" width="8.140625" style="211" bestFit="1" customWidth="1"/>
    <col min="13060" max="13060" width="7.7109375" style="211" customWidth="1"/>
    <col min="13061" max="13061" width="1.7109375" style="211" customWidth="1"/>
    <col min="13062" max="13294" width="11.42578125" style="211"/>
    <col min="13295" max="13295" width="14.85546875" style="211" customWidth="1"/>
    <col min="13296" max="13296" width="10.140625" style="211" bestFit="1" customWidth="1"/>
    <col min="13297" max="13297" width="2.5703125" style="211" customWidth="1"/>
    <col min="13298" max="13298" width="8.85546875" style="211" customWidth="1"/>
    <col min="13299" max="13299" width="1.7109375" style="211" customWidth="1"/>
    <col min="13300" max="13300" width="9" style="211" customWidth="1"/>
    <col min="13301" max="13302" width="1.7109375" style="211" customWidth="1"/>
    <col min="13303" max="13304" width="9" style="211" bestFit="1" customWidth="1"/>
    <col min="13305" max="13305" width="1.7109375" style="211" customWidth="1"/>
    <col min="13306" max="13307" width="9" style="211" bestFit="1" customWidth="1"/>
    <col min="13308" max="13308" width="1.7109375" style="211" customWidth="1"/>
    <col min="13309" max="13310" width="9" style="211" bestFit="1" customWidth="1"/>
    <col min="13311" max="13311" width="1.7109375" style="211" customWidth="1"/>
    <col min="13312" max="13313" width="9" style="211" bestFit="1" customWidth="1"/>
    <col min="13314" max="13314" width="1.7109375" style="211" customWidth="1"/>
    <col min="13315" max="13315" width="8.140625" style="211" bestFit="1" customWidth="1"/>
    <col min="13316" max="13316" width="7.7109375" style="211" customWidth="1"/>
    <col min="13317" max="13317" width="1.7109375" style="211" customWidth="1"/>
    <col min="13318" max="13550" width="11.42578125" style="211"/>
    <col min="13551" max="13551" width="14.85546875" style="211" customWidth="1"/>
    <col min="13552" max="13552" width="10.140625" style="211" bestFit="1" customWidth="1"/>
    <col min="13553" max="13553" width="2.5703125" style="211" customWidth="1"/>
    <col min="13554" max="13554" width="8.85546875" style="211" customWidth="1"/>
    <col min="13555" max="13555" width="1.7109375" style="211" customWidth="1"/>
    <col min="13556" max="13556" width="9" style="211" customWidth="1"/>
    <col min="13557" max="13558" width="1.7109375" style="211" customWidth="1"/>
    <col min="13559" max="13560" width="9" style="211" bestFit="1" customWidth="1"/>
    <col min="13561" max="13561" width="1.7109375" style="211" customWidth="1"/>
    <col min="13562" max="13563" width="9" style="211" bestFit="1" customWidth="1"/>
    <col min="13564" max="13564" width="1.7109375" style="211" customWidth="1"/>
    <col min="13565" max="13566" width="9" style="211" bestFit="1" customWidth="1"/>
    <col min="13567" max="13567" width="1.7109375" style="211" customWidth="1"/>
    <col min="13568" max="13569" width="9" style="211" bestFit="1" customWidth="1"/>
    <col min="13570" max="13570" width="1.7109375" style="211" customWidth="1"/>
    <col min="13571" max="13571" width="8.140625" style="211" bestFit="1" customWidth="1"/>
    <col min="13572" max="13572" width="7.7109375" style="211" customWidth="1"/>
    <col min="13573" max="13573" width="1.7109375" style="211" customWidth="1"/>
    <col min="13574" max="13806" width="11.42578125" style="211"/>
    <col min="13807" max="13807" width="14.85546875" style="211" customWidth="1"/>
    <col min="13808" max="13808" width="10.140625" style="211" bestFit="1" customWidth="1"/>
    <col min="13809" max="13809" width="2.5703125" style="211" customWidth="1"/>
    <col min="13810" max="13810" width="8.85546875" style="211" customWidth="1"/>
    <col min="13811" max="13811" width="1.7109375" style="211" customWidth="1"/>
    <col min="13812" max="13812" width="9" style="211" customWidth="1"/>
    <col min="13813" max="13814" width="1.7109375" style="211" customWidth="1"/>
    <col min="13815" max="13816" width="9" style="211" bestFit="1" customWidth="1"/>
    <col min="13817" max="13817" width="1.7109375" style="211" customWidth="1"/>
    <col min="13818" max="13819" width="9" style="211" bestFit="1" customWidth="1"/>
    <col min="13820" max="13820" width="1.7109375" style="211" customWidth="1"/>
    <col min="13821" max="13822" width="9" style="211" bestFit="1" customWidth="1"/>
    <col min="13823" max="13823" width="1.7109375" style="211" customWidth="1"/>
    <col min="13824" max="13825" width="9" style="211" bestFit="1" customWidth="1"/>
    <col min="13826" max="13826" width="1.7109375" style="211" customWidth="1"/>
    <col min="13827" max="13827" width="8.140625" style="211" bestFit="1" customWidth="1"/>
    <col min="13828" max="13828" width="7.7109375" style="211" customWidth="1"/>
    <col min="13829" max="13829" width="1.7109375" style="211" customWidth="1"/>
    <col min="13830" max="14062" width="11.42578125" style="211"/>
    <col min="14063" max="14063" width="14.85546875" style="211" customWidth="1"/>
    <col min="14064" max="14064" width="10.140625" style="211" bestFit="1" customWidth="1"/>
    <col min="14065" max="14065" width="2.5703125" style="211" customWidth="1"/>
    <col min="14066" max="14066" width="8.85546875" style="211" customWidth="1"/>
    <col min="14067" max="14067" width="1.7109375" style="211" customWidth="1"/>
    <col min="14068" max="14068" width="9" style="211" customWidth="1"/>
    <col min="14069" max="14070" width="1.7109375" style="211" customWidth="1"/>
    <col min="14071" max="14072" width="9" style="211" bestFit="1" customWidth="1"/>
    <col min="14073" max="14073" width="1.7109375" style="211" customWidth="1"/>
    <col min="14074" max="14075" width="9" style="211" bestFit="1" customWidth="1"/>
    <col min="14076" max="14076" width="1.7109375" style="211" customWidth="1"/>
    <col min="14077" max="14078" width="9" style="211" bestFit="1" customWidth="1"/>
    <col min="14079" max="14079" width="1.7109375" style="211" customWidth="1"/>
    <col min="14080" max="14081" width="9" style="211" bestFit="1" customWidth="1"/>
    <col min="14082" max="14082" width="1.7109375" style="211" customWidth="1"/>
    <col min="14083" max="14083" width="8.140625" style="211" bestFit="1" customWidth="1"/>
    <col min="14084" max="14084" width="7.7109375" style="211" customWidth="1"/>
    <col min="14085" max="14085" width="1.7109375" style="211" customWidth="1"/>
    <col min="14086" max="14318" width="11.42578125" style="211"/>
    <col min="14319" max="14319" width="14.85546875" style="211" customWidth="1"/>
    <col min="14320" max="14320" width="10.140625" style="211" bestFit="1" customWidth="1"/>
    <col min="14321" max="14321" width="2.5703125" style="211" customWidth="1"/>
    <col min="14322" max="14322" width="8.85546875" style="211" customWidth="1"/>
    <col min="14323" max="14323" width="1.7109375" style="211" customWidth="1"/>
    <col min="14324" max="14324" width="9" style="211" customWidth="1"/>
    <col min="14325" max="14326" width="1.7109375" style="211" customWidth="1"/>
    <col min="14327" max="14328" width="9" style="211" bestFit="1" customWidth="1"/>
    <col min="14329" max="14329" width="1.7109375" style="211" customWidth="1"/>
    <col min="14330" max="14331" width="9" style="211" bestFit="1" customWidth="1"/>
    <col min="14332" max="14332" width="1.7109375" style="211" customWidth="1"/>
    <col min="14333" max="14334" width="9" style="211" bestFit="1" customWidth="1"/>
    <col min="14335" max="14335" width="1.7109375" style="211" customWidth="1"/>
    <col min="14336" max="14337" width="9" style="211" bestFit="1" customWidth="1"/>
    <col min="14338" max="14338" width="1.7109375" style="211" customWidth="1"/>
    <col min="14339" max="14339" width="8.140625" style="211" bestFit="1" customWidth="1"/>
    <col min="14340" max="14340" width="7.7109375" style="211" customWidth="1"/>
    <col min="14341" max="14341" width="1.7109375" style="211" customWidth="1"/>
    <col min="14342" max="14574" width="11.42578125" style="211"/>
    <col min="14575" max="14575" width="14.85546875" style="211" customWidth="1"/>
    <col min="14576" max="14576" width="10.140625" style="211" bestFit="1" customWidth="1"/>
    <col min="14577" max="14577" width="2.5703125" style="211" customWidth="1"/>
    <col min="14578" max="14578" width="8.85546875" style="211" customWidth="1"/>
    <col min="14579" max="14579" width="1.7109375" style="211" customWidth="1"/>
    <col min="14580" max="14580" width="9" style="211" customWidth="1"/>
    <col min="14581" max="14582" width="1.7109375" style="211" customWidth="1"/>
    <col min="14583" max="14584" width="9" style="211" bestFit="1" customWidth="1"/>
    <col min="14585" max="14585" width="1.7109375" style="211" customWidth="1"/>
    <col min="14586" max="14587" width="9" style="211" bestFit="1" customWidth="1"/>
    <col min="14588" max="14588" width="1.7109375" style="211" customWidth="1"/>
    <col min="14589" max="14590" width="9" style="211" bestFit="1" customWidth="1"/>
    <col min="14591" max="14591" width="1.7109375" style="211" customWidth="1"/>
    <col min="14592" max="14593" width="9" style="211" bestFit="1" customWidth="1"/>
    <col min="14594" max="14594" width="1.7109375" style="211" customWidth="1"/>
    <col min="14595" max="14595" width="8.140625" style="211" bestFit="1" customWidth="1"/>
    <col min="14596" max="14596" width="7.7109375" style="211" customWidth="1"/>
    <col min="14597" max="14597" width="1.7109375" style="211" customWidth="1"/>
    <col min="14598" max="14830" width="11.42578125" style="211"/>
    <col min="14831" max="14831" width="14.85546875" style="211" customWidth="1"/>
    <col min="14832" max="14832" width="10.140625" style="211" bestFit="1" customWidth="1"/>
    <col min="14833" max="14833" width="2.5703125" style="211" customWidth="1"/>
    <col min="14834" max="14834" width="8.85546875" style="211" customWidth="1"/>
    <col min="14835" max="14835" width="1.7109375" style="211" customWidth="1"/>
    <col min="14836" max="14836" width="9" style="211" customWidth="1"/>
    <col min="14837" max="14838" width="1.7109375" style="211" customWidth="1"/>
    <col min="14839" max="14840" width="9" style="211" bestFit="1" customWidth="1"/>
    <col min="14841" max="14841" width="1.7109375" style="211" customWidth="1"/>
    <col min="14842" max="14843" width="9" style="211" bestFit="1" customWidth="1"/>
    <col min="14844" max="14844" width="1.7109375" style="211" customWidth="1"/>
    <col min="14845" max="14846" width="9" style="211" bestFit="1" customWidth="1"/>
    <col min="14847" max="14847" width="1.7109375" style="211" customWidth="1"/>
    <col min="14848" max="14849" width="9" style="211" bestFit="1" customWidth="1"/>
    <col min="14850" max="14850" width="1.7109375" style="211" customWidth="1"/>
    <col min="14851" max="14851" width="8.140625" style="211" bestFit="1" customWidth="1"/>
    <col min="14852" max="14852" width="7.7109375" style="211" customWidth="1"/>
    <col min="14853" max="14853" width="1.7109375" style="211" customWidth="1"/>
    <col min="14854" max="15086" width="11.42578125" style="211"/>
    <col min="15087" max="15087" width="14.85546875" style="211" customWidth="1"/>
    <col min="15088" max="15088" width="10.140625" style="211" bestFit="1" customWidth="1"/>
    <col min="15089" max="15089" width="2.5703125" style="211" customWidth="1"/>
    <col min="15090" max="15090" width="8.85546875" style="211" customWidth="1"/>
    <col min="15091" max="15091" width="1.7109375" style="211" customWidth="1"/>
    <col min="15092" max="15092" width="9" style="211" customWidth="1"/>
    <col min="15093" max="15094" width="1.7109375" style="211" customWidth="1"/>
    <col min="15095" max="15096" width="9" style="211" bestFit="1" customWidth="1"/>
    <col min="15097" max="15097" width="1.7109375" style="211" customWidth="1"/>
    <col min="15098" max="15099" width="9" style="211" bestFit="1" customWidth="1"/>
    <col min="15100" max="15100" width="1.7109375" style="211" customWidth="1"/>
    <col min="15101" max="15102" width="9" style="211" bestFit="1" customWidth="1"/>
    <col min="15103" max="15103" width="1.7109375" style="211" customWidth="1"/>
    <col min="15104" max="15105" width="9" style="211" bestFit="1" customWidth="1"/>
    <col min="15106" max="15106" width="1.7109375" style="211" customWidth="1"/>
    <col min="15107" max="15107" width="8.140625" style="211" bestFit="1" customWidth="1"/>
    <col min="15108" max="15108" width="7.7109375" style="211" customWidth="1"/>
    <col min="15109" max="15109" width="1.7109375" style="211" customWidth="1"/>
    <col min="15110" max="15342" width="11.42578125" style="211"/>
    <col min="15343" max="15343" width="14.85546875" style="211" customWidth="1"/>
    <col min="15344" max="15344" width="10.140625" style="211" bestFit="1" customWidth="1"/>
    <col min="15345" max="15345" width="2.5703125" style="211" customWidth="1"/>
    <col min="15346" max="15346" width="8.85546875" style="211" customWidth="1"/>
    <col min="15347" max="15347" width="1.7109375" style="211" customWidth="1"/>
    <col min="15348" max="15348" width="9" style="211" customWidth="1"/>
    <col min="15349" max="15350" width="1.7109375" style="211" customWidth="1"/>
    <col min="15351" max="15352" width="9" style="211" bestFit="1" customWidth="1"/>
    <col min="15353" max="15353" width="1.7109375" style="211" customWidth="1"/>
    <col min="15354" max="15355" width="9" style="211" bestFit="1" customWidth="1"/>
    <col min="15356" max="15356" width="1.7109375" style="211" customWidth="1"/>
    <col min="15357" max="15358" width="9" style="211" bestFit="1" customWidth="1"/>
    <col min="15359" max="15359" width="1.7109375" style="211" customWidth="1"/>
    <col min="15360" max="15361" width="9" style="211" bestFit="1" customWidth="1"/>
    <col min="15362" max="15362" width="1.7109375" style="211" customWidth="1"/>
    <col min="15363" max="15363" width="8.140625" style="211" bestFit="1" customWidth="1"/>
    <col min="15364" max="15364" width="7.7109375" style="211" customWidth="1"/>
    <col min="15365" max="15365" width="1.7109375" style="211" customWidth="1"/>
    <col min="15366" max="15598" width="11.42578125" style="211"/>
    <col min="15599" max="15599" width="14.85546875" style="211" customWidth="1"/>
    <col min="15600" max="15600" width="10.140625" style="211" bestFit="1" customWidth="1"/>
    <col min="15601" max="15601" width="2.5703125" style="211" customWidth="1"/>
    <col min="15602" max="15602" width="8.85546875" style="211" customWidth="1"/>
    <col min="15603" max="15603" width="1.7109375" style="211" customWidth="1"/>
    <col min="15604" max="15604" width="9" style="211" customWidth="1"/>
    <col min="15605" max="15606" width="1.7109375" style="211" customWidth="1"/>
    <col min="15607" max="15608" width="9" style="211" bestFit="1" customWidth="1"/>
    <col min="15609" max="15609" width="1.7109375" style="211" customWidth="1"/>
    <col min="15610" max="15611" width="9" style="211" bestFit="1" customWidth="1"/>
    <col min="15612" max="15612" width="1.7109375" style="211" customWidth="1"/>
    <col min="15613" max="15614" width="9" style="211" bestFit="1" customWidth="1"/>
    <col min="15615" max="15615" width="1.7109375" style="211" customWidth="1"/>
    <col min="15616" max="15617" width="9" style="211" bestFit="1" customWidth="1"/>
    <col min="15618" max="15618" width="1.7109375" style="211" customWidth="1"/>
    <col min="15619" max="15619" width="8.140625" style="211" bestFit="1" customWidth="1"/>
    <col min="15620" max="15620" width="7.7109375" style="211" customWidth="1"/>
    <col min="15621" max="15621" width="1.7109375" style="211" customWidth="1"/>
    <col min="15622" max="15854" width="11.42578125" style="211"/>
    <col min="15855" max="15855" width="14.85546875" style="211" customWidth="1"/>
    <col min="15856" max="15856" width="10.140625" style="211" bestFit="1" customWidth="1"/>
    <col min="15857" max="15857" width="2.5703125" style="211" customWidth="1"/>
    <col min="15858" max="15858" width="8.85546875" style="211" customWidth="1"/>
    <col min="15859" max="15859" width="1.7109375" style="211" customWidth="1"/>
    <col min="15860" max="15860" width="9" style="211" customWidth="1"/>
    <col min="15861" max="15862" width="1.7109375" style="211" customWidth="1"/>
    <col min="15863" max="15864" width="9" style="211" bestFit="1" customWidth="1"/>
    <col min="15865" max="15865" width="1.7109375" style="211" customWidth="1"/>
    <col min="15866" max="15867" width="9" style="211" bestFit="1" customWidth="1"/>
    <col min="15868" max="15868" width="1.7109375" style="211" customWidth="1"/>
    <col min="15869" max="15870" width="9" style="211" bestFit="1" customWidth="1"/>
    <col min="15871" max="15871" width="1.7109375" style="211" customWidth="1"/>
    <col min="15872" max="15873" width="9" style="211" bestFit="1" customWidth="1"/>
    <col min="15874" max="15874" width="1.7109375" style="211" customWidth="1"/>
    <col min="15875" max="15875" width="8.140625" style="211" bestFit="1" customWidth="1"/>
    <col min="15876" max="15876" width="7.7109375" style="211" customWidth="1"/>
    <col min="15877" max="15877" width="1.7109375" style="211" customWidth="1"/>
    <col min="15878" max="16110" width="11.42578125" style="211"/>
    <col min="16111" max="16111" width="14.85546875" style="211" customWidth="1"/>
    <col min="16112" max="16112" width="10.140625" style="211" bestFit="1" customWidth="1"/>
    <col min="16113" max="16113" width="2.5703125" style="211" customWidth="1"/>
    <col min="16114" max="16114" width="8.85546875" style="211" customWidth="1"/>
    <col min="16115" max="16115" width="1.7109375" style="211" customWidth="1"/>
    <col min="16116" max="16116" width="9" style="211" customWidth="1"/>
    <col min="16117" max="16118" width="1.7109375" style="211" customWidth="1"/>
    <col min="16119" max="16120" width="9" style="211" bestFit="1" customWidth="1"/>
    <col min="16121" max="16121" width="1.7109375" style="211" customWidth="1"/>
    <col min="16122" max="16123" width="9" style="211" bestFit="1" customWidth="1"/>
    <col min="16124" max="16124" width="1.7109375" style="211" customWidth="1"/>
    <col min="16125" max="16126" width="9" style="211" bestFit="1" customWidth="1"/>
    <col min="16127" max="16127" width="1.7109375" style="211" customWidth="1"/>
    <col min="16128" max="16129" width="9" style="211" bestFit="1" customWidth="1"/>
    <col min="16130" max="16130" width="1.7109375" style="211" customWidth="1"/>
    <col min="16131" max="16131" width="8.140625" style="211" bestFit="1" customWidth="1"/>
    <col min="16132" max="16132" width="7.7109375" style="211" customWidth="1"/>
    <col min="16133" max="16133" width="1.7109375" style="211" customWidth="1"/>
    <col min="16134" max="16384" width="11.42578125" style="211"/>
  </cols>
  <sheetData>
    <row r="1" spans="1:16" s="247" customFormat="1" ht="17.100000000000001" customHeight="1" x14ac:dyDescent="0.2">
      <c r="A1" s="631" t="s">
        <v>2065</v>
      </c>
      <c r="B1" s="632"/>
      <c r="C1" s="632"/>
      <c r="D1" s="632"/>
      <c r="E1" s="403" t="s">
        <v>1687</v>
      </c>
    </row>
    <row r="2" spans="1:16" s="208" customFormat="1" ht="17.100000000000001" customHeight="1" x14ac:dyDescent="0.2">
      <c r="A2" s="631" t="s">
        <v>412</v>
      </c>
      <c r="B2" s="632"/>
      <c r="C2" s="632"/>
      <c r="D2" s="632"/>
      <c r="E2" s="632"/>
    </row>
    <row r="3" spans="1:16" s="208" customFormat="1" ht="12.95" customHeight="1" x14ac:dyDescent="0.2">
      <c r="A3" s="634"/>
      <c r="B3" s="632"/>
      <c r="C3" s="632"/>
      <c r="D3" s="632"/>
      <c r="E3" s="632"/>
    </row>
    <row r="4" spans="1:16" s="253" customFormat="1" ht="12.75" customHeight="1" x14ac:dyDescent="0.25">
      <c r="A4" s="1733" t="s">
        <v>619</v>
      </c>
      <c r="B4" s="1733"/>
      <c r="C4" s="1746" t="s">
        <v>2136</v>
      </c>
      <c r="D4" s="1746"/>
      <c r="E4" s="1746"/>
      <c r="F4" s="265"/>
    </row>
    <row r="5" spans="1:16" s="253" customFormat="1" ht="18" hidden="1" customHeight="1" x14ac:dyDescent="0.25">
      <c r="A5" s="1734"/>
      <c r="B5" s="1734"/>
      <c r="C5" s="1747"/>
      <c r="D5" s="1747"/>
      <c r="E5" s="1747"/>
      <c r="F5" s="265"/>
    </row>
    <row r="6" spans="1:16" ht="5.25" customHeight="1" x14ac:dyDescent="0.2">
      <c r="A6" s="1742"/>
      <c r="B6" s="1742"/>
      <c r="C6" s="1748"/>
      <c r="D6" s="1748"/>
      <c r="E6" s="1748"/>
      <c r="F6" s="222"/>
    </row>
    <row r="7" spans="1:16" s="214" customFormat="1" ht="15" customHeight="1" x14ac:dyDescent="0.2">
      <c r="A7" s="829"/>
      <c r="B7" s="830"/>
      <c r="C7" s="831">
        <f>SUM(C8:C12)</f>
        <v>1143</v>
      </c>
      <c r="D7" s="832"/>
      <c r="E7" s="832"/>
      <c r="F7" s="283"/>
      <c r="G7" s="256"/>
      <c r="H7" s="256"/>
      <c r="I7" s="256"/>
      <c r="J7" s="256"/>
      <c r="K7" s="256"/>
      <c r="L7" s="256"/>
      <c r="M7" s="256"/>
      <c r="N7" s="256"/>
      <c r="O7" s="256"/>
      <c r="P7" s="256"/>
    </row>
    <row r="8" spans="1:16" ht="17.25" customHeight="1" x14ac:dyDescent="0.2">
      <c r="A8" s="947" t="s">
        <v>620</v>
      </c>
      <c r="B8" s="932"/>
      <c r="C8" s="950">
        <v>533</v>
      </c>
      <c r="D8" s="949"/>
      <c r="E8" s="932"/>
      <c r="F8" s="284"/>
      <c r="G8" s="256"/>
      <c r="H8" s="256"/>
      <c r="I8" s="256"/>
      <c r="J8" s="256"/>
      <c r="K8" s="256"/>
      <c r="L8" s="256"/>
      <c r="M8" s="256"/>
      <c r="N8" s="256"/>
      <c r="O8" s="256"/>
      <c r="P8" s="256"/>
    </row>
    <row r="9" spans="1:16" ht="15" customHeight="1" x14ac:dyDescent="0.2">
      <c r="A9" s="278" t="s">
        <v>621</v>
      </c>
      <c r="B9" s="870"/>
      <c r="C9" s="953">
        <v>287</v>
      </c>
      <c r="D9" s="952"/>
      <c r="E9" s="870"/>
      <c r="F9" s="268"/>
      <c r="G9" s="256"/>
      <c r="H9" s="256"/>
      <c r="I9" s="256"/>
      <c r="J9" s="256"/>
      <c r="K9" s="256"/>
      <c r="L9" s="256"/>
      <c r="M9" s="256"/>
      <c r="N9" s="256"/>
      <c r="O9" s="256"/>
      <c r="P9" s="256"/>
    </row>
    <row r="10" spans="1:16" ht="18" customHeight="1" x14ac:dyDescent="0.2">
      <c r="A10" s="278" t="s">
        <v>622</v>
      </c>
      <c r="B10" s="870"/>
      <c r="C10" s="953">
        <v>21</v>
      </c>
      <c r="D10" s="952"/>
      <c r="E10" s="870"/>
      <c r="F10" s="268"/>
      <c r="G10" s="256"/>
      <c r="H10" s="256"/>
      <c r="I10" s="256"/>
      <c r="J10" s="256"/>
      <c r="K10" s="256"/>
      <c r="L10" s="256"/>
      <c r="M10" s="256"/>
      <c r="N10" s="256"/>
      <c r="O10" s="256"/>
      <c r="P10" s="256"/>
    </row>
    <row r="11" spans="1:16" ht="17.25" customHeight="1" x14ac:dyDescent="0.2">
      <c r="A11" s="278" t="s">
        <v>623</v>
      </c>
      <c r="B11" s="870"/>
      <c r="C11" s="953">
        <v>282</v>
      </c>
      <c r="D11" s="952"/>
      <c r="E11" s="870"/>
      <c r="F11" s="268"/>
      <c r="G11" s="256"/>
      <c r="H11" s="256"/>
      <c r="I11" s="256"/>
      <c r="J11" s="256"/>
      <c r="K11" s="256"/>
      <c r="L11" s="256"/>
      <c r="M11" s="256"/>
      <c r="N11" s="256"/>
      <c r="O11" s="256"/>
      <c r="P11" s="256"/>
    </row>
    <row r="12" spans="1:16" ht="18" customHeight="1" x14ac:dyDescent="0.2">
      <c r="A12" s="954" t="s">
        <v>624</v>
      </c>
      <c r="B12" s="944"/>
      <c r="C12" s="957">
        <v>20</v>
      </c>
      <c r="D12" s="956"/>
      <c r="E12" s="944"/>
      <c r="F12" s="268"/>
      <c r="G12" s="256"/>
      <c r="H12" s="256"/>
      <c r="I12" s="256"/>
      <c r="J12" s="256"/>
      <c r="K12" s="256"/>
      <c r="L12" s="256"/>
      <c r="M12" s="256"/>
      <c r="N12" s="256"/>
      <c r="O12" s="256"/>
      <c r="P12" s="256"/>
    </row>
    <row r="13" spans="1:16" ht="12.75" customHeight="1" x14ac:dyDescent="0.2">
      <c r="A13" s="417"/>
      <c r="B13" s="417"/>
      <c r="C13" s="417"/>
      <c r="D13" s="417"/>
      <c r="E13" s="417"/>
      <c r="F13" s="268"/>
      <c r="G13" s="256"/>
      <c r="H13" s="256"/>
      <c r="I13" s="256"/>
      <c r="J13" s="256"/>
      <c r="K13" s="256"/>
      <c r="L13" s="256"/>
      <c r="M13" s="256"/>
      <c r="N13" s="256"/>
      <c r="O13" s="256"/>
      <c r="P13" s="256"/>
    </row>
    <row r="14" spans="1:16" ht="18" customHeight="1" x14ac:dyDescent="0.2">
      <c r="A14" s="1739" t="s">
        <v>1703</v>
      </c>
      <c r="B14" s="1739"/>
      <c r="C14" s="1739"/>
      <c r="D14" s="1739"/>
      <c r="E14" s="1739"/>
      <c r="F14" s="268"/>
      <c r="G14" s="256"/>
      <c r="H14" s="256"/>
      <c r="I14" s="256"/>
      <c r="J14" s="256"/>
      <c r="K14" s="256"/>
      <c r="L14" s="256"/>
      <c r="M14" s="256"/>
      <c r="N14" s="256"/>
      <c r="O14" s="256"/>
      <c r="P14" s="256"/>
    </row>
  </sheetData>
  <mergeCells count="3">
    <mergeCell ref="A4:B6"/>
    <mergeCell ref="C4:E6"/>
    <mergeCell ref="A14:E1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&amp;R&amp;"Tahoma,Normal"543</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M30"/>
  <sheetViews>
    <sheetView showGridLines="0" view="pageBreakPreview" zoomScaleNormal="70" zoomScaleSheetLayoutView="100" workbookViewId="0"/>
  </sheetViews>
  <sheetFormatPr baseColWidth="10" defaultColWidth="11.42578125" defaultRowHeight="12.75" x14ac:dyDescent="0.2"/>
  <cols>
    <col min="1" max="1" width="18.7109375" style="211" customWidth="1"/>
    <col min="2" max="2" width="7.28515625" style="211" customWidth="1"/>
    <col min="3" max="3" width="2.5703125" style="211" customWidth="1"/>
    <col min="4" max="4" width="7.7109375" style="211" customWidth="1"/>
    <col min="5" max="5" width="2" style="211" customWidth="1"/>
    <col min="6" max="6" width="6.85546875" style="211" customWidth="1"/>
    <col min="7" max="8" width="1.7109375" style="211" customWidth="1"/>
    <col min="9" max="9" width="8.140625" style="211" customWidth="1"/>
    <col min="10" max="10" width="2" style="211" customWidth="1"/>
    <col min="11" max="11" width="7.85546875" style="211" customWidth="1"/>
    <col min="12" max="12" width="2.5703125" style="211" customWidth="1"/>
    <col min="13" max="13" width="6.7109375" style="211" customWidth="1"/>
    <col min="14" max="14" width="3" style="211" customWidth="1"/>
    <col min="15" max="15" width="8" style="211" customWidth="1"/>
    <col min="16" max="16" width="2.85546875" style="211" customWidth="1"/>
    <col min="17" max="17" width="7.140625" style="211" customWidth="1"/>
    <col min="18" max="18" width="2.28515625" style="211" customWidth="1"/>
    <col min="19" max="19" width="9" style="211" bestFit="1" customWidth="1"/>
    <col min="20" max="20" width="1.7109375" style="211" customWidth="1"/>
    <col min="21" max="21" width="8.5703125" style="211" customWidth="1"/>
    <col min="22" max="22" width="2.7109375" style="211" customWidth="1"/>
    <col min="23" max="23" width="8.28515625" style="211" customWidth="1"/>
    <col min="24" max="24" width="1.7109375" style="211" customWidth="1"/>
    <col min="25" max="25" width="7.140625" style="211" customWidth="1"/>
    <col min="26" max="26" width="2.42578125" style="211" customWidth="1"/>
    <col min="27" max="27" width="7.7109375" style="211" customWidth="1"/>
    <col min="28" max="28" width="2.140625" style="211" customWidth="1"/>
    <col min="29" max="261" width="11.42578125" style="211"/>
    <col min="262" max="262" width="14.85546875" style="211" customWidth="1"/>
    <col min="263" max="263" width="10.140625" style="211" bestFit="1" customWidth="1"/>
    <col min="264" max="264" width="2.5703125" style="211" customWidth="1"/>
    <col min="265" max="265" width="8.85546875" style="211" customWidth="1"/>
    <col min="266" max="266" width="1.7109375" style="211" customWidth="1"/>
    <col min="267" max="267" width="9" style="211" customWidth="1"/>
    <col min="268" max="269" width="1.7109375" style="211" customWidth="1"/>
    <col min="270" max="271" width="9" style="211" bestFit="1" customWidth="1"/>
    <col min="272" max="272" width="1.7109375" style="211" customWidth="1"/>
    <col min="273" max="274" width="9" style="211" bestFit="1" customWidth="1"/>
    <col min="275" max="275" width="1.7109375" style="211" customWidth="1"/>
    <col min="276" max="277" width="9" style="211" bestFit="1" customWidth="1"/>
    <col min="278" max="278" width="1.7109375" style="211" customWidth="1"/>
    <col min="279" max="280" width="9" style="211" bestFit="1" customWidth="1"/>
    <col min="281" max="281" width="1.7109375" style="211" customWidth="1"/>
    <col min="282" max="282" width="8.140625" style="211" bestFit="1" customWidth="1"/>
    <col min="283" max="283" width="7.7109375" style="211" customWidth="1"/>
    <col min="284" max="284" width="1.7109375" style="211" customWidth="1"/>
    <col min="285" max="517" width="11.42578125" style="211"/>
    <col min="518" max="518" width="14.85546875" style="211" customWidth="1"/>
    <col min="519" max="519" width="10.140625" style="211" bestFit="1" customWidth="1"/>
    <col min="520" max="520" width="2.5703125" style="211" customWidth="1"/>
    <col min="521" max="521" width="8.85546875" style="211" customWidth="1"/>
    <col min="522" max="522" width="1.7109375" style="211" customWidth="1"/>
    <col min="523" max="523" width="9" style="211" customWidth="1"/>
    <col min="524" max="525" width="1.7109375" style="211" customWidth="1"/>
    <col min="526" max="527" width="9" style="211" bestFit="1" customWidth="1"/>
    <col min="528" max="528" width="1.7109375" style="211" customWidth="1"/>
    <col min="529" max="530" width="9" style="211" bestFit="1" customWidth="1"/>
    <col min="531" max="531" width="1.7109375" style="211" customWidth="1"/>
    <col min="532" max="533" width="9" style="211" bestFit="1" customWidth="1"/>
    <col min="534" max="534" width="1.7109375" style="211" customWidth="1"/>
    <col min="535" max="536" width="9" style="211" bestFit="1" customWidth="1"/>
    <col min="537" max="537" width="1.7109375" style="211" customWidth="1"/>
    <col min="538" max="538" width="8.140625" style="211" bestFit="1" customWidth="1"/>
    <col min="539" max="539" width="7.7109375" style="211" customWidth="1"/>
    <col min="540" max="540" width="1.7109375" style="211" customWidth="1"/>
    <col min="541" max="773" width="11.42578125" style="211"/>
    <col min="774" max="774" width="14.85546875" style="211" customWidth="1"/>
    <col min="775" max="775" width="10.140625" style="211" bestFit="1" customWidth="1"/>
    <col min="776" max="776" width="2.5703125" style="211" customWidth="1"/>
    <col min="777" max="777" width="8.85546875" style="211" customWidth="1"/>
    <col min="778" max="778" width="1.7109375" style="211" customWidth="1"/>
    <col min="779" max="779" width="9" style="211" customWidth="1"/>
    <col min="780" max="781" width="1.7109375" style="211" customWidth="1"/>
    <col min="782" max="783" width="9" style="211" bestFit="1" customWidth="1"/>
    <col min="784" max="784" width="1.7109375" style="211" customWidth="1"/>
    <col min="785" max="786" width="9" style="211" bestFit="1" customWidth="1"/>
    <col min="787" max="787" width="1.7109375" style="211" customWidth="1"/>
    <col min="788" max="789" width="9" style="211" bestFit="1" customWidth="1"/>
    <col min="790" max="790" width="1.7109375" style="211" customWidth="1"/>
    <col min="791" max="792" width="9" style="211" bestFit="1" customWidth="1"/>
    <col min="793" max="793" width="1.7109375" style="211" customWidth="1"/>
    <col min="794" max="794" width="8.140625" style="211" bestFit="1" customWidth="1"/>
    <col min="795" max="795" width="7.7109375" style="211" customWidth="1"/>
    <col min="796" max="796" width="1.7109375" style="211" customWidth="1"/>
    <col min="797" max="1029" width="11.42578125" style="211"/>
    <col min="1030" max="1030" width="14.85546875" style="211" customWidth="1"/>
    <col min="1031" max="1031" width="10.140625" style="211" bestFit="1" customWidth="1"/>
    <col min="1032" max="1032" width="2.5703125" style="211" customWidth="1"/>
    <col min="1033" max="1033" width="8.85546875" style="211" customWidth="1"/>
    <col min="1034" max="1034" width="1.7109375" style="211" customWidth="1"/>
    <col min="1035" max="1035" width="9" style="211" customWidth="1"/>
    <col min="1036" max="1037" width="1.7109375" style="211" customWidth="1"/>
    <col min="1038" max="1039" width="9" style="211" bestFit="1" customWidth="1"/>
    <col min="1040" max="1040" width="1.7109375" style="211" customWidth="1"/>
    <col min="1041" max="1042" width="9" style="211" bestFit="1" customWidth="1"/>
    <col min="1043" max="1043" width="1.7109375" style="211" customWidth="1"/>
    <col min="1044" max="1045" width="9" style="211" bestFit="1" customWidth="1"/>
    <col min="1046" max="1046" width="1.7109375" style="211" customWidth="1"/>
    <col min="1047" max="1048" width="9" style="211" bestFit="1" customWidth="1"/>
    <col min="1049" max="1049" width="1.7109375" style="211" customWidth="1"/>
    <col min="1050" max="1050" width="8.140625" style="211" bestFit="1" customWidth="1"/>
    <col min="1051" max="1051" width="7.7109375" style="211" customWidth="1"/>
    <col min="1052" max="1052" width="1.7109375" style="211" customWidth="1"/>
    <col min="1053" max="1285" width="11.42578125" style="211"/>
    <col min="1286" max="1286" width="14.85546875" style="211" customWidth="1"/>
    <col min="1287" max="1287" width="10.140625" style="211" bestFit="1" customWidth="1"/>
    <col min="1288" max="1288" width="2.5703125" style="211" customWidth="1"/>
    <col min="1289" max="1289" width="8.85546875" style="211" customWidth="1"/>
    <col min="1290" max="1290" width="1.7109375" style="211" customWidth="1"/>
    <col min="1291" max="1291" width="9" style="211" customWidth="1"/>
    <col min="1292" max="1293" width="1.7109375" style="211" customWidth="1"/>
    <col min="1294" max="1295" width="9" style="211" bestFit="1" customWidth="1"/>
    <col min="1296" max="1296" width="1.7109375" style="211" customWidth="1"/>
    <col min="1297" max="1298" width="9" style="211" bestFit="1" customWidth="1"/>
    <col min="1299" max="1299" width="1.7109375" style="211" customWidth="1"/>
    <col min="1300" max="1301" width="9" style="211" bestFit="1" customWidth="1"/>
    <col min="1302" max="1302" width="1.7109375" style="211" customWidth="1"/>
    <col min="1303" max="1304" width="9" style="211" bestFit="1" customWidth="1"/>
    <col min="1305" max="1305" width="1.7109375" style="211" customWidth="1"/>
    <col min="1306" max="1306" width="8.140625" style="211" bestFit="1" customWidth="1"/>
    <col min="1307" max="1307" width="7.7109375" style="211" customWidth="1"/>
    <col min="1308" max="1308" width="1.7109375" style="211" customWidth="1"/>
    <col min="1309" max="1541" width="11.42578125" style="211"/>
    <col min="1542" max="1542" width="14.85546875" style="211" customWidth="1"/>
    <col min="1543" max="1543" width="10.140625" style="211" bestFit="1" customWidth="1"/>
    <col min="1544" max="1544" width="2.5703125" style="211" customWidth="1"/>
    <col min="1545" max="1545" width="8.85546875" style="211" customWidth="1"/>
    <col min="1546" max="1546" width="1.7109375" style="211" customWidth="1"/>
    <col min="1547" max="1547" width="9" style="211" customWidth="1"/>
    <col min="1548" max="1549" width="1.7109375" style="211" customWidth="1"/>
    <col min="1550" max="1551" width="9" style="211" bestFit="1" customWidth="1"/>
    <col min="1552" max="1552" width="1.7109375" style="211" customWidth="1"/>
    <col min="1553" max="1554" width="9" style="211" bestFit="1" customWidth="1"/>
    <col min="1555" max="1555" width="1.7109375" style="211" customWidth="1"/>
    <col min="1556" max="1557" width="9" style="211" bestFit="1" customWidth="1"/>
    <col min="1558" max="1558" width="1.7109375" style="211" customWidth="1"/>
    <col min="1559" max="1560" width="9" style="211" bestFit="1" customWidth="1"/>
    <col min="1561" max="1561" width="1.7109375" style="211" customWidth="1"/>
    <col min="1562" max="1562" width="8.140625" style="211" bestFit="1" customWidth="1"/>
    <col min="1563" max="1563" width="7.7109375" style="211" customWidth="1"/>
    <col min="1564" max="1564" width="1.7109375" style="211" customWidth="1"/>
    <col min="1565" max="1797" width="11.42578125" style="211"/>
    <col min="1798" max="1798" width="14.85546875" style="211" customWidth="1"/>
    <col min="1799" max="1799" width="10.140625" style="211" bestFit="1" customWidth="1"/>
    <col min="1800" max="1800" width="2.5703125" style="211" customWidth="1"/>
    <col min="1801" max="1801" width="8.85546875" style="211" customWidth="1"/>
    <col min="1802" max="1802" width="1.7109375" style="211" customWidth="1"/>
    <col min="1803" max="1803" width="9" style="211" customWidth="1"/>
    <col min="1804" max="1805" width="1.7109375" style="211" customWidth="1"/>
    <col min="1806" max="1807" width="9" style="211" bestFit="1" customWidth="1"/>
    <col min="1808" max="1808" width="1.7109375" style="211" customWidth="1"/>
    <col min="1809" max="1810" width="9" style="211" bestFit="1" customWidth="1"/>
    <col min="1811" max="1811" width="1.7109375" style="211" customWidth="1"/>
    <col min="1812" max="1813" width="9" style="211" bestFit="1" customWidth="1"/>
    <col min="1814" max="1814" width="1.7109375" style="211" customWidth="1"/>
    <col min="1815" max="1816" width="9" style="211" bestFit="1" customWidth="1"/>
    <col min="1817" max="1817" width="1.7109375" style="211" customWidth="1"/>
    <col min="1818" max="1818" width="8.140625" style="211" bestFit="1" customWidth="1"/>
    <col min="1819" max="1819" width="7.7109375" style="211" customWidth="1"/>
    <col min="1820" max="1820" width="1.7109375" style="211" customWidth="1"/>
    <col min="1821" max="2053" width="11.42578125" style="211"/>
    <col min="2054" max="2054" width="14.85546875" style="211" customWidth="1"/>
    <col min="2055" max="2055" width="10.140625" style="211" bestFit="1" customWidth="1"/>
    <col min="2056" max="2056" width="2.5703125" style="211" customWidth="1"/>
    <col min="2057" max="2057" width="8.85546875" style="211" customWidth="1"/>
    <col min="2058" max="2058" width="1.7109375" style="211" customWidth="1"/>
    <col min="2059" max="2059" width="9" style="211" customWidth="1"/>
    <col min="2060" max="2061" width="1.7109375" style="211" customWidth="1"/>
    <col min="2062" max="2063" width="9" style="211" bestFit="1" customWidth="1"/>
    <col min="2064" max="2064" width="1.7109375" style="211" customWidth="1"/>
    <col min="2065" max="2066" width="9" style="211" bestFit="1" customWidth="1"/>
    <col min="2067" max="2067" width="1.7109375" style="211" customWidth="1"/>
    <col min="2068" max="2069" width="9" style="211" bestFit="1" customWidth="1"/>
    <col min="2070" max="2070" width="1.7109375" style="211" customWidth="1"/>
    <col min="2071" max="2072" width="9" style="211" bestFit="1" customWidth="1"/>
    <col min="2073" max="2073" width="1.7109375" style="211" customWidth="1"/>
    <col min="2074" max="2074" width="8.140625" style="211" bestFit="1" customWidth="1"/>
    <col min="2075" max="2075" width="7.7109375" style="211" customWidth="1"/>
    <col min="2076" max="2076" width="1.7109375" style="211" customWidth="1"/>
    <col min="2077" max="2309" width="11.42578125" style="211"/>
    <col min="2310" max="2310" width="14.85546875" style="211" customWidth="1"/>
    <col min="2311" max="2311" width="10.140625" style="211" bestFit="1" customWidth="1"/>
    <col min="2312" max="2312" width="2.5703125" style="211" customWidth="1"/>
    <col min="2313" max="2313" width="8.85546875" style="211" customWidth="1"/>
    <col min="2314" max="2314" width="1.7109375" style="211" customWidth="1"/>
    <col min="2315" max="2315" width="9" style="211" customWidth="1"/>
    <col min="2316" max="2317" width="1.7109375" style="211" customWidth="1"/>
    <col min="2318" max="2319" width="9" style="211" bestFit="1" customWidth="1"/>
    <col min="2320" max="2320" width="1.7109375" style="211" customWidth="1"/>
    <col min="2321" max="2322" width="9" style="211" bestFit="1" customWidth="1"/>
    <col min="2323" max="2323" width="1.7109375" style="211" customWidth="1"/>
    <col min="2324" max="2325" width="9" style="211" bestFit="1" customWidth="1"/>
    <col min="2326" max="2326" width="1.7109375" style="211" customWidth="1"/>
    <col min="2327" max="2328" width="9" style="211" bestFit="1" customWidth="1"/>
    <col min="2329" max="2329" width="1.7109375" style="211" customWidth="1"/>
    <col min="2330" max="2330" width="8.140625" style="211" bestFit="1" customWidth="1"/>
    <col min="2331" max="2331" width="7.7109375" style="211" customWidth="1"/>
    <col min="2332" max="2332" width="1.7109375" style="211" customWidth="1"/>
    <col min="2333" max="2565" width="11.42578125" style="211"/>
    <col min="2566" max="2566" width="14.85546875" style="211" customWidth="1"/>
    <col min="2567" max="2567" width="10.140625" style="211" bestFit="1" customWidth="1"/>
    <col min="2568" max="2568" width="2.5703125" style="211" customWidth="1"/>
    <col min="2569" max="2569" width="8.85546875" style="211" customWidth="1"/>
    <col min="2570" max="2570" width="1.7109375" style="211" customWidth="1"/>
    <col min="2571" max="2571" width="9" style="211" customWidth="1"/>
    <col min="2572" max="2573" width="1.7109375" style="211" customWidth="1"/>
    <col min="2574" max="2575" width="9" style="211" bestFit="1" customWidth="1"/>
    <col min="2576" max="2576" width="1.7109375" style="211" customWidth="1"/>
    <col min="2577" max="2578" width="9" style="211" bestFit="1" customWidth="1"/>
    <col min="2579" max="2579" width="1.7109375" style="211" customWidth="1"/>
    <col min="2580" max="2581" width="9" style="211" bestFit="1" customWidth="1"/>
    <col min="2582" max="2582" width="1.7109375" style="211" customWidth="1"/>
    <col min="2583" max="2584" width="9" style="211" bestFit="1" customWidth="1"/>
    <col min="2585" max="2585" width="1.7109375" style="211" customWidth="1"/>
    <col min="2586" max="2586" width="8.140625" style="211" bestFit="1" customWidth="1"/>
    <col min="2587" max="2587" width="7.7109375" style="211" customWidth="1"/>
    <col min="2588" max="2588" width="1.7109375" style="211" customWidth="1"/>
    <col min="2589" max="2821" width="11.42578125" style="211"/>
    <col min="2822" max="2822" width="14.85546875" style="211" customWidth="1"/>
    <col min="2823" max="2823" width="10.140625" style="211" bestFit="1" customWidth="1"/>
    <col min="2824" max="2824" width="2.5703125" style="211" customWidth="1"/>
    <col min="2825" max="2825" width="8.85546875" style="211" customWidth="1"/>
    <col min="2826" max="2826" width="1.7109375" style="211" customWidth="1"/>
    <col min="2827" max="2827" width="9" style="211" customWidth="1"/>
    <col min="2828" max="2829" width="1.7109375" style="211" customWidth="1"/>
    <col min="2830" max="2831" width="9" style="211" bestFit="1" customWidth="1"/>
    <col min="2832" max="2832" width="1.7109375" style="211" customWidth="1"/>
    <col min="2833" max="2834" width="9" style="211" bestFit="1" customWidth="1"/>
    <col min="2835" max="2835" width="1.7109375" style="211" customWidth="1"/>
    <col min="2836" max="2837" width="9" style="211" bestFit="1" customWidth="1"/>
    <col min="2838" max="2838" width="1.7109375" style="211" customWidth="1"/>
    <col min="2839" max="2840" width="9" style="211" bestFit="1" customWidth="1"/>
    <col min="2841" max="2841" width="1.7109375" style="211" customWidth="1"/>
    <col min="2842" max="2842" width="8.140625" style="211" bestFit="1" customWidth="1"/>
    <col min="2843" max="2843" width="7.7109375" style="211" customWidth="1"/>
    <col min="2844" max="2844" width="1.7109375" style="211" customWidth="1"/>
    <col min="2845" max="3077" width="11.42578125" style="211"/>
    <col min="3078" max="3078" width="14.85546875" style="211" customWidth="1"/>
    <col min="3079" max="3079" width="10.140625" style="211" bestFit="1" customWidth="1"/>
    <col min="3080" max="3080" width="2.5703125" style="211" customWidth="1"/>
    <col min="3081" max="3081" width="8.85546875" style="211" customWidth="1"/>
    <col min="3082" max="3082" width="1.7109375" style="211" customWidth="1"/>
    <col min="3083" max="3083" width="9" style="211" customWidth="1"/>
    <col min="3084" max="3085" width="1.7109375" style="211" customWidth="1"/>
    <col min="3086" max="3087" width="9" style="211" bestFit="1" customWidth="1"/>
    <col min="3088" max="3088" width="1.7109375" style="211" customWidth="1"/>
    <col min="3089" max="3090" width="9" style="211" bestFit="1" customWidth="1"/>
    <col min="3091" max="3091" width="1.7109375" style="211" customWidth="1"/>
    <col min="3092" max="3093" width="9" style="211" bestFit="1" customWidth="1"/>
    <col min="3094" max="3094" width="1.7109375" style="211" customWidth="1"/>
    <col min="3095" max="3096" width="9" style="211" bestFit="1" customWidth="1"/>
    <col min="3097" max="3097" width="1.7109375" style="211" customWidth="1"/>
    <col min="3098" max="3098" width="8.140625" style="211" bestFit="1" customWidth="1"/>
    <col min="3099" max="3099" width="7.7109375" style="211" customWidth="1"/>
    <col min="3100" max="3100" width="1.7109375" style="211" customWidth="1"/>
    <col min="3101" max="3333" width="11.42578125" style="211"/>
    <col min="3334" max="3334" width="14.85546875" style="211" customWidth="1"/>
    <col min="3335" max="3335" width="10.140625" style="211" bestFit="1" customWidth="1"/>
    <col min="3336" max="3336" width="2.5703125" style="211" customWidth="1"/>
    <col min="3337" max="3337" width="8.85546875" style="211" customWidth="1"/>
    <col min="3338" max="3338" width="1.7109375" style="211" customWidth="1"/>
    <col min="3339" max="3339" width="9" style="211" customWidth="1"/>
    <col min="3340" max="3341" width="1.7109375" style="211" customWidth="1"/>
    <col min="3342" max="3343" width="9" style="211" bestFit="1" customWidth="1"/>
    <col min="3344" max="3344" width="1.7109375" style="211" customWidth="1"/>
    <col min="3345" max="3346" width="9" style="211" bestFit="1" customWidth="1"/>
    <col min="3347" max="3347" width="1.7109375" style="211" customWidth="1"/>
    <col min="3348" max="3349" width="9" style="211" bestFit="1" customWidth="1"/>
    <col min="3350" max="3350" width="1.7109375" style="211" customWidth="1"/>
    <col min="3351" max="3352" width="9" style="211" bestFit="1" customWidth="1"/>
    <col min="3353" max="3353" width="1.7109375" style="211" customWidth="1"/>
    <col min="3354" max="3354" width="8.140625" style="211" bestFit="1" customWidth="1"/>
    <col min="3355" max="3355" width="7.7109375" style="211" customWidth="1"/>
    <col min="3356" max="3356" width="1.7109375" style="211" customWidth="1"/>
    <col min="3357" max="3589" width="11.42578125" style="211"/>
    <col min="3590" max="3590" width="14.85546875" style="211" customWidth="1"/>
    <col min="3591" max="3591" width="10.140625" style="211" bestFit="1" customWidth="1"/>
    <col min="3592" max="3592" width="2.5703125" style="211" customWidth="1"/>
    <col min="3593" max="3593" width="8.85546875" style="211" customWidth="1"/>
    <col min="3594" max="3594" width="1.7109375" style="211" customWidth="1"/>
    <col min="3595" max="3595" width="9" style="211" customWidth="1"/>
    <col min="3596" max="3597" width="1.7109375" style="211" customWidth="1"/>
    <col min="3598" max="3599" width="9" style="211" bestFit="1" customWidth="1"/>
    <col min="3600" max="3600" width="1.7109375" style="211" customWidth="1"/>
    <col min="3601" max="3602" width="9" style="211" bestFit="1" customWidth="1"/>
    <col min="3603" max="3603" width="1.7109375" style="211" customWidth="1"/>
    <col min="3604" max="3605" width="9" style="211" bestFit="1" customWidth="1"/>
    <col min="3606" max="3606" width="1.7109375" style="211" customWidth="1"/>
    <col min="3607" max="3608" width="9" style="211" bestFit="1" customWidth="1"/>
    <col min="3609" max="3609" width="1.7109375" style="211" customWidth="1"/>
    <col min="3610" max="3610" width="8.140625" style="211" bestFit="1" customWidth="1"/>
    <col min="3611" max="3611" width="7.7109375" style="211" customWidth="1"/>
    <col min="3612" max="3612" width="1.7109375" style="211" customWidth="1"/>
    <col min="3613" max="3845" width="11.42578125" style="211"/>
    <col min="3846" max="3846" width="14.85546875" style="211" customWidth="1"/>
    <col min="3847" max="3847" width="10.140625" style="211" bestFit="1" customWidth="1"/>
    <col min="3848" max="3848" width="2.5703125" style="211" customWidth="1"/>
    <col min="3849" max="3849" width="8.85546875" style="211" customWidth="1"/>
    <col min="3850" max="3850" width="1.7109375" style="211" customWidth="1"/>
    <col min="3851" max="3851" width="9" style="211" customWidth="1"/>
    <col min="3852" max="3853" width="1.7109375" style="211" customWidth="1"/>
    <col min="3854" max="3855" width="9" style="211" bestFit="1" customWidth="1"/>
    <col min="3856" max="3856" width="1.7109375" style="211" customWidth="1"/>
    <col min="3857" max="3858" width="9" style="211" bestFit="1" customWidth="1"/>
    <col min="3859" max="3859" width="1.7109375" style="211" customWidth="1"/>
    <col min="3860" max="3861" width="9" style="211" bestFit="1" customWidth="1"/>
    <col min="3862" max="3862" width="1.7109375" style="211" customWidth="1"/>
    <col min="3863" max="3864" width="9" style="211" bestFit="1" customWidth="1"/>
    <col min="3865" max="3865" width="1.7109375" style="211" customWidth="1"/>
    <col min="3866" max="3866" width="8.140625" style="211" bestFit="1" customWidth="1"/>
    <col min="3867" max="3867" width="7.7109375" style="211" customWidth="1"/>
    <col min="3868" max="3868" width="1.7109375" style="211" customWidth="1"/>
    <col min="3869" max="4101" width="11.42578125" style="211"/>
    <col min="4102" max="4102" width="14.85546875" style="211" customWidth="1"/>
    <col min="4103" max="4103" width="10.140625" style="211" bestFit="1" customWidth="1"/>
    <col min="4104" max="4104" width="2.5703125" style="211" customWidth="1"/>
    <col min="4105" max="4105" width="8.85546875" style="211" customWidth="1"/>
    <col min="4106" max="4106" width="1.7109375" style="211" customWidth="1"/>
    <col min="4107" max="4107" width="9" style="211" customWidth="1"/>
    <col min="4108" max="4109" width="1.7109375" style="211" customWidth="1"/>
    <col min="4110" max="4111" width="9" style="211" bestFit="1" customWidth="1"/>
    <col min="4112" max="4112" width="1.7109375" style="211" customWidth="1"/>
    <col min="4113" max="4114" width="9" style="211" bestFit="1" customWidth="1"/>
    <col min="4115" max="4115" width="1.7109375" style="211" customWidth="1"/>
    <col min="4116" max="4117" width="9" style="211" bestFit="1" customWidth="1"/>
    <col min="4118" max="4118" width="1.7109375" style="211" customWidth="1"/>
    <col min="4119" max="4120" width="9" style="211" bestFit="1" customWidth="1"/>
    <col min="4121" max="4121" width="1.7109375" style="211" customWidth="1"/>
    <col min="4122" max="4122" width="8.140625" style="211" bestFit="1" customWidth="1"/>
    <col min="4123" max="4123" width="7.7109375" style="211" customWidth="1"/>
    <col min="4124" max="4124" width="1.7109375" style="211" customWidth="1"/>
    <col min="4125" max="4357" width="11.42578125" style="211"/>
    <col min="4358" max="4358" width="14.85546875" style="211" customWidth="1"/>
    <col min="4359" max="4359" width="10.140625" style="211" bestFit="1" customWidth="1"/>
    <col min="4360" max="4360" width="2.5703125" style="211" customWidth="1"/>
    <col min="4361" max="4361" width="8.85546875" style="211" customWidth="1"/>
    <col min="4362" max="4362" width="1.7109375" style="211" customWidth="1"/>
    <col min="4363" max="4363" width="9" style="211" customWidth="1"/>
    <col min="4364" max="4365" width="1.7109375" style="211" customWidth="1"/>
    <col min="4366" max="4367" width="9" style="211" bestFit="1" customWidth="1"/>
    <col min="4368" max="4368" width="1.7109375" style="211" customWidth="1"/>
    <col min="4369" max="4370" width="9" style="211" bestFit="1" customWidth="1"/>
    <col min="4371" max="4371" width="1.7109375" style="211" customWidth="1"/>
    <col min="4372" max="4373" width="9" style="211" bestFit="1" customWidth="1"/>
    <col min="4374" max="4374" width="1.7109375" style="211" customWidth="1"/>
    <col min="4375" max="4376" width="9" style="211" bestFit="1" customWidth="1"/>
    <col min="4377" max="4377" width="1.7109375" style="211" customWidth="1"/>
    <col min="4378" max="4378" width="8.140625" style="211" bestFit="1" customWidth="1"/>
    <col min="4379" max="4379" width="7.7109375" style="211" customWidth="1"/>
    <col min="4380" max="4380" width="1.7109375" style="211" customWidth="1"/>
    <col min="4381" max="4613" width="11.42578125" style="211"/>
    <col min="4614" max="4614" width="14.85546875" style="211" customWidth="1"/>
    <col min="4615" max="4615" width="10.140625" style="211" bestFit="1" customWidth="1"/>
    <col min="4616" max="4616" width="2.5703125" style="211" customWidth="1"/>
    <col min="4617" max="4617" width="8.85546875" style="211" customWidth="1"/>
    <col min="4618" max="4618" width="1.7109375" style="211" customWidth="1"/>
    <col min="4619" max="4619" width="9" style="211" customWidth="1"/>
    <col min="4620" max="4621" width="1.7109375" style="211" customWidth="1"/>
    <col min="4622" max="4623" width="9" style="211" bestFit="1" customWidth="1"/>
    <col min="4624" max="4624" width="1.7109375" style="211" customWidth="1"/>
    <col min="4625" max="4626" width="9" style="211" bestFit="1" customWidth="1"/>
    <col min="4627" max="4627" width="1.7109375" style="211" customWidth="1"/>
    <col min="4628" max="4629" width="9" style="211" bestFit="1" customWidth="1"/>
    <col min="4630" max="4630" width="1.7109375" style="211" customWidth="1"/>
    <col min="4631" max="4632" width="9" style="211" bestFit="1" customWidth="1"/>
    <col min="4633" max="4633" width="1.7109375" style="211" customWidth="1"/>
    <col min="4634" max="4634" width="8.140625" style="211" bestFit="1" customWidth="1"/>
    <col min="4635" max="4635" width="7.7109375" style="211" customWidth="1"/>
    <col min="4636" max="4636" width="1.7109375" style="211" customWidth="1"/>
    <col min="4637" max="4869" width="11.42578125" style="211"/>
    <col min="4870" max="4870" width="14.85546875" style="211" customWidth="1"/>
    <col min="4871" max="4871" width="10.140625" style="211" bestFit="1" customWidth="1"/>
    <col min="4872" max="4872" width="2.5703125" style="211" customWidth="1"/>
    <col min="4873" max="4873" width="8.85546875" style="211" customWidth="1"/>
    <col min="4874" max="4874" width="1.7109375" style="211" customWidth="1"/>
    <col min="4875" max="4875" width="9" style="211" customWidth="1"/>
    <col min="4876" max="4877" width="1.7109375" style="211" customWidth="1"/>
    <col min="4878" max="4879" width="9" style="211" bestFit="1" customWidth="1"/>
    <col min="4880" max="4880" width="1.7109375" style="211" customWidth="1"/>
    <col min="4881" max="4882" width="9" style="211" bestFit="1" customWidth="1"/>
    <col min="4883" max="4883" width="1.7109375" style="211" customWidth="1"/>
    <col min="4884" max="4885" width="9" style="211" bestFit="1" customWidth="1"/>
    <col min="4886" max="4886" width="1.7109375" style="211" customWidth="1"/>
    <col min="4887" max="4888" width="9" style="211" bestFit="1" customWidth="1"/>
    <col min="4889" max="4889" width="1.7109375" style="211" customWidth="1"/>
    <col min="4890" max="4890" width="8.140625" style="211" bestFit="1" customWidth="1"/>
    <col min="4891" max="4891" width="7.7109375" style="211" customWidth="1"/>
    <col min="4892" max="4892" width="1.7109375" style="211" customWidth="1"/>
    <col min="4893" max="5125" width="11.42578125" style="211"/>
    <col min="5126" max="5126" width="14.85546875" style="211" customWidth="1"/>
    <col min="5127" max="5127" width="10.140625" style="211" bestFit="1" customWidth="1"/>
    <col min="5128" max="5128" width="2.5703125" style="211" customWidth="1"/>
    <col min="5129" max="5129" width="8.85546875" style="211" customWidth="1"/>
    <col min="5130" max="5130" width="1.7109375" style="211" customWidth="1"/>
    <col min="5131" max="5131" width="9" style="211" customWidth="1"/>
    <col min="5132" max="5133" width="1.7109375" style="211" customWidth="1"/>
    <col min="5134" max="5135" width="9" style="211" bestFit="1" customWidth="1"/>
    <col min="5136" max="5136" width="1.7109375" style="211" customWidth="1"/>
    <col min="5137" max="5138" width="9" style="211" bestFit="1" customWidth="1"/>
    <col min="5139" max="5139" width="1.7109375" style="211" customWidth="1"/>
    <col min="5140" max="5141" width="9" style="211" bestFit="1" customWidth="1"/>
    <col min="5142" max="5142" width="1.7109375" style="211" customWidth="1"/>
    <col min="5143" max="5144" width="9" style="211" bestFit="1" customWidth="1"/>
    <col min="5145" max="5145" width="1.7109375" style="211" customWidth="1"/>
    <col min="5146" max="5146" width="8.140625" style="211" bestFit="1" customWidth="1"/>
    <col min="5147" max="5147" width="7.7109375" style="211" customWidth="1"/>
    <col min="5148" max="5148" width="1.7109375" style="211" customWidth="1"/>
    <col min="5149" max="5381" width="11.42578125" style="211"/>
    <col min="5382" max="5382" width="14.85546875" style="211" customWidth="1"/>
    <col min="5383" max="5383" width="10.140625" style="211" bestFit="1" customWidth="1"/>
    <col min="5384" max="5384" width="2.5703125" style="211" customWidth="1"/>
    <col min="5385" max="5385" width="8.85546875" style="211" customWidth="1"/>
    <col min="5386" max="5386" width="1.7109375" style="211" customWidth="1"/>
    <col min="5387" max="5387" width="9" style="211" customWidth="1"/>
    <col min="5388" max="5389" width="1.7109375" style="211" customWidth="1"/>
    <col min="5390" max="5391" width="9" style="211" bestFit="1" customWidth="1"/>
    <col min="5392" max="5392" width="1.7109375" style="211" customWidth="1"/>
    <col min="5393" max="5394" width="9" style="211" bestFit="1" customWidth="1"/>
    <col min="5395" max="5395" width="1.7109375" style="211" customWidth="1"/>
    <col min="5396" max="5397" width="9" style="211" bestFit="1" customWidth="1"/>
    <col min="5398" max="5398" width="1.7109375" style="211" customWidth="1"/>
    <col min="5399" max="5400" width="9" style="211" bestFit="1" customWidth="1"/>
    <col min="5401" max="5401" width="1.7109375" style="211" customWidth="1"/>
    <col min="5402" max="5402" width="8.140625" style="211" bestFit="1" customWidth="1"/>
    <col min="5403" max="5403" width="7.7109375" style="211" customWidth="1"/>
    <col min="5404" max="5404" width="1.7109375" style="211" customWidth="1"/>
    <col min="5405" max="5637" width="11.42578125" style="211"/>
    <col min="5638" max="5638" width="14.85546875" style="211" customWidth="1"/>
    <col min="5639" max="5639" width="10.140625" style="211" bestFit="1" customWidth="1"/>
    <col min="5640" max="5640" width="2.5703125" style="211" customWidth="1"/>
    <col min="5641" max="5641" width="8.85546875" style="211" customWidth="1"/>
    <col min="5642" max="5642" width="1.7109375" style="211" customWidth="1"/>
    <col min="5643" max="5643" width="9" style="211" customWidth="1"/>
    <col min="5644" max="5645" width="1.7109375" style="211" customWidth="1"/>
    <col min="5646" max="5647" width="9" style="211" bestFit="1" customWidth="1"/>
    <col min="5648" max="5648" width="1.7109375" style="211" customWidth="1"/>
    <col min="5649" max="5650" width="9" style="211" bestFit="1" customWidth="1"/>
    <col min="5651" max="5651" width="1.7109375" style="211" customWidth="1"/>
    <col min="5652" max="5653" width="9" style="211" bestFit="1" customWidth="1"/>
    <col min="5654" max="5654" width="1.7109375" style="211" customWidth="1"/>
    <col min="5655" max="5656" width="9" style="211" bestFit="1" customWidth="1"/>
    <col min="5657" max="5657" width="1.7109375" style="211" customWidth="1"/>
    <col min="5658" max="5658" width="8.140625" style="211" bestFit="1" customWidth="1"/>
    <col min="5659" max="5659" width="7.7109375" style="211" customWidth="1"/>
    <col min="5660" max="5660" width="1.7109375" style="211" customWidth="1"/>
    <col min="5661" max="5893" width="11.42578125" style="211"/>
    <col min="5894" max="5894" width="14.85546875" style="211" customWidth="1"/>
    <col min="5895" max="5895" width="10.140625" style="211" bestFit="1" customWidth="1"/>
    <col min="5896" max="5896" width="2.5703125" style="211" customWidth="1"/>
    <col min="5897" max="5897" width="8.85546875" style="211" customWidth="1"/>
    <col min="5898" max="5898" width="1.7109375" style="211" customWidth="1"/>
    <col min="5899" max="5899" width="9" style="211" customWidth="1"/>
    <col min="5900" max="5901" width="1.7109375" style="211" customWidth="1"/>
    <col min="5902" max="5903" width="9" style="211" bestFit="1" customWidth="1"/>
    <col min="5904" max="5904" width="1.7109375" style="211" customWidth="1"/>
    <col min="5905" max="5906" width="9" style="211" bestFit="1" customWidth="1"/>
    <col min="5907" max="5907" width="1.7109375" style="211" customWidth="1"/>
    <col min="5908" max="5909" width="9" style="211" bestFit="1" customWidth="1"/>
    <col min="5910" max="5910" width="1.7109375" style="211" customWidth="1"/>
    <col min="5911" max="5912" width="9" style="211" bestFit="1" customWidth="1"/>
    <col min="5913" max="5913" width="1.7109375" style="211" customWidth="1"/>
    <col min="5914" max="5914" width="8.140625" style="211" bestFit="1" customWidth="1"/>
    <col min="5915" max="5915" width="7.7109375" style="211" customWidth="1"/>
    <col min="5916" max="5916" width="1.7109375" style="211" customWidth="1"/>
    <col min="5917" max="6149" width="11.42578125" style="211"/>
    <col min="6150" max="6150" width="14.85546875" style="211" customWidth="1"/>
    <col min="6151" max="6151" width="10.140625" style="211" bestFit="1" customWidth="1"/>
    <col min="6152" max="6152" width="2.5703125" style="211" customWidth="1"/>
    <col min="6153" max="6153" width="8.85546875" style="211" customWidth="1"/>
    <col min="6154" max="6154" width="1.7109375" style="211" customWidth="1"/>
    <col min="6155" max="6155" width="9" style="211" customWidth="1"/>
    <col min="6156" max="6157" width="1.7109375" style="211" customWidth="1"/>
    <col min="6158" max="6159" width="9" style="211" bestFit="1" customWidth="1"/>
    <col min="6160" max="6160" width="1.7109375" style="211" customWidth="1"/>
    <col min="6161" max="6162" width="9" style="211" bestFit="1" customWidth="1"/>
    <col min="6163" max="6163" width="1.7109375" style="211" customWidth="1"/>
    <col min="6164" max="6165" width="9" style="211" bestFit="1" customWidth="1"/>
    <col min="6166" max="6166" width="1.7109375" style="211" customWidth="1"/>
    <col min="6167" max="6168" width="9" style="211" bestFit="1" customWidth="1"/>
    <col min="6169" max="6169" width="1.7109375" style="211" customWidth="1"/>
    <col min="6170" max="6170" width="8.140625" style="211" bestFit="1" customWidth="1"/>
    <col min="6171" max="6171" width="7.7109375" style="211" customWidth="1"/>
    <col min="6172" max="6172" width="1.7109375" style="211" customWidth="1"/>
    <col min="6173" max="6405" width="11.42578125" style="211"/>
    <col min="6406" max="6406" width="14.85546875" style="211" customWidth="1"/>
    <col min="6407" max="6407" width="10.140625" style="211" bestFit="1" customWidth="1"/>
    <col min="6408" max="6408" width="2.5703125" style="211" customWidth="1"/>
    <col min="6409" max="6409" width="8.85546875" style="211" customWidth="1"/>
    <col min="6410" max="6410" width="1.7109375" style="211" customWidth="1"/>
    <col min="6411" max="6411" width="9" style="211" customWidth="1"/>
    <col min="6412" max="6413" width="1.7109375" style="211" customWidth="1"/>
    <col min="6414" max="6415" width="9" style="211" bestFit="1" customWidth="1"/>
    <col min="6416" max="6416" width="1.7109375" style="211" customWidth="1"/>
    <col min="6417" max="6418" width="9" style="211" bestFit="1" customWidth="1"/>
    <col min="6419" max="6419" width="1.7109375" style="211" customWidth="1"/>
    <col min="6420" max="6421" width="9" style="211" bestFit="1" customWidth="1"/>
    <col min="6422" max="6422" width="1.7109375" style="211" customWidth="1"/>
    <col min="6423" max="6424" width="9" style="211" bestFit="1" customWidth="1"/>
    <col min="6425" max="6425" width="1.7109375" style="211" customWidth="1"/>
    <col min="6426" max="6426" width="8.140625" style="211" bestFit="1" customWidth="1"/>
    <col min="6427" max="6427" width="7.7109375" style="211" customWidth="1"/>
    <col min="6428" max="6428" width="1.7109375" style="211" customWidth="1"/>
    <col min="6429" max="6661" width="11.42578125" style="211"/>
    <col min="6662" max="6662" width="14.85546875" style="211" customWidth="1"/>
    <col min="6663" max="6663" width="10.140625" style="211" bestFit="1" customWidth="1"/>
    <col min="6664" max="6664" width="2.5703125" style="211" customWidth="1"/>
    <col min="6665" max="6665" width="8.85546875" style="211" customWidth="1"/>
    <col min="6666" max="6666" width="1.7109375" style="211" customWidth="1"/>
    <col min="6667" max="6667" width="9" style="211" customWidth="1"/>
    <col min="6668" max="6669" width="1.7109375" style="211" customWidth="1"/>
    <col min="6670" max="6671" width="9" style="211" bestFit="1" customWidth="1"/>
    <col min="6672" max="6672" width="1.7109375" style="211" customWidth="1"/>
    <col min="6673" max="6674" width="9" style="211" bestFit="1" customWidth="1"/>
    <col min="6675" max="6675" width="1.7109375" style="211" customWidth="1"/>
    <col min="6676" max="6677" width="9" style="211" bestFit="1" customWidth="1"/>
    <col min="6678" max="6678" width="1.7109375" style="211" customWidth="1"/>
    <col min="6679" max="6680" width="9" style="211" bestFit="1" customWidth="1"/>
    <col min="6681" max="6681" width="1.7109375" style="211" customWidth="1"/>
    <col min="6682" max="6682" width="8.140625" style="211" bestFit="1" customWidth="1"/>
    <col min="6683" max="6683" width="7.7109375" style="211" customWidth="1"/>
    <col min="6684" max="6684" width="1.7109375" style="211" customWidth="1"/>
    <col min="6685" max="6917" width="11.42578125" style="211"/>
    <col min="6918" max="6918" width="14.85546875" style="211" customWidth="1"/>
    <col min="6919" max="6919" width="10.140625" style="211" bestFit="1" customWidth="1"/>
    <col min="6920" max="6920" width="2.5703125" style="211" customWidth="1"/>
    <col min="6921" max="6921" width="8.85546875" style="211" customWidth="1"/>
    <col min="6922" max="6922" width="1.7109375" style="211" customWidth="1"/>
    <col min="6923" max="6923" width="9" style="211" customWidth="1"/>
    <col min="6924" max="6925" width="1.7109375" style="211" customWidth="1"/>
    <col min="6926" max="6927" width="9" style="211" bestFit="1" customWidth="1"/>
    <col min="6928" max="6928" width="1.7109375" style="211" customWidth="1"/>
    <col min="6929" max="6930" width="9" style="211" bestFit="1" customWidth="1"/>
    <col min="6931" max="6931" width="1.7109375" style="211" customWidth="1"/>
    <col min="6932" max="6933" width="9" style="211" bestFit="1" customWidth="1"/>
    <col min="6934" max="6934" width="1.7109375" style="211" customWidth="1"/>
    <col min="6935" max="6936" width="9" style="211" bestFit="1" customWidth="1"/>
    <col min="6937" max="6937" width="1.7109375" style="211" customWidth="1"/>
    <col min="6938" max="6938" width="8.140625" style="211" bestFit="1" customWidth="1"/>
    <col min="6939" max="6939" width="7.7109375" style="211" customWidth="1"/>
    <col min="6940" max="6940" width="1.7109375" style="211" customWidth="1"/>
    <col min="6941" max="7173" width="11.42578125" style="211"/>
    <col min="7174" max="7174" width="14.85546875" style="211" customWidth="1"/>
    <col min="7175" max="7175" width="10.140625" style="211" bestFit="1" customWidth="1"/>
    <col min="7176" max="7176" width="2.5703125" style="211" customWidth="1"/>
    <col min="7177" max="7177" width="8.85546875" style="211" customWidth="1"/>
    <col min="7178" max="7178" width="1.7109375" style="211" customWidth="1"/>
    <col min="7179" max="7179" width="9" style="211" customWidth="1"/>
    <col min="7180" max="7181" width="1.7109375" style="211" customWidth="1"/>
    <col min="7182" max="7183" width="9" style="211" bestFit="1" customWidth="1"/>
    <col min="7184" max="7184" width="1.7109375" style="211" customWidth="1"/>
    <col min="7185" max="7186" width="9" style="211" bestFit="1" customWidth="1"/>
    <col min="7187" max="7187" width="1.7109375" style="211" customWidth="1"/>
    <col min="7188" max="7189" width="9" style="211" bestFit="1" customWidth="1"/>
    <col min="7190" max="7190" width="1.7109375" style="211" customWidth="1"/>
    <col min="7191" max="7192" width="9" style="211" bestFit="1" customWidth="1"/>
    <col min="7193" max="7193" width="1.7109375" style="211" customWidth="1"/>
    <col min="7194" max="7194" width="8.140625" style="211" bestFit="1" customWidth="1"/>
    <col min="7195" max="7195" width="7.7109375" style="211" customWidth="1"/>
    <col min="7196" max="7196" width="1.7109375" style="211" customWidth="1"/>
    <col min="7197" max="7429" width="11.42578125" style="211"/>
    <col min="7430" max="7430" width="14.85546875" style="211" customWidth="1"/>
    <col min="7431" max="7431" width="10.140625" style="211" bestFit="1" customWidth="1"/>
    <col min="7432" max="7432" width="2.5703125" style="211" customWidth="1"/>
    <col min="7433" max="7433" width="8.85546875" style="211" customWidth="1"/>
    <col min="7434" max="7434" width="1.7109375" style="211" customWidth="1"/>
    <col min="7435" max="7435" width="9" style="211" customWidth="1"/>
    <col min="7436" max="7437" width="1.7109375" style="211" customWidth="1"/>
    <col min="7438" max="7439" width="9" style="211" bestFit="1" customWidth="1"/>
    <col min="7440" max="7440" width="1.7109375" style="211" customWidth="1"/>
    <col min="7441" max="7442" width="9" style="211" bestFit="1" customWidth="1"/>
    <col min="7443" max="7443" width="1.7109375" style="211" customWidth="1"/>
    <col min="7444" max="7445" width="9" style="211" bestFit="1" customWidth="1"/>
    <col min="7446" max="7446" width="1.7109375" style="211" customWidth="1"/>
    <col min="7447" max="7448" width="9" style="211" bestFit="1" customWidth="1"/>
    <col min="7449" max="7449" width="1.7109375" style="211" customWidth="1"/>
    <col min="7450" max="7450" width="8.140625" style="211" bestFit="1" customWidth="1"/>
    <col min="7451" max="7451" width="7.7109375" style="211" customWidth="1"/>
    <col min="7452" max="7452" width="1.7109375" style="211" customWidth="1"/>
    <col min="7453" max="7685" width="11.42578125" style="211"/>
    <col min="7686" max="7686" width="14.85546875" style="211" customWidth="1"/>
    <col min="7687" max="7687" width="10.140625" style="211" bestFit="1" customWidth="1"/>
    <col min="7688" max="7688" width="2.5703125" style="211" customWidth="1"/>
    <col min="7689" max="7689" width="8.85546875" style="211" customWidth="1"/>
    <col min="7690" max="7690" width="1.7109375" style="211" customWidth="1"/>
    <col min="7691" max="7691" width="9" style="211" customWidth="1"/>
    <col min="7692" max="7693" width="1.7109375" style="211" customWidth="1"/>
    <col min="7694" max="7695" width="9" style="211" bestFit="1" customWidth="1"/>
    <col min="7696" max="7696" width="1.7109375" style="211" customWidth="1"/>
    <col min="7697" max="7698" width="9" style="211" bestFit="1" customWidth="1"/>
    <col min="7699" max="7699" width="1.7109375" style="211" customWidth="1"/>
    <col min="7700" max="7701" width="9" style="211" bestFit="1" customWidth="1"/>
    <col min="7702" max="7702" width="1.7109375" style="211" customWidth="1"/>
    <col min="7703" max="7704" width="9" style="211" bestFit="1" customWidth="1"/>
    <col min="7705" max="7705" width="1.7109375" style="211" customWidth="1"/>
    <col min="7706" max="7706" width="8.140625" style="211" bestFit="1" customWidth="1"/>
    <col min="7707" max="7707" width="7.7109375" style="211" customWidth="1"/>
    <col min="7708" max="7708" width="1.7109375" style="211" customWidth="1"/>
    <col min="7709" max="7941" width="11.42578125" style="211"/>
    <col min="7942" max="7942" width="14.85546875" style="211" customWidth="1"/>
    <col min="7943" max="7943" width="10.140625" style="211" bestFit="1" customWidth="1"/>
    <col min="7944" max="7944" width="2.5703125" style="211" customWidth="1"/>
    <col min="7945" max="7945" width="8.85546875" style="211" customWidth="1"/>
    <col min="7946" max="7946" width="1.7109375" style="211" customWidth="1"/>
    <col min="7947" max="7947" width="9" style="211" customWidth="1"/>
    <col min="7948" max="7949" width="1.7109375" style="211" customWidth="1"/>
    <col min="7950" max="7951" width="9" style="211" bestFit="1" customWidth="1"/>
    <col min="7952" max="7952" width="1.7109375" style="211" customWidth="1"/>
    <col min="7953" max="7954" width="9" style="211" bestFit="1" customWidth="1"/>
    <col min="7955" max="7955" width="1.7109375" style="211" customWidth="1"/>
    <col min="7956" max="7957" width="9" style="211" bestFit="1" customWidth="1"/>
    <col min="7958" max="7958" width="1.7109375" style="211" customWidth="1"/>
    <col min="7959" max="7960" width="9" style="211" bestFit="1" customWidth="1"/>
    <col min="7961" max="7961" width="1.7109375" style="211" customWidth="1"/>
    <col min="7962" max="7962" width="8.140625" style="211" bestFit="1" customWidth="1"/>
    <col min="7963" max="7963" width="7.7109375" style="211" customWidth="1"/>
    <col min="7964" max="7964" width="1.7109375" style="211" customWidth="1"/>
    <col min="7965" max="8197" width="11.42578125" style="211"/>
    <col min="8198" max="8198" width="14.85546875" style="211" customWidth="1"/>
    <col min="8199" max="8199" width="10.140625" style="211" bestFit="1" customWidth="1"/>
    <col min="8200" max="8200" width="2.5703125" style="211" customWidth="1"/>
    <col min="8201" max="8201" width="8.85546875" style="211" customWidth="1"/>
    <col min="8202" max="8202" width="1.7109375" style="211" customWidth="1"/>
    <col min="8203" max="8203" width="9" style="211" customWidth="1"/>
    <col min="8204" max="8205" width="1.7109375" style="211" customWidth="1"/>
    <col min="8206" max="8207" width="9" style="211" bestFit="1" customWidth="1"/>
    <col min="8208" max="8208" width="1.7109375" style="211" customWidth="1"/>
    <col min="8209" max="8210" width="9" style="211" bestFit="1" customWidth="1"/>
    <col min="8211" max="8211" width="1.7109375" style="211" customWidth="1"/>
    <col min="8212" max="8213" width="9" style="211" bestFit="1" customWidth="1"/>
    <col min="8214" max="8214" width="1.7109375" style="211" customWidth="1"/>
    <col min="8215" max="8216" width="9" style="211" bestFit="1" customWidth="1"/>
    <col min="8217" max="8217" width="1.7109375" style="211" customWidth="1"/>
    <col min="8218" max="8218" width="8.140625" style="211" bestFit="1" customWidth="1"/>
    <col min="8219" max="8219" width="7.7109375" style="211" customWidth="1"/>
    <col min="8220" max="8220" width="1.7109375" style="211" customWidth="1"/>
    <col min="8221" max="8453" width="11.42578125" style="211"/>
    <col min="8454" max="8454" width="14.85546875" style="211" customWidth="1"/>
    <col min="8455" max="8455" width="10.140625" style="211" bestFit="1" customWidth="1"/>
    <col min="8456" max="8456" width="2.5703125" style="211" customWidth="1"/>
    <col min="8457" max="8457" width="8.85546875" style="211" customWidth="1"/>
    <col min="8458" max="8458" width="1.7109375" style="211" customWidth="1"/>
    <col min="8459" max="8459" width="9" style="211" customWidth="1"/>
    <col min="8460" max="8461" width="1.7109375" style="211" customWidth="1"/>
    <col min="8462" max="8463" width="9" style="211" bestFit="1" customWidth="1"/>
    <col min="8464" max="8464" width="1.7109375" style="211" customWidth="1"/>
    <col min="8465" max="8466" width="9" style="211" bestFit="1" customWidth="1"/>
    <col min="8467" max="8467" width="1.7109375" style="211" customWidth="1"/>
    <col min="8468" max="8469" width="9" style="211" bestFit="1" customWidth="1"/>
    <col min="8470" max="8470" width="1.7109375" style="211" customWidth="1"/>
    <col min="8471" max="8472" width="9" style="211" bestFit="1" customWidth="1"/>
    <col min="8473" max="8473" width="1.7109375" style="211" customWidth="1"/>
    <col min="8474" max="8474" width="8.140625" style="211" bestFit="1" customWidth="1"/>
    <col min="8475" max="8475" width="7.7109375" style="211" customWidth="1"/>
    <col min="8476" max="8476" width="1.7109375" style="211" customWidth="1"/>
    <col min="8477" max="8709" width="11.42578125" style="211"/>
    <col min="8710" max="8710" width="14.85546875" style="211" customWidth="1"/>
    <col min="8711" max="8711" width="10.140625" style="211" bestFit="1" customWidth="1"/>
    <col min="8712" max="8712" width="2.5703125" style="211" customWidth="1"/>
    <col min="8713" max="8713" width="8.85546875" style="211" customWidth="1"/>
    <col min="8714" max="8714" width="1.7109375" style="211" customWidth="1"/>
    <col min="8715" max="8715" width="9" style="211" customWidth="1"/>
    <col min="8716" max="8717" width="1.7109375" style="211" customWidth="1"/>
    <col min="8718" max="8719" width="9" style="211" bestFit="1" customWidth="1"/>
    <col min="8720" max="8720" width="1.7109375" style="211" customWidth="1"/>
    <col min="8721" max="8722" width="9" style="211" bestFit="1" customWidth="1"/>
    <col min="8723" max="8723" width="1.7109375" style="211" customWidth="1"/>
    <col min="8724" max="8725" width="9" style="211" bestFit="1" customWidth="1"/>
    <col min="8726" max="8726" width="1.7109375" style="211" customWidth="1"/>
    <col min="8727" max="8728" width="9" style="211" bestFit="1" customWidth="1"/>
    <col min="8729" max="8729" width="1.7109375" style="211" customWidth="1"/>
    <col min="8730" max="8730" width="8.140625" style="211" bestFit="1" customWidth="1"/>
    <col min="8731" max="8731" width="7.7109375" style="211" customWidth="1"/>
    <col min="8732" max="8732" width="1.7109375" style="211" customWidth="1"/>
    <col min="8733" max="8965" width="11.42578125" style="211"/>
    <col min="8966" max="8966" width="14.85546875" style="211" customWidth="1"/>
    <col min="8967" max="8967" width="10.140625" style="211" bestFit="1" customWidth="1"/>
    <col min="8968" max="8968" width="2.5703125" style="211" customWidth="1"/>
    <col min="8969" max="8969" width="8.85546875" style="211" customWidth="1"/>
    <col min="8970" max="8970" width="1.7109375" style="211" customWidth="1"/>
    <col min="8971" max="8971" width="9" style="211" customWidth="1"/>
    <col min="8972" max="8973" width="1.7109375" style="211" customWidth="1"/>
    <col min="8974" max="8975" width="9" style="211" bestFit="1" customWidth="1"/>
    <col min="8976" max="8976" width="1.7109375" style="211" customWidth="1"/>
    <col min="8977" max="8978" width="9" style="211" bestFit="1" customWidth="1"/>
    <col min="8979" max="8979" width="1.7109375" style="211" customWidth="1"/>
    <col min="8980" max="8981" width="9" style="211" bestFit="1" customWidth="1"/>
    <col min="8982" max="8982" width="1.7109375" style="211" customWidth="1"/>
    <col min="8983" max="8984" width="9" style="211" bestFit="1" customWidth="1"/>
    <col min="8985" max="8985" width="1.7109375" style="211" customWidth="1"/>
    <col min="8986" max="8986" width="8.140625" style="211" bestFit="1" customWidth="1"/>
    <col min="8987" max="8987" width="7.7109375" style="211" customWidth="1"/>
    <col min="8988" max="8988" width="1.7109375" style="211" customWidth="1"/>
    <col min="8989" max="9221" width="11.42578125" style="211"/>
    <col min="9222" max="9222" width="14.85546875" style="211" customWidth="1"/>
    <col min="9223" max="9223" width="10.140625" style="211" bestFit="1" customWidth="1"/>
    <col min="9224" max="9224" width="2.5703125" style="211" customWidth="1"/>
    <col min="9225" max="9225" width="8.85546875" style="211" customWidth="1"/>
    <col min="9226" max="9226" width="1.7109375" style="211" customWidth="1"/>
    <col min="9227" max="9227" width="9" style="211" customWidth="1"/>
    <col min="9228" max="9229" width="1.7109375" style="211" customWidth="1"/>
    <col min="9230" max="9231" width="9" style="211" bestFit="1" customWidth="1"/>
    <col min="9232" max="9232" width="1.7109375" style="211" customWidth="1"/>
    <col min="9233" max="9234" width="9" style="211" bestFit="1" customWidth="1"/>
    <col min="9235" max="9235" width="1.7109375" style="211" customWidth="1"/>
    <col min="9236" max="9237" width="9" style="211" bestFit="1" customWidth="1"/>
    <col min="9238" max="9238" width="1.7109375" style="211" customWidth="1"/>
    <col min="9239" max="9240" width="9" style="211" bestFit="1" customWidth="1"/>
    <col min="9241" max="9241" width="1.7109375" style="211" customWidth="1"/>
    <col min="9242" max="9242" width="8.140625" style="211" bestFit="1" customWidth="1"/>
    <col min="9243" max="9243" width="7.7109375" style="211" customWidth="1"/>
    <col min="9244" max="9244" width="1.7109375" style="211" customWidth="1"/>
    <col min="9245" max="9477" width="11.42578125" style="211"/>
    <col min="9478" max="9478" width="14.85546875" style="211" customWidth="1"/>
    <col min="9479" max="9479" width="10.140625" style="211" bestFit="1" customWidth="1"/>
    <col min="9480" max="9480" width="2.5703125" style="211" customWidth="1"/>
    <col min="9481" max="9481" width="8.85546875" style="211" customWidth="1"/>
    <col min="9482" max="9482" width="1.7109375" style="211" customWidth="1"/>
    <col min="9483" max="9483" width="9" style="211" customWidth="1"/>
    <col min="9484" max="9485" width="1.7109375" style="211" customWidth="1"/>
    <col min="9486" max="9487" width="9" style="211" bestFit="1" customWidth="1"/>
    <col min="9488" max="9488" width="1.7109375" style="211" customWidth="1"/>
    <col min="9489" max="9490" width="9" style="211" bestFit="1" customWidth="1"/>
    <col min="9491" max="9491" width="1.7109375" style="211" customWidth="1"/>
    <col min="9492" max="9493" width="9" style="211" bestFit="1" customWidth="1"/>
    <col min="9494" max="9494" width="1.7109375" style="211" customWidth="1"/>
    <col min="9495" max="9496" width="9" style="211" bestFit="1" customWidth="1"/>
    <col min="9497" max="9497" width="1.7109375" style="211" customWidth="1"/>
    <col min="9498" max="9498" width="8.140625" style="211" bestFit="1" customWidth="1"/>
    <col min="9499" max="9499" width="7.7109375" style="211" customWidth="1"/>
    <col min="9500" max="9500" width="1.7109375" style="211" customWidth="1"/>
    <col min="9501" max="9733" width="11.42578125" style="211"/>
    <col min="9734" max="9734" width="14.85546875" style="211" customWidth="1"/>
    <col min="9735" max="9735" width="10.140625" style="211" bestFit="1" customWidth="1"/>
    <col min="9736" max="9736" width="2.5703125" style="211" customWidth="1"/>
    <col min="9737" max="9737" width="8.85546875" style="211" customWidth="1"/>
    <col min="9738" max="9738" width="1.7109375" style="211" customWidth="1"/>
    <col min="9739" max="9739" width="9" style="211" customWidth="1"/>
    <col min="9740" max="9741" width="1.7109375" style="211" customWidth="1"/>
    <col min="9742" max="9743" width="9" style="211" bestFit="1" customWidth="1"/>
    <col min="9744" max="9744" width="1.7109375" style="211" customWidth="1"/>
    <col min="9745" max="9746" width="9" style="211" bestFit="1" customWidth="1"/>
    <col min="9747" max="9747" width="1.7109375" style="211" customWidth="1"/>
    <col min="9748" max="9749" width="9" style="211" bestFit="1" customWidth="1"/>
    <col min="9750" max="9750" width="1.7109375" style="211" customWidth="1"/>
    <col min="9751" max="9752" width="9" style="211" bestFit="1" customWidth="1"/>
    <col min="9753" max="9753" width="1.7109375" style="211" customWidth="1"/>
    <col min="9754" max="9754" width="8.140625" style="211" bestFit="1" customWidth="1"/>
    <col min="9755" max="9755" width="7.7109375" style="211" customWidth="1"/>
    <col min="9756" max="9756" width="1.7109375" style="211" customWidth="1"/>
    <col min="9757" max="9989" width="11.42578125" style="211"/>
    <col min="9990" max="9990" width="14.85546875" style="211" customWidth="1"/>
    <col min="9991" max="9991" width="10.140625" style="211" bestFit="1" customWidth="1"/>
    <col min="9992" max="9992" width="2.5703125" style="211" customWidth="1"/>
    <col min="9993" max="9993" width="8.85546875" style="211" customWidth="1"/>
    <col min="9994" max="9994" width="1.7109375" style="211" customWidth="1"/>
    <col min="9995" max="9995" width="9" style="211" customWidth="1"/>
    <col min="9996" max="9997" width="1.7109375" style="211" customWidth="1"/>
    <col min="9998" max="9999" width="9" style="211" bestFit="1" customWidth="1"/>
    <col min="10000" max="10000" width="1.7109375" style="211" customWidth="1"/>
    <col min="10001" max="10002" width="9" style="211" bestFit="1" customWidth="1"/>
    <col min="10003" max="10003" width="1.7109375" style="211" customWidth="1"/>
    <col min="10004" max="10005" width="9" style="211" bestFit="1" customWidth="1"/>
    <col min="10006" max="10006" width="1.7109375" style="211" customWidth="1"/>
    <col min="10007" max="10008" width="9" style="211" bestFit="1" customWidth="1"/>
    <col min="10009" max="10009" width="1.7109375" style="211" customWidth="1"/>
    <col min="10010" max="10010" width="8.140625" style="211" bestFit="1" customWidth="1"/>
    <col min="10011" max="10011" width="7.7109375" style="211" customWidth="1"/>
    <col min="10012" max="10012" width="1.7109375" style="211" customWidth="1"/>
    <col min="10013" max="10245" width="11.42578125" style="211"/>
    <col min="10246" max="10246" width="14.85546875" style="211" customWidth="1"/>
    <col min="10247" max="10247" width="10.140625" style="211" bestFit="1" customWidth="1"/>
    <col min="10248" max="10248" width="2.5703125" style="211" customWidth="1"/>
    <col min="10249" max="10249" width="8.85546875" style="211" customWidth="1"/>
    <col min="10250" max="10250" width="1.7109375" style="211" customWidth="1"/>
    <col min="10251" max="10251" width="9" style="211" customWidth="1"/>
    <col min="10252" max="10253" width="1.7109375" style="211" customWidth="1"/>
    <col min="10254" max="10255" width="9" style="211" bestFit="1" customWidth="1"/>
    <col min="10256" max="10256" width="1.7109375" style="211" customWidth="1"/>
    <col min="10257" max="10258" width="9" style="211" bestFit="1" customWidth="1"/>
    <col min="10259" max="10259" width="1.7109375" style="211" customWidth="1"/>
    <col min="10260" max="10261" width="9" style="211" bestFit="1" customWidth="1"/>
    <col min="10262" max="10262" width="1.7109375" style="211" customWidth="1"/>
    <col min="10263" max="10264" width="9" style="211" bestFit="1" customWidth="1"/>
    <col min="10265" max="10265" width="1.7109375" style="211" customWidth="1"/>
    <col min="10266" max="10266" width="8.140625" style="211" bestFit="1" customWidth="1"/>
    <col min="10267" max="10267" width="7.7109375" style="211" customWidth="1"/>
    <col min="10268" max="10268" width="1.7109375" style="211" customWidth="1"/>
    <col min="10269" max="10501" width="11.42578125" style="211"/>
    <col min="10502" max="10502" width="14.85546875" style="211" customWidth="1"/>
    <col min="10503" max="10503" width="10.140625" style="211" bestFit="1" customWidth="1"/>
    <col min="10504" max="10504" width="2.5703125" style="211" customWidth="1"/>
    <col min="10505" max="10505" width="8.85546875" style="211" customWidth="1"/>
    <col min="10506" max="10506" width="1.7109375" style="211" customWidth="1"/>
    <col min="10507" max="10507" width="9" style="211" customWidth="1"/>
    <col min="10508" max="10509" width="1.7109375" style="211" customWidth="1"/>
    <col min="10510" max="10511" width="9" style="211" bestFit="1" customWidth="1"/>
    <col min="10512" max="10512" width="1.7109375" style="211" customWidth="1"/>
    <col min="10513" max="10514" width="9" style="211" bestFit="1" customWidth="1"/>
    <col min="10515" max="10515" width="1.7109375" style="211" customWidth="1"/>
    <col min="10516" max="10517" width="9" style="211" bestFit="1" customWidth="1"/>
    <col min="10518" max="10518" width="1.7109375" style="211" customWidth="1"/>
    <col min="10519" max="10520" width="9" style="211" bestFit="1" customWidth="1"/>
    <col min="10521" max="10521" width="1.7109375" style="211" customWidth="1"/>
    <col min="10522" max="10522" width="8.140625" style="211" bestFit="1" customWidth="1"/>
    <col min="10523" max="10523" width="7.7109375" style="211" customWidth="1"/>
    <col min="10524" max="10524" width="1.7109375" style="211" customWidth="1"/>
    <col min="10525" max="10757" width="11.42578125" style="211"/>
    <col min="10758" max="10758" width="14.85546875" style="211" customWidth="1"/>
    <col min="10759" max="10759" width="10.140625" style="211" bestFit="1" customWidth="1"/>
    <col min="10760" max="10760" width="2.5703125" style="211" customWidth="1"/>
    <col min="10761" max="10761" width="8.85546875" style="211" customWidth="1"/>
    <col min="10762" max="10762" width="1.7109375" style="211" customWidth="1"/>
    <col min="10763" max="10763" width="9" style="211" customWidth="1"/>
    <col min="10764" max="10765" width="1.7109375" style="211" customWidth="1"/>
    <col min="10766" max="10767" width="9" style="211" bestFit="1" customWidth="1"/>
    <col min="10768" max="10768" width="1.7109375" style="211" customWidth="1"/>
    <col min="10769" max="10770" width="9" style="211" bestFit="1" customWidth="1"/>
    <col min="10771" max="10771" width="1.7109375" style="211" customWidth="1"/>
    <col min="10772" max="10773" width="9" style="211" bestFit="1" customWidth="1"/>
    <col min="10774" max="10774" width="1.7109375" style="211" customWidth="1"/>
    <col min="10775" max="10776" width="9" style="211" bestFit="1" customWidth="1"/>
    <col min="10777" max="10777" width="1.7109375" style="211" customWidth="1"/>
    <col min="10778" max="10778" width="8.140625" style="211" bestFit="1" customWidth="1"/>
    <col min="10779" max="10779" width="7.7109375" style="211" customWidth="1"/>
    <col min="10780" max="10780" width="1.7109375" style="211" customWidth="1"/>
    <col min="10781" max="11013" width="11.42578125" style="211"/>
    <col min="11014" max="11014" width="14.85546875" style="211" customWidth="1"/>
    <col min="11015" max="11015" width="10.140625" style="211" bestFit="1" customWidth="1"/>
    <col min="11016" max="11016" width="2.5703125" style="211" customWidth="1"/>
    <col min="11017" max="11017" width="8.85546875" style="211" customWidth="1"/>
    <col min="11018" max="11018" width="1.7109375" style="211" customWidth="1"/>
    <col min="11019" max="11019" width="9" style="211" customWidth="1"/>
    <col min="11020" max="11021" width="1.7109375" style="211" customWidth="1"/>
    <col min="11022" max="11023" width="9" style="211" bestFit="1" customWidth="1"/>
    <col min="11024" max="11024" width="1.7109375" style="211" customWidth="1"/>
    <col min="11025" max="11026" width="9" style="211" bestFit="1" customWidth="1"/>
    <col min="11027" max="11027" width="1.7109375" style="211" customWidth="1"/>
    <col min="11028" max="11029" width="9" style="211" bestFit="1" customWidth="1"/>
    <col min="11030" max="11030" width="1.7109375" style="211" customWidth="1"/>
    <col min="11031" max="11032" width="9" style="211" bestFit="1" customWidth="1"/>
    <col min="11033" max="11033" width="1.7109375" style="211" customWidth="1"/>
    <col min="11034" max="11034" width="8.140625" style="211" bestFit="1" customWidth="1"/>
    <col min="11035" max="11035" width="7.7109375" style="211" customWidth="1"/>
    <col min="11036" max="11036" width="1.7109375" style="211" customWidth="1"/>
    <col min="11037" max="11269" width="11.42578125" style="211"/>
    <col min="11270" max="11270" width="14.85546875" style="211" customWidth="1"/>
    <col min="11271" max="11271" width="10.140625" style="211" bestFit="1" customWidth="1"/>
    <col min="11272" max="11272" width="2.5703125" style="211" customWidth="1"/>
    <col min="11273" max="11273" width="8.85546875" style="211" customWidth="1"/>
    <col min="11274" max="11274" width="1.7109375" style="211" customWidth="1"/>
    <col min="11275" max="11275" width="9" style="211" customWidth="1"/>
    <col min="11276" max="11277" width="1.7109375" style="211" customWidth="1"/>
    <col min="11278" max="11279" width="9" style="211" bestFit="1" customWidth="1"/>
    <col min="11280" max="11280" width="1.7109375" style="211" customWidth="1"/>
    <col min="11281" max="11282" width="9" style="211" bestFit="1" customWidth="1"/>
    <col min="11283" max="11283" width="1.7109375" style="211" customWidth="1"/>
    <col min="11284" max="11285" width="9" style="211" bestFit="1" customWidth="1"/>
    <col min="11286" max="11286" width="1.7109375" style="211" customWidth="1"/>
    <col min="11287" max="11288" width="9" style="211" bestFit="1" customWidth="1"/>
    <col min="11289" max="11289" width="1.7109375" style="211" customWidth="1"/>
    <col min="11290" max="11290" width="8.140625" style="211" bestFit="1" customWidth="1"/>
    <col min="11291" max="11291" width="7.7109375" style="211" customWidth="1"/>
    <col min="11292" max="11292" width="1.7109375" style="211" customWidth="1"/>
    <col min="11293" max="11525" width="11.42578125" style="211"/>
    <col min="11526" max="11526" width="14.85546875" style="211" customWidth="1"/>
    <col min="11527" max="11527" width="10.140625" style="211" bestFit="1" customWidth="1"/>
    <col min="11528" max="11528" width="2.5703125" style="211" customWidth="1"/>
    <col min="11529" max="11529" width="8.85546875" style="211" customWidth="1"/>
    <col min="11530" max="11530" width="1.7109375" style="211" customWidth="1"/>
    <col min="11531" max="11531" width="9" style="211" customWidth="1"/>
    <col min="11532" max="11533" width="1.7109375" style="211" customWidth="1"/>
    <col min="11534" max="11535" width="9" style="211" bestFit="1" customWidth="1"/>
    <col min="11536" max="11536" width="1.7109375" style="211" customWidth="1"/>
    <col min="11537" max="11538" width="9" style="211" bestFit="1" customWidth="1"/>
    <col min="11539" max="11539" width="1.7109375" style="211" customWidth="1"/>
    <col min="11540" max="11541" width="9" style="211" bestFit="1" customWidth="1"/>
    <col min="11542" max="11542" width="1.7109375" style="211" customWidth="1"/>
    <col min="11543" max="11544" width="9" style="211" bestFit="1" customWidth="1"/>
    <col min="11545" max="11545" width="1.7109375" style="211" customWidth="1"/>
    <col min="11546" max="11546" width="8.140625" style="211" bestFit="1" customWidth="1"/>
    <col min="11547" max="11547" width="7.7109375" style="211" customWidth="1"/>
    <col min="11548" max="11548" width="1.7109375" style="211" customWidth="1"/>
    <col min="11549" max="11781" width="11.42578125" style="211"/>
    <col min="11782" max="11782" width="14.85546875" style="211" customWidth="1"/>
    <col min="11783" max="11783" width="10.140625" style="211" bestFit="1" customWidth="1"/>
    <col min="11784" max="11784" width="2.5703125" style="211" customWidth="1"/>
    <col min="11785" max="11785" width="8.85546875" style="211" customWidth="1"/>
    <col min="11786" max="11786" width="1.7109375" style="211" customWidth="1"/>
    <col min="11787" max="11787" width="9" style="211" customWidth="1"/>
    <col min="11788" max="11789" width="1.7109375" style="211" customWidth="1"/>
    <col min="11790" max="11791" width="9" style="211" bestFit="1" customWidth="1"/>
    <col min="11792" max="11792" width="1.7109375" style="211" customWidth="1"/>
    <col min="11793" max="11794" width="9" style="211" bestFit="1" customWidth="1"/>
    <col min="11795" max="11795" width="1.7109375" style="211" customWidth="1"/>
    <col min="11796" max="11797" width="9" style="211" bestFit="1" customWidth="1"/>
    <col min="11798" max="11798" width="1.7109375" style="211" customWidth="1"/>
    <col min="11799" max="11800" width="9" style="211" bestFit="1" customWidth="1"/>
    <col min="11801" max="11801" width="1.7109375" style="211" customWidth="1"/>
    <col min="11802" max="11802" width="8.140625" style="211" bestFit="1" customWidth="1"/>
    <col min="11803" max="11803" width="7.7109375" style="211" customWidth="1"/>
    <col min="11804" max="11804" width="1.7109375" style="211" customWidth="1"/>
    <col min="11805" max="12037" width="11.42578125" style="211"/>
    <col min="12038" max="12038" width="14.85546875" style="211" customWidth="1"/>
    <col min="12039" max="12039" width="10.140625" style="211" bestFit="1" customWidth="1"/>
    <col min="12040" max="12040" width="2.5703125" style="211" customWidth="1"/>
    <col min="12041" max="12041" width="8.85546875" style="211" customWidth="1"/>
    <col min="12042" max="12042" width="1.7109375" style="211" customWidth="1"/>
    <col min="12043" max="12043" width="9" style="211" customWidth="1"/>
    <col min="12044" max="12045" width="1.7109375" style="211" customWidth="1"/>
    <col min="12046" max="12047" width="9" style="211" bestFit="1" customWidth="1"/>
    <col min="12048" max="12048" width="1.7109375" style="211" customWidth="1"/>
    <col min="12049" max="12050" width="9" style="211" bestFit="1" customWidth="1"/>
    <col min="12051" max="12051" width="1.7109375" style="211" customWidth="1"/>
    <col min="12052" max="12053" width="9" style="211" bestFit="1" customWidth="1"/>
    <col min="12054" max="12054" width="1.7109375" style="211" customWidth="1"/>
    <col min="12055" max="12056" width="9" style="211" bestFit="1" customWidth="1"/>
    <col min="12057" max="12057" width="1.7109375" style="211" customWidth="1"/>
    <col min="12058" max="12058" width="8.140625" style="211" bestFit="1" customWidth="1"/>
    <col min="12059" max="12059" width="7.7109375" style="211" customWidth="1"/>
    <col min="12060" max="12060" width="1.7109375" style="211" customWidth="1"/>
    <col min="12061" max="12293" width="11.42578125" style="211"/>
    <col min="12294" max="12294" width="14.85546875" style="211" customWidth="1"/>
    <col min="12295" max="12295" width="10.140625" style="211" bestFit="1" customWidth="1"/>
    <col min="12296" max="12296" width="2.5703125" style="211" customWidth="1"/>
    <col min="12297" max="12297" width="8.85546875" style="211" customWidth="1"/>
    <col min="12298" max="12298" width="1.7109375" style="211" customWidth="1"/>
    <col min="12299" max="12299" width="9" style="211" customWidth="1"/>
    <col min="12300" max="12301" width="1.7109375" style="211" customWidth="1"/>
    <col min="12302" max="12303" width="9" style="211" bestFit="1" customWidth="1"/>
    <col min="12304" max="12304" width="1.7109375" style="211" customWidth="1"/>
    <col min="12305" max="12306" width="9" style="211" bestFit="1" customWidth="1"/>
    <col min="12307" max="12307" width="1.7109375" style="211" customWidth="1"/>
    <col min="12308" max="12309" width="9" style="211" bestFit="1" customWidth="1"/>
    <col min="12310" max="12310" width="1.7109375" style="211" customWidth="1"/>
    <col min="12311" max="12312" width="9" style="211" bestFit="1" customWidth="1"/>
    <col min="12313" max="12313" width="1.7109375" style="211" customWidth="1"/>
    <col min="12314" max="12314" width="8.140625" style="211" bestFit="1" customWidth="1"/>
    <col min="12315" max="12315" width="7.7109375" style="211" customWidth="1"/>
    <col min="12316" max="12316" width="1.7109375" style="211" customWidth="1"/>
    <col min="12317" max="12549" width="11.42578125" style="211"/>
    <col min="12550" max="12550" width="14.85546875" style="211" customWidth="1"/>
    <col min="12551" max="12551" width="10.140625" style="211" bestFit="1" customWidth="1"/>
    <col min="12552" max="12552" width="2.5703125" style="211" customWidth="1"/>
    <col min="12553" max="12553" width="8.85546875" style="211" customWidth="1"/>
    <col min="12554" max="12554" width="1.7109375" style="211" customWidth="1"/>
    <col min="12555" max="12555" width="9" style="211" customWidth="1"/>
    <col min="12556" max="12557" width="1.7109375" style="211" customWidth="1"/>
    <col min="12558" max="12559" width="9" style="211" bestFit="1" customWidth="1"/>
    <col min="12560" max="12560" width="1.7109375" style="211" customWidth="1"/>
    <col min="12561" max="12562" width="9" style="211" bestFit="1" customWidth="1"/>
    <col min="12563" max="12563" width="1.7109375" style="211" customWidth="1"/>
    <col min="12564" max="12565" width="9" style="211" bestFit="1" customWidth="1"/>
    <col min="12566" max="12566" width="1.7109375" style="211" customWidth="1"/>
    <col min="12567" max="12568" width="9" style="211" bestFit="1" customWidth="1"/>
    <col min="12569" max="12569" width="1.7109375" style="211" customWidth="1"/>
    <col min="12570" max="12570" width="8.140625" style="211" bestFit="1" customWidth="1"/>
    <col min="12571" max="12571" width="7.7109375" style="211" customWidth="1"/>
    <col min="12572" max="12572" width="1.7109375" style="211" customWidth="1"/>
    <col min="12573" max="12805" width="11.42578125" style="211"/>
    <col min="12806" max="12806" width="14.85546875" style="211" customWidth="1"/>
    <col min="12807" max="12807" width="10.140625" style="211" bestFit="1" customWidth="1"/>
    <col min="12808" max="12808" width="2.5703125" style="211" customWidth="1"/>
    <col min="12809" max="12809" width="8.85546875" style="211" customWidth="1"/>
    <col min="12810" max="12810" width="1.7109375" style="211" customWidth="1"/>
    <col min="12811" max="12811" width="9" style="211" customWidth="1"/>
    <col min="12812" max="12813" width="1.7109375" style="211" customWidth="1"/>
    <col min="12814" max="12815" width="9" style="211" bestFit="1" customWidth="1"/>
    <col min="12816" max="12816" width="1.7109375" style="211" customWidth="1"/>
    <col min="12817" max="12818" width="9" style="211" bestFit="1" customWidth="1"/>
    <col min="12819" max="12819" width="1.7109375" style="211" customWidth="1"/>
    <col min="12820" max="12821" width="9" style="211" bestFit="1" customWidth="1"/>
    <col min="12822" max="12822" width="1.7109375" style="211" customWidth="1"/>
    <col min="12823" max="12824" width="9" style="211" bestFit="1" customWidth="1"/>
    <col min="12825" max="12825" width="1.7109375" style="211" customWidth="1"/>
    <col min="12826" max="12826" width="8.140625" style="211" bestFit="1" customWidth="1"/>
    <col min="12827" max="12827" width="7.7109375" style="211" customWidth="1"/>
    <col min="12828" max="12828" width="1.7109375" style="211" customWidth="1"/>
    <col min="12829" max="13061" width="11.42578125" style="211"/>
    <col min="13062" max="13062" width="14.85546875" style="211" customWidth="1"/>
    <col min="13063" max="13063" width="10.140625" style="211" bestFit="1" customWidth="1"/>
    <col min="13064" max="13064" width="2.5703125" style="211" customWidth="1"/>
    <col min="13065" max="13065" width="8.85546875" style="211" customWidth="1"/>
    <col min="13066" max="13066" width="1.7109375" style="211" customWidth="1"/>
    <col min="13067" max="13067" width="9" style="211" customWidth="1"/>
    <col min="13068" max="13069" width="1.7109375" style="211" customWidth="1"/>
    <col min="13070" max="13071" width="9" style="211" bestFit="1" customWidth="1"/>
    <col min="13072" max="13072" width="1.7109375" style="211" customWidth="1"/>
    <col min="13073" max="13074" width="9" style="211" bestFit="1" customWidth="1"/>
    <col min="13075" max="13075" width="1.7109375" style="211" customWidth="1"/>
    <col min="13076" max="13077" width="9" style="211" bestFit="1" customWidth="1"/>
    <col min="13078" max="13078" width="1.7109375" style="211" customWidth="1"/>
    <col min="13079" max="13080" width="9" style="211" bestFit="1" customWidth="1"/>
    <col min="13081" max="13081" width="1.7109375" style="211" customWidth="1"/>
    <col min="13082" max="13082" width="8.140625" style="211" bestFit="1" customWidth="1"/>
    <col min="13083" max="13083" width="7.7109375" style="211" customWidth="1"/>
    <col min="13084" max="13084" width="1.7109375" style="211" customWidth="1"/>
    <col min="13085" max="13317" width="11.42578125" style="211"/>
    <col min="13318" max="13318" width="14.85546875" style="211" customWidth="1"/>
    <col min="13319" max="13319" width="10.140625" style="211" bestFit="1" customWidth="1"/>
    <col min="13320" max="13320" width="2.5703125" style="211" customWidth="1"/>
    <col min="13321" max="13321" width="8.85546875" style="211" customWidth="1"/>
    <col min="13322" max="13322" width="1.7109375" style="211" customWidth="1"/>
    <col min="13323" max="13323" width="9" style="211" customWidth="1"/>
    <col min="13324" max="13325" width="1.7109375" style="211" customWidth="1"/>
    <col min="13326" max="13327" width="9" style="211" bestFit="1" customWidth="1"/>
    <col min="13328" max="13328" width="1.7109375" style="211" customWidth="1"/>
    <col min="13329" max="13330" width="9" style="211" bestFit="1" customWidth="1"/>
    <col min="13331" max="13331" width="1.7109375" style="211" customWidth="1"/>
    <col min="13332" max="13333" width="9" style="211" bestFit="1" customWidth="1"/>
    <col min="13334" max="13334" width="1.7109375" style="211" customWidth="1"/>
    <col min="13335" max="13336" width="9" style="211" bestFit="1" customWidth="1"/>
    <col min="13337" max="13337" width="1.7109375" style="211" customWidth="1"/>
    <col min="13338" max="13338" width="8.140625" style="211" bestFit="1" customWidth="1"/>
    <col min="13339" max="13339" width="7.7109375" style="211" customWidth="1"/>
    <col min="13340" max="13340" width="1.7109375" style="211" customWidth="1"/>
    <col min="13341" max="13573" width="11.42578125" style="211"/>
    <col min="13574" max="13574" width="14.85546875" style="211" customWidth="1"/>
    <col min="13575" max="13575" width="10.140625" style="211" bestFit="1" customWidth="1"/>
    <col min="13576" max="13576" width="2.5703125" style="211" customWidth="1"/>
    <col min="13577" max="13577" width="8.85546875" style="211" customWidth="1"/>
    <col min="13578" max="13578" width="1.7109375" style="211" customWidth="1"/>
    <col min="13579" max="13579" width="9" style="211" customWidth="1"/>
    <col min="13580" max="13581" width="1.7109375" style="211" customWidth="1"/>
    <col min="13582" max="13583" width="9" style="211" bestFit="1" customWidth="1"/>
    <col min="13584" max="13584" width="1.7109375" style="211" customWidth="1"/>
    <col min="13585" max="13586" width="9" style="211" bestFit="1" customWidth="1"/>
    <col min="13587" max="13587" width="1.7109375" style="211" customWidth="1"/>
    <col min="13588" max="13589" width="9" style="211" bestFit="1" customWidth="1"/>
    <col min="13590" max="13590" width="1.7109375" style="211" customWidth="1"/>
    <col min="13591" max="13592" width="9" style="211" bestFit="1" customWidth="1"/>
    <col min="13593" max="13593" width="1.7109375" style="211" customWidth="1"/>
    <col min="13594" max="13594" width="8.140625" style="211" bestFit="1" customWidth="1"/>
    <col min="13595" max="13595" width="7.7109375" style="211" customWidth="1"/>
    <col min="13596" max="13596" width="1.7109375" style="211" customWidth="1"/>
    <col min="13597" max="13829" width="11.42578125" style="211"/>
    <col min="13830" max="13830" width="14.85546875" style="211" customWidth="1"/>
    <col min="13831" max="13831" width="10.140625" style="211" bestFit="1" customWidth="1"/>
    <col min="13832" max="13832" width="2.5703125" style="211" customWidth="1"/>
    <col min="13833" max="13833" width="8.85546875" style="211" customWidth="1"/>
    <col min="13834" max="13834" width="1.7109375" style="211" customWidth="1"/>
    <col min="13835" max="13835" width="9" style="211" customWidth="1"/>
    <col min="13836" max="13837" width="1.7109375" style="211" customWidth="1"/>
    <col min="13838" max="13839" width="9" style="211" bestFit="1" customWidth="1"/>
    <col min="13840" max="13840" width="1.7109375" style="211" customWidth="1"/>
    <col min="13841" max="13842" width="9" style="211" bestFit="1" customWidth="1"/>
    <col min="13843" max="13843" width="1.7109375" style="211" customWidth="1"/>
    <col min="13844" max="13845" width="9" style="211" bestFit="1" customWidth="1"/>
    <col min="13846" max="13846" width="1.7109375" style="211" customWidth="1"/>
    <col min="13847" max="13848" width="9" style="211" bestFit="1" customWidth="1"/>
    <col min="13849" max="13849" width="1.7109375" style="211" customWidth="1"/>
    <col min="13850" max="13850" width="8.140625" style="211" bestFit="1" customWidth="1"/>
    <col min="13851" max="13851" width="7.7109375" style="211" customWidth="1"/>
    <col min="13852" max="13852" width="1.7109375" style="211" customWidth="1"/>
    <col min="13853" max="14085" width="11.42578125" style="211"/>
    <col min="14086" max="14086" width="14.85546875" style="211" customWidth="1"/>
    <col min="14087" max="14087" width="10.140625" style="211" bestFit="1" customWidth="1"/>
    <col min="14088" max="14088" width="2.5703125" style="211" customWidth="1"/>
    <col min="14089" max="14089" width="8.85546875" style="211" customWidth="1"/>
    <col min="14090" max="14090" width="1.7109375" style="211" customWidth="1"/>
    <col min="14091" max="14091" width="9" style="211" customWidth="1"/>
    <col min="14092" max="14093" width="1.7109375" style="211" customWidth="1"/>
    <col min="14094" max="14095" width="9" style="211" bestFit="1" customWidth="1"/>
    <col min="14096" max="14096" width="1.7109375" style="211" customWidth="1"/>
    <col min="14097" max="14098" width="9" style="211" bestFit="1" customWidth="1"/>
    <col min="14099" max="14099" width="1.7109375" style="211" customWidth="1"/>
    <col min="14100" max="14101" width="9" style="211" bestFit="1" customWidth="1"/>
    <col min="14102" max="14102" width="1.7109375" style="211" customWidth="1"/>
    <col min="14103" max="14104" width="9" style="211" bestFit="1" customWidth="1"/>
    <col min="14105" max="14105" width="1.7109375" style="211" customWidth="1"/>
    <col min="14106" max="14106" width="8.140625" style="211" bestFit="1" customWidth="1"/>
    <col min="14107" max="14107" width="7.7109375" style="211" customWidth="1"/>
    <col min="14108" max="14108" width="1.7109375" style="211" customWidth="1"/>
    <col min="14109" max="14341" width="11.42578125" style="211"/>
    <col min="14342" max="14342" width="14.85546875" style="211" customWidth="1"/>
    <col min="14343" max="14343" width="10.140625" style="211" bestFit="1" customWidth="1"/>
    <col min="14344" max="14344" width="2.5703125" style="211" customWidth="1"/>
    <col min="14345" max="14345" width="8.85546875" style="211" customWidth="1"/>
    <col min="14346" max="14346" width="1.7109375" style="211" customWidth="1"/>
    <col min="14347" max="14347" width="9" style="211" customWidth="1"/>
    <col min="14348" max="14349" width="1.7109375" style="211" customWidth="1"/>
    <col min="14350" max="14351" width="9" style="211" bestFit="1" customWidth="1"/>
    <col min="14352" max="14352" width="1.7109375" style="211" customWidth="1"/>
    <col min="14353" max="14354" width="9" style="211" bestFit="1" customWidth="1"/>
    <col min="14355" max="14355" width="1.7109375" style="211" customWidth="1"/>
    <col min="14356" max="14357" width="9" style="211" bestFit="1" customWidth="1"/>
    <col min="14358" max="14358" width="1.7109375" style="211" customWidth="1"/>
    <col min="14359" max="14360" width="9" style="211" bestFit="1" customWidth="1"/>
    <col min="14361" max="14361" width="1.7109375" style="211" customWidth="1"/>
    <col min="14362" max="14362" width="8.140625" style="211" bestFit="1" customWidth="1"/>
    <col min="14363" max="14363" width="7.7109375" style="211" customWidth="1"/>
    <col min="14364" max="14364" width="1.7109375" style="211" customWidth="1"/>
    <col min="14365" max="14597" width="11.42578125" style="211"/>
    <col min="14598" max="14598" width="14.85546875" style="211" customWidth="1"/>
    <col min="14599" max="14599" width="10.140625" style="211" bestFit="1" customWidth="1"/>
    <col min="14600" max="14600" width="2.5703125" style="211" customWidth="1"/>
    <col min="14601" max="14601" width="8.85546875" style="211" customWidth="1"/>
    <col min="14602" max="14602" width="1.7109375" style="211" customWidth="1"/>
    <col min="14603" max="14603" width="9" style="211" customWidth="1"/>
    <col min="14604" max="14605" width="1.7109375" style="211" customWidth="1"/>
    <col min="14606" max="14607" width="9" style="211" bestFit="1" customWidth="1"/>
    <col min="14608" max="14608" width="1.7109375" style="211" customWidth="1"/>
    <col min="14609" max="14610" width="9" style="211" bestFit="1" customWidth="1"/>
    <col min="14611" max="14611" width="1.7109375" style="211" customWidth="1"/>
    <col min="14612" max="14613" width="9" style="211" bestFit="1" customWidth="1"/>
    <col min="14614" max="14614" width="1.7109375" style="211" customWidth="1"/>
    <col min="14615" max="14616" width="9" style="211" bestFit="1" customWidth="1"/>
    <col min="14617" max="14617" width="1.7109375" style="211" customWidth="1"/>
    <col min="14618" max="14618" width="8.140625" style="211" bestFit="1" customWidth="1"/>
    <col min="14619" max="14619" width="7.7109375" style="211" customWidth="1"/>
    <col min="14620" max="14620" width="1.7109375" style="211" customWidth="1"/>
    <col min="14621" max="14853" width="11.42578125" style="211"/>
    <col min="14854" max="14854" width="14.85546875" style="211" customWidth="1"/>
    <col min="14855" max="14855" width="10.140625" style="211" bestFit="1" customWidth="1"/>
    <col min="14856" max="14856" width="2.5703125" style="211" customWidth="1"/>
    <col min="14857" max="14857" width="8.85546875" style="211" customWidth="1"/>
    <col min="14858" max="14858" width="1.7109375" style="211" customWidth="1"/>
    <col min="14859" max="14859" width="9" style="211" customWidth="1"/>
    <col min="14860" max="14861" width="1.7109375" style="211" customWidth="1"/>
    <col min="14862" max="14863" width="9" style="211" bestFit="1" customWidth="1"/>
    <col min="14864" max="14864" width="1.7109375" style="211" customWidth="1"/>
    <col min="14865" max="14866" width="9" style="211" bestFit="1" customWidth="1"/>
    <col min="14867" max="14867" width="1.7109375" style="211" customWidth="1"/>
    <col min="14868" max="14869" width="9" style="211" bestFit="1" customWidth="1"/>
    <col min="14870" max="14870" width="1.7109375" style="211" customWidth="1"/>
    <col min="14871" max="14872" width="9" style="211" bestFit="1" customWidth="1"/>
    <col min="14873" max="14873" width="1.7109375" style="211" customWidth="1"/>
    <col min="14874" max="14874" width="8.140625" style="211" bestFit="1" customWidth="1"/>
    <col min="14875" max="14875" width="7.7109375" style="211" customWidth="1"/>
    <col min="14876" max="14876" width="1.7109375" style="211" customWidth="1"/>
    <col min="14877" max="15109" width="11.42578125" style="211"/>
    <col min="15110" max="15110" width="14.85546875" style="211" customWidth="1"/>
    <col min="15111" max="15111" width="10.140625" style="211" bestFit="1" customWidth="1"/>
    <col min="15112" max="15112" width="2.5703125" style="211" customWidth="1"/>
    <col min="15113" max="15113" width="8.85546875" style="211" customWidth="1"/>
    <col min="15114" max="15114" width="1.7109375" style="211" customWidth="1"/>
    <col min="15115" max="15115" width="9" style="211" customWidth="1"/>
    <col min="15116" max="15117" width="1.7109375" style="211" customWidth="1"/>
    <col min="15118" max="15119" width="9" style="211" bestFit="1" customWidth="1"/>
    <col min="15120" max="15120" width="1.7109375" style="211" customWidth="1"/>
    <col min="15121" max="15122" width="9" style="211" bestFit="1" customWidth="1"/>
    <col min="15123" max="15123" width="1.7109375" style="211" customWidth="1"/>
    <col min="15124" max="15125" width="9" style="211" bestFit="1" customWidth="1"/>
    <col min="15126" max="15126" width="1.7109375" style="211" customWidth="1"/>
    <col min="15127" max="15128" width="9" style="211" bestFit="1" customWidth="1"/>
    <col min="15129" max="15129" width="1.7109375" style="211" customWidth="1"/>
    <col min="15130" max="15130" width="8.140625" style="211" bestFit="1" customWidth="1"/>
    <col min="15131" max="15131" width="7.7109375" style="211" customWidth="1"/>
    <col min="15132" max="15132" width="1.7109375" style="211" customWidth="1"/>
    <col min="15133" max="15365" width="11.42578125" style="211"/>
    <col min="15366" max="15366" width="14.85546875" style="211" customWidth="1"/>
    <col min="15367" max="15367" width="10.140625" style="211" bestFit="1" customWidth="1"/>
    <col min="15368" max="15368" width="2.5703125" style="211" customWidth="1"/>
    <col min="15369" max="15369" width="8.85546875" style="211" customWidth="1"/>
    <col min="15370" max="15370" width="1.7109375" style="211" customWidth="1"/>
    <col min="15371" max="15371" width="9" style="211" customWidth="1"/>
    <col min="15372" max="15373" width="1.7109375" style="211" customWidth="1"/>
    <col min="15374" max="15375" width="9" style="211" bestFit="1" customWidth="1"/>
    <col min="15376" max="15376" width="1.7109375" style="211" customWidth="1"/>
    <col min="15377" max="15378" width="9" style="211" bestFit="1" customWidth="1"/>
    <col min="15379" max="15379" width="1.7109375" style="211" customWidth="1"/>
    <col min="15380" max="15381" width="9" style="211" bestFit="1" customWidth="1"/>
    <col min="15382" max="15382" width="1.7109375" style="211" customWidth="1"/>
    <col min="15383" max="15384" width="9" style="211" bestFit="1" customWidth="1"/>
    <col min="15385" max="15385" width="1.7109375" style="211" customWidth="1"/>
    <col min="15386" max="15386" width="8.140625" style="211" bestFit="1" customWidth="1"/>
    <col min="15387" max="15387" width="7.7109375" style="211" customWidth="1"/>
    <col min="15388" max="15388" width="1.7109375" style="211" customWidth="1"/>
    <col min="15389" max="15621" width="11.42578125" style="211"/>
    <col min="15622" max="15622" width="14.85546875" style="211" customWidth="1"/>
    <col min="15623" max="15623" width="10.140625" style="211" bestFit="1" customWidth="1"/>
    <col min="15624" max="15624" width="2.5703125" style="211" customWidth="1"/>
    <col min="15625" max="15625" width="8.85546875" style="211" customWidth="1"/>
    <col min="15626" max="15626" width="1.7109375" style="211" customWidth="1"/>
    <col min="15627" max="15627" width="9" style="211" customWidth="1"/>
    <col min="15628" max="15629" width="1.7109375" style="211" customWidth="1"/>
    <col min="15630" max="15631" width="9" style="211" bestFit="1" customWidth="1"/>
    <col min="15632" max="15632" width="1.7109375" style="211" customWidth="1"/>
    <col min="15633" max="15634" width="9" style="211" bestFit="1" customWidth="1"/>
    <col min="15635" max="15635" width="1.7109375" style="211" customWidth="1"/>
    <col min="15636" max="15637" width="9" style="211" bestFit="1" customWidth="1"/>
    <col min="15638" max="15638" width="1.7109375" style="211" customWidth="1"/>
    <col min="15639" max="15640" width="9" style="211" bestFit="1" customWidth="1"/>
    <col min="15641" max="15641" width="1.7109375" style="211" customWidth="1"/>
    <col min="15642" max="15642" width="8.140625" style="211" bestFit="1" customWidth="1"/>
    <col min="15643" max="15643" width="7.7109375" style="211" customWidth="1"/>
    <col min="15644" max="15644" width="1.7109375" style="211" customWidth="1"/>
    <col min="15645" max="15877" width="11.42578125" style="211"/>
    <col min="15878" max="15878" width="14.85546875" style="211" customWidth="1"/>
    <col min="15879" max="15879" width="10.140625" style="211" bestFit="1" customWidth="1"/>
    <col min="15880" max="15880" width="2.5703125" style="211" customWidth="1"/>
    <col min="15881" max="15881" width="8.85546875" style="211" customWidth="1"/>
    <col min="15882" max="15882" width="1.7109375" style="211" customWidth="1"/>
    <col min="15883" max="15883" width="9" style="211" customWidth="1"/>
    <col min="15884" max="15885" width="1.7109375" style="211" customWidth="1"/>
    <col min="15886" max="15887" width="9" style="211" bestFit="1" customWidth="1"/>
    <col min="15888" max="15888" width="1.7109375" style="211" customWidth="1"/>
    <col min="15889" max="15890" width="9" style="211" bestFit="1" customWidth="1"/>
    <col min="15891" max="15891" width="1.7109375" style="211" customWidth="1"/>
    <col min="15892" max="15893" width="9" style="211" bestFit="1" customWidth="1"/>
    <col min="15894" max="15894" width="1.7109375" style="211" customWidth="1"/>
    <col min="15895" max="15896" width="9" style="211" bestFit="1" customWidth="1"/>
    <col min="15897" max="15897" width="1.7109375" style="211" customWidth="1"/>
    <col min="15898" max="15898" width="8.140625" style="211" bestFit="1" customWidth="1"/>
    <col min="15899" max="15899" width="7.7109375" style="211" customWidth="1"/>
    <col min="15900" max="15900" width="1.7109375" style="211" customWidth="1"/>
    <col min="15901" max="16133" width="11.42578125" style="211"/>
    <col min="16134" max="16134" width="14.85546875" style="211" customWidth="1"/>
    <col min="16135" max="16135" width="10.140625" style="211" bestFit="1" customWidth="1"/>
    <col min="16136" max="16136" width="2.5703125" style="211" customWidth="1"/>
    <col min="16137" max="16137" width="8.85546875" style="211" customWidth="1"/>
    <col min="16138" max="16138" width="1.7109375" style="211" customWidth="1"/>
    <col min="16139" max="16139" width="9" style="211" customWidth="1"/>
    <col min="16140" max="16141" width="1.7109375" style="211" customWidth="1"/>
    <col min="16142" max="16143" width="9" style="211" bestFit="1" customWidth="1"/>
    <col min="16144" max="16144" width="1.7109375" style="211" customWidth="1"/>
    <col min="16145" max="16146" width="9" style="211" bestFit="1" customWidth="1"/>
    <col min="16147" max="16147" width="1.7109375" style="211" customWidth="1"/>
    <col min="16148" max="16149" width="9" style="211" bestFit="1" customWidth="1"/>
    <col min="16150" max="16150" width="1.7109375" style="211" customWidth="1"/>
    <col min="16151" max="16152" width="9" style="211" bestFit="1" customWidth="1"/>
    <col min="16153" max="16153" width="1.7109375" style="211" customWidth="1"/>
    <col min="16154" max="16154" width="8.140625" style="211" bestFit="1" customWidth="1"/>
    <col min="16155" max="16155" width="7.7109375" style="211" customWidth="1"/>
    <col min="16156" max="16156" width="1.7109375" style="211" customWidth="1"/>
    <col min="16157" max="16384" width="11.42578125" style="211"/>
  </cols>
  <sheetData>
    <row r="1" spans="1:39" s="247" customFormat="1" ht="17.100000000000001" customHeight="1" x14ac:dyDescent="0.2">
      <c r="A1" s="631" t="s">
        <v>2066</v>
      </c>
      <c r="B1" s="631"/>
      <c r="C1" s="631"/>
      <c r="D1" s="632"/>
      <c r="E1" s="632"/>
      <c r="F1" s="632"/>
      <c r="G1" s="632"/>
      <c r="H1" s="632"/>
      <c r="I1" s="632"/>
      <c r="J1" s="632"/>
      <c r="K1" s="632"/>
      <c r="L1" s="632"/>
      <c r="M1" s="632"/>
      <c r="N1" s="632"/>
      <c r="O1" s="632"/>
      <c r="P1" s="632"/>
      <c r="Q1" s="632"/>
      <c r="R1" s="632"/>
      <c r="S1" s="632"/>
      <c r="T1" s="632"/>
      <c r="U1" s="632"/>
      <c r="V1" s="632"/>
      <c r="W1" s="632"/>
      <c r="X1" s="632"/>
      <c r="Y1" s="632"/>
      <c r="Z1" s="632"/>
      <c r="AA1" s="632"/>
      <c r="AB1" s="403" t="s">
        <v>1688</v>
      </c>
    </row>
    <row r="2" spans="1:39" s="208" customFormat="1" ht="17.100000000000001" customHeight="1" x14ac:dyDescent="0.2">
      <c r="A2" s="631" t="s">
        <v>412</v>
      </c>
      <c r="B2" s="631"/>
      <c r="C2" s="631"/>
      <c r="D2" s="632"/>
      <c r="E2" s="632"/>
      <c r="F2" s="632"/>
      <c r="G2" s="632"/>
      <c r="H2" s="632"/>
      <c r="I2" s="632"/>
      <c r="J2" s="632"/>
      <c r="K2" s="632"/>
      <c r="L2" s="632"/>
      <c r="M2" s="632"/>
      <c r="N2" s="632"/>
      <c r="O2" s="632"/>
      <c r="P2" s="632"/>
      <c r="Q2" s="632"/>
      <c r="R2" s="632"/>
      <c r="S2" s="632"/>
      <c r="T2" s="632"/>
      <c r="U2" s="632"/>
      <c r="V2" s="632"/>
      <c r="W2" s="632"/>
      <c r="X2" s="632"/>
      <c r="Y2" s="632"/>
      <c r="Z2" s="632"/>
      <c r="AA2" s="632"/>
      <c r="AB2" s="632"/>
    </row>
    <row r="3" spans="1:39" s="208" customFormat="1" ht="10.5" customHeight="1" x14ac:dyDescent="0.2">
      <c r="A3" s="634"/>
      <c r="B3" s="634"/>
      <c r="C3" s="634"/>
      <c r="D3" s="632"/>
      <c r="E3" s="632"/>
      <c r="F3" s="632"/>
      <c r="G3" s="632"/>
      <c r="H3" s="632"/>
      <c r="I3" s="632"/>
      <c r="J3" s="632"/>
      <c r="K3" s="632"/>
      <c r="L3" s="632"/>
      <c r="M3" s="632"/>
      <c r="N3" s="632"/>
      <c r="O3" s="632"/>
      <c r="P3" s="632"/>
      <c r="Q3" s="632"/>
      <c r="R3" s="632"/>
      <c r="S3" s="632"/>
      <c r="T3" s="632"/>
      <c r="U3" s="632"/>
      <c r="V3" s="632"/>
      <c r="W3" s="632"/>
      <c r="X3" s="632"/>
      <c r="Y3" s="632"/>
      <c r="Z3" s="632"/>
      <c r="AA3" s="632"/>
      <c r="AB3" s="632"/>
    </row>
    <row r="4" spans="1:39" s="253" customFormat="1" ht="18" customHeight="1" x14ac:dyDescent="0.25">
      <c r="A4" s="1733" t="s">
        <v>344</v>
      </c>
      <c r="B4" s="1733" t="s">
        <v>0</v>
      </c>
      <c r="C4" s="1733"/>
      <c r="D4" s="1746" t="s">
        <v>626</v>
      </c>
      <c r="E4" s="1746"/>
      <c r="F4" s="1746"/>
      <c r="G4" s="1746"/>
      <c r="H4" s="833"/>
      <c r="I4" s="1737" t="s">
        <v>627</v>
      </c>
      <c r="J4" s="1737"/>
      <c r="K4" s="1737"/>
      <c r="L4" s="1737"/>
      <c r="M4" s="1737"/>
      <c r="N4" s="1737"/>
      <c r="O4" s="1737"/>
      <c r="P4" s="1737"/>
      <c r="Q4" s="1737"/>
      <c r="R4" s="1737"/>
      <c r="S4" s="1737"/>
      <c r="T4" s="1737"/>
      <c r="U4" s="1737"/>
      <c r="V4" s="1737"/>
      <c r="W4" s="1737"/>
      <c r="X4" s="1737"/>
      <c r="Y4" s="1737"/>
      <c r="Z4" s="1737"/>
      <c r="AA4" s="1737"/>
      <c r="AB4" s="1737"/>
    </row>
    <row r="5" spans="1:39" s="253" customFormat="1" ht="18" customHeight="1" x14ac:dyDescent="0.25">
      <c r="A5" s="1734"/>
      <c r="B5" s="1734"/>
      <c r="C5" s="1734"/>
      <c r="D5" s="1748"/>
      <c r="E5" s="1748"/>
      <c r="F5" s="1748"/>
      <c r="G5" s="1748"/>
      <c r="H5" s="834"/>
      <c r="I5" s="1742" t="s">
        <v>628</v>
      </c>
      <c r="J5" s="1742"/>
      <c r="K5" s="1742"/>
      <c r="L5" s="728"/>
      <c r="M5" s="1742" t="s">
        <v>629</v>
      </c>
      <c r="N5" s="1742"/>
      <c r="O5" s="1742"/>
      <c r="P5" s="728"/>
      <c r="Q5" s="1742" t="s">
        <v>630</v>
      </c>
      <c r="R5" s="1742"/>
      <c r="S5" s="1742"/>
      <c r="T5" s="728"/>
      <c r="U5" s="1742" t="s">
        <v>631</v>
      </c>
      <c r="V5" s="1742"/>
      <c r="W5" s="1742"/>
      <c r="X5" s="728"/>
      <c r="Y5" s="1742" t="s">
        <v>632</v>
      </c>
      <c r="Z5" s="1742"/>
      <c r="AA5" s="1742"/>
      <c r="AB5" s="729"/>
    </row>
    <row r="6" spans="1:39" ht="20.25" customHeight="1" x14ac:dyDescent="0.2">
      <c r="A6" s="1742"/>
      <c r="B6" s="1742"/>
      <c r="C6" s="1742"/>
      <c r="D6" s="1750" t="s">
        <v>435</v>
      </c>
      <c r="E6" s="1751"/>
      <c r="F6" s="1742" t="s">
        <v>436</v>
      </c>
      <c r="G6" s="1749"/>
      <c r="H6" s="730"/>
      <c r="I6" s="1737" t="s">
        <v>633</v>
      </c>
      <c r="J6" s="1737"/>
      <c r="K6" s="1742" t="s">
        <v>634</v>
      </c>
      <c r="L6" s="1742"/>
      <c r="M6" s="1737" t="s">
        <v>633</v>
      </c>
      <c r="N6" s="1737"/>
      <c r="O6" s="1742" t="s">
        <v>634</v>
      </c>
      <c r="P6" s="1742"/>
      <c r="Q6" s="1737" t="s">
        <v>633</v>
      </c>
      <c r="R6" s="1737"/>
      <c r="S6" s="1742" t="s">
        <v>634</v>
      </c>
      <c r="T6" s="1742"/>
      <c r="U6" s="1737" t="s">
        <v>633</v>
      </c>
      <c r="V6" s="1737"/>
      <c r="W6" s="1742" t="s">
        <v>634</v>
      </c>
      <c r="X6" s="1742"/>
      <c r="Y6" s="1737" t="s">
        <v>633</v>
      </c>
      <c r="Z6" s="1737"/>
      <c r="AA6" s="729" t="s">
        <v>634</v>
      </c>
      <c r="AB6" s="730"/>
    </row>
    <row r="7" spans="1:39" s="214" customFormat="1" ht="15" customHeight="1" x14ac:dyDescent="0.2">
      <c r="A7" s="647" t="s">
        <v>346</v>
      </c>
      <c r="B7" s="648">
        <f>SUM(D7+F7)</f>
        <v>1047</v>
      </c>
      <c r="C7" s="662"/>
      <c r="D7" s="648">
        <f>SUM(I7+M7+Q7+U7+Y7)</f>
        <v>0</v>
      </c>
      <c r="E7" s="662"/>
      <c r="F7" s="648">
        <f>SUM(K7+O7+S7+W7+AA7)</f>
        <v>1047</v>
      </c>
      <c r="G7" s="663"/>
      <c r="H7" s="663"/>
      <c r="I7" s="648">
        <f>SUM(I8:I28)</f>
        <v>0</v>
      </c>
      <c r="J7" s="648"/>
      <c r="K7" s="648">
        <f>SUM(K8:K28)</f>
        <v>4</v>
      </c>
      <c r="L7" s="663"/>
      <c r="M7" s="648">
        <f>SUM(M8:M28)</f>
        <v>0</v>
      </c>
      <c r="N7" s="648"/>
      <c r="O7" s="648">
        <f>SUM(O8:O28)</f>
        <v>403</v>
      </c>
      <c r="P7" s="663"/>
      <c r="Q7" s="648">
        <f>SUM(Q8:Q28)</f>
        <v>0</v>
      </c>
      <c r="R7" s="648"/>
      <c r="S7" s="648">
        <f>SUM(S8:S28)</f>
        <v>430</v>
      </c>
      <c r="T7" s="663"/>
      <c r="U7" s="648">
        <f>SUM(U8:U28)</f>
        <v>0</v>
      </c>
      <c r="V7" s="648"/>
      <c r="W7" s="648">
        <f>SUM(W8:W28)</f>
        <v>186</v>
      </c>
      <c r="X7" s="663"/>
      <c r="Y7" s="648">
        <f>SUM(Y8:Y28)</f>
        <v>0</v>
      </c>
      <c r="Z7" s="648"/>
      <c r="AA7" s="648">
        <f>SUM(AA8:AA28)</f>
        <v>24</v>
      </c>
      <c r="AB7" s="663"/>
      <c r="AC7" s="267"/>
      <c r="AD7" s="256"/>
      <c r="AE7" s="256"/>
      <c r="AF7" s="256"/>
      <c r="AG7" s="256"/>
      <c r="AH7" s="256"/>
      <c r="AI7" s="256"/>
      <c r="AJ7" s="256"/>
      <c r="AK7" s="256"/>
      <c r="AL7" s="256"/>
      <c r="AM7" s="256"/>
    </row>
    <row r="8" spans="1:39" ht="12.75" customHeight="1" x14ac:dyDescent="0.2">
      <c r="A8" s="947" t="s">
        <v>419</v>
      </c>
      <c r="B8" s="948">
        <f t="shared" ref="B8:B28" si="0">SUM(D8+F8)</f>
        <v>1</v>
      </c>
      <c r="C8" s="932"/>
      <c r="D8" s="948">
        <f t="shared" ref="D8:D28" si="1">SUM(I8+M8+Q8+U8+Y8)</f>
        <v>0</v>
      </c>
      <c r="E8" s="932"/>
      <c r="F8" s="950">
        <f t="shared" ref="F8:F28" si="2">SUM(K8+O8+S8+W8+AA8)</f>
        <v>1</v>
      </c>
      <c r="G8" s="949"/>
      <c r="H8" s="932"/>
      <c r="I8" s="948">
        <v>0</v>
      </c>
      <c r="J8" s="950"/>
      <c r="K8" s="948">
        <v>0</v>
      </c>
      <c r="L8" s="950"/>
      <c r="M8" s="948">
        <v>0</v>
      </c>
      <c r="N8" s="948"/>
      <c r="O8" s="948">
        <v>0</v>
      </c>
      <c r="P8" s="950"/>
      <c r="Q8" s="948">
        <v>0</v>
      </c>
      <c r="R8" s="950"/>
      <c r="S8" s="950">
        <v>1</v>
      </c>
      <c r="T8" s="950"/>
      <c r="U8" s="948">
        <v>0</v>
      </c>
      <c r="V8" s="950"/>
      <c r="W8" s="948">
        <v>0</v>
      </c>
      <c r="X8" s="950"/>
      <c r="Y8" s="948">
        <v>0</v>
      </c>
      <c r="Z8" s="950"/>
      <c r="AA8" s="948">
        <v>0</v>
      </c>
      <c r="AB8" s="932"/>
      <c r="AC8" s="268"/>
      <c r="AD8" s="256"/>
      <c r="AE8" s="256"/>
      <c r="AF8" s="256"/>
      <c r="AG8" s="256"/>
      <c r="AH8" s="256"/>
      <c r="AI8" s="256"/>
      <c r="AJ8" s="256"/>
      <c r="AK8" s="256"/>
      <c r="AL8" s="256"/>
      <c r="AM8" s="256"/>
    </row>
    <row r="9" spans="1:39" ht="12.75" customHeight="1" x14ac:dyDescent="0.2">
      <c r="A9" s="278" t="s">
        <v>348</v>
      </c>
      <c r="B9" s="951">
        <f t="shared" si="0"/>
        <v>2</v>
      </c>
      <c r="C9" s="870"/>
      <c r="D9" s="951">
        <f t="shared" si="1"/>
        <v>0</v>
      </c>
      <c r="E9" s="870"/>
      <c r="F9" s="953">
        <f t="shared" si="2"/>
        <v>2</v>
      </c>
      <c r="G9" s="952"/>
      <c r="H9" s="870"/>
      <c r="I9" s="951">
        <v>0</v>
      </c>
      <c r="J9" s="953"/>
      <c r="K9" s="951">
        <v>0</v>
      </c>
      <c r="L9" s="953"/>
      <c r="M9" s="951">
        <v>0</v>
      </c>
      <c r="N9" s="951"/>
      <c r="O9" s="953">
        <v>1</v>
      </c>
      <c r="P9" s="953"/>
      <c r="Q9" s="951">
        <v>0</v>
      </c>
      <c r="R9" s="953"/>
      <c r="S9" s="953">
        <v>1</v>
      </c>
      <c r="T9" s="953"/>
      <c r="U9" s="951">
        <v>0</v>
      </c>
      <c r="V9" s="953"/>
      <c r="W9" s="951">
        <v>0</v>
      </c>
      <c r="X9" s="953"/>
      <c r="Y9" s="951">
        <v>0</v>
      </c>
      <c r="Z9" s="953"/>
      <c r="AA9" s="951">
        <v>0</v>
      </c>
      <c r="AB9" s="870"/>
      <c r="AC9" s="268"/>
      <c r="AD9" s="256"/>
      <c r="AE9" s="256"/>
      <c r="AF9" s="256"/>
      <c r="AG9" s="256"/>
      <c r="AH9" s="256"/>
      <c r="AI9" s="256"/>
      <c r="AJ9" s="256"/>
      <c r="AK9" s="256"/>
      <c r="AL9" s="256"/>
      <c r="AM9" s="256"/>
    </row>
    <row r="10" spans="1:39" ht="12.75" customHeight="1" x14ac:dyDescent="0.2">
      <c r="A10" s="278" t="s">
        <v>351</v>
      </c>
      <c r="B10" s="951">
        <f t="shared" si="0"/>
        <v>11</v>
      </c>
      <c r="C10" s="870"/>
      <c r="D10" s="951">
        <f t="shared" si="1"/>
        <v>0</v>
      </c>
      <c r="E10" s="870"/>
      <c r="F10" s="953">
        <f t="shared" si="2"/>
        <v>11</v>
      </c>
      <c r="G10" s="952"/>
      <c r="H10" s="870"/>
      <c r="I10" s="951">
        <v>0</v>
      </c>
      <c r="J10" s="953"/>
      <c r="K10" s="951">
        <v>0</v>
      </c>
      <c r="L10" s="953"/>
      <c r="M10" s="951">
        <v>0</v>
      </c>
      <c r="N10" s="951"/>
      <c r="O10" s="953">
        <v>3</v>
      </c>
      <c r="P10" s="953"/>
      <c r="Q10" s="951">
        <v>0</v>
      </c>
      <c r="R10" s="953"/>
      <c r="S10" s="953">
        <v>7</v>
      </c>
      <c r="T10" s="953"/>
      <c r="U10" s="951">
        <v>0</v>
      </c>
      <c r="V10" s="953"/>
      <c r="W10" s="953">
        <v>1</v>
      </c>
      <c r="X10" s="953"/>
      <c r="Y10" s="951">
        <v>0</v>
      </c>
      <c r="Z10" s="953"/>
      <c r="AA10" s="951">
        <v>0</v>
      </c>
      <c r="AB10" s="870"/>
      <c r="AC10" s="268"/>
      <c r="AD10" s="256"/>
      <c r="AE10" s="256"/>
      <c r="AF10" s="256"/>
      <c r="AG10" s="256"/>
      <c r="AH10" s="256"/>
      <c r="AI10" s="256"/>
      <c r="AJ10" s="256"/>
      <c r="AK10" s="256"/>
      <c r="AL10" s="256"/>
      <c r="AM10" s="256"/>
    </row>
    <row r="11" spans="1:39" ht="12.75" customHeight="1" x14ac:dyDescent="0.2">
      <c r="A11" s="278" t="s">
        <v>352</v>
      </c>
      <c r="B11" s="951">
        <f t="shared" si="0"/>
        <v>702</v>
      </c>
      <c r="C11" s="870"/>
      <c r="D11" s="951">
        <f t="shared" si="1"/>
        <v>0</v>
      </c>
      <c r="E11" s="870"/>
      <c r="F11" s="953">
        <f t="shared" si="2"/>
        <v>702</v>
      </c>
      <c r="G11" s="952"/>
      <c r="H11" s="870"/>
      <c r="I11" s="951">
        <v>0</v>
      </c>
      <c r="J11" s="953"/>
      <c r="K11" s="953">
        <v>3</v>
      </c>
      <c r="L11" s="953"/>
      <c r="M11" s="951">
        <v>0</v>
      </c>
      <c r="N11" s="951"/>
      <c r="O11" s="953">
        <v>274</v>
      </c>
      <c r="P11" s="953"/>
      <c r="Q11" s="951">
        <v>0</v>
      </c>
      <c r="R11" s="953"/>
      <c r="S11" s="953">
        <v>289</v>
      </c>
      <c r="T11" s="953"/>
      <c r="U11" s="951">
        <v>0</v>
      </c>
      <c r="V11" s="953"/>
      <c r="W11" s="953">
        <v>121</v>
      </c>
      <c r="X11" s="953"/>
      <c r="Y11" s="951">
        <v>0</v>
      </c>
      <c r="Z11" s="953"/>
      <c r="AA11" s="953">
        <v>15</v>
      </c>
      <c r="AB11" s="870"/>
      <c r="AC11" s="268"/>
      <c r="AD11" s="256"/>
      <c r="AE11" s="256"/>
      <c r="AF11" s="256"/>
      <c r="AG11" s="256"/>
      <c r="AH11" s="256"/>
      <c r="AI11" s="256"/>
      <c r="AJ11" s="256"/>
      <c r="AK11" s="256"/>
      <c r="AL11" s="256"/>
      <c r="AM11" s="256"/>
    </row>
    <row r="12" spans="1:39" ht="12.75" customHeight="1" x14ac:dyDescent="0.2">
      <c r="A12" s="278" t="s">
        <v>353</v>
      </c>
      <c r="B12" s="951">
        <f t="shared" si="0"/>
        <v>49</v>
      </c>
      <c r="C12" s="870"/>
      <c r="D12" s="951">
        <f t="shared" si="1"/>
        <v>0</v>
      </c>
      <c r="E12" s="870"/>
      <c r="F12" s="953">
        <f t="shared" si="2"/>
        <v>49</v>
      </c>
      <c r="G12" s="952"/>
      <c r="H12" s="870"/>
      <c r="I12" s="951">
        <v>0</v>
      </c>
      <c r="J12" s="953"/>
      <c r="K12" s="951">
        <v>0</v>
      </c>
      <c r="L12" s="953"/>
      <c r="M12" s="951">
        <v>0</v>
      </c>
      <c r="N12" s="951"/>
      <c r="O12" s="953">
        <v>15</v>
      </c>
      <c r="P12" s="953"/>
      <c r="Q12" s="951">
        <v>0</v>
      </c>
      <c r="R12" s="953"/>
      <c r="S12" s="953">
        <v>23</v>
      </c>
      <c r="T12" s="953"/>
      <c r="U12" s="951">
        <v>0</v>
      </c>
      <c r="V12" s="953"/>
      <c r="W12" s="953">
        <v>10</v>
      </c>
      <c r="X12" s="953"/>
      <c r="Y12" s="951">
        <v>0</v>
      </c>
      <c r="Z12" s="953"/>
      <c r="AA12" s="953">
        <v>1</v>
      </c>
      <c r="AB12" s="870"/>
      <c r="AC12" s="268"/>
      <c r="AD12" s="256"/>
      <c r="AE12" s="256"/>
      <c r="AF12" s="256"/>
      <c r="AG12" s="256"/>
      <c r="AH12" s="256"/>
      <c r="AI12" s="256"/>
      <c r="AJ12" s="256"/>
      <c r="AK12" s="256"/>
      <c r="AL12" s="256"/>
      <c r="AM12" s="256"/>
    </row>
    <row r="13" spans="1:39" ht="12.75" customHeight="1" x14ac:dyDescent="0.2">
      <c r="A13" s="278" t="s">
        <v>354</v>
      </c>
      <c r="B13" s="951">
        <f t="shared" si="0"/>
        <v>9</v>
      </c>
      <c r="C13" s="870"/>
      <c r="D13" s="951">
        <f t="shared" si="1"/>
        <v>0</v>
      </c>
      <c r="E13" s="870"/>
      <c r="F13" s="953">
        <f t="shared" si="2"/>
        <v>9</v>
      </c>
      <c r="G13" s="952"/>
      <c r="H13" s="870"/>
      <c r="I13" s="951">
        <v>0</v>
      </c>
      <c r="J13" s="953"/>
      <c r="K13" s="951">
        <v>0</v>
      </c>
      <c r="L13" s="953"/>
      <c r="M13" s="951">
        <v>0</v>
      </c>
      <c r="N13" s="951"/>
      <c r="O13" s="953">
        <v>2</v>
      </c>
      <c r="P13" s="953"/>
      <c r="Q13" s="951">
        <v>0</v>
      </c>
      <c r="R13" s="953"/>
      <c r="S13" s="953">
        <v>5</v>
      </c>
      <c r="T13" s="953"/>
      <c r="U13" s="951">
        <v>0</v>
      </c>
      <c r="V13" s="953"/>
      <c r="W13" s="953">
        <v>1</v>
      </c>
      <c r="X13" s="953"/>
      <c r="Y13" s="951">
        <v>0</v>
      </c>
      <c r="Z13" s="953"/>
      <c r="AA13" s="953">
        <v>1</v>
      </c>
      <c r="AB13" s="870"/>
      <c r="AC13" s="268"/>
      <c r="AD13" s="256"/>
      <c r="AE13" s="256"/>
      <c r="AF13" s="256"/>
      <c r="AG13" s="256"/>
      <c r="AH13" s="256"/>
      <c r="AI13" s="256"/>
      <c r="AJ13" s="256"/>
      <c r="AK13" s="256"/>
      <c r="AL13" s="256"/>
      <c r="AM13" s="256"/>
    </row>
    <row r="14" spans="1:39" ht="12.75" customHeight="1" x14ac:dyDescent="0.2">
      <c r="A14" s="278" t="s">
        <v>356</v>
      </c>
      <c r="B14" s="951">
        <f t="shared" si="0"/>
        <v>149</v>
      </c>
      <c r="C14" s="870"/>
      <c r="D14" s="951">
        <f t="shared" si="1"/>
        <v>0</v>
      </c>
      <c r="E14" s="870"/>
      <c r="F14" s="953">
        <f t="shared" si="2"/>
        <v>149</v>
      </c>
      <c r="G14" s="952"/>
      <c r="H14" s="870"/>
      <c r="I14" s="951">
        <v>0</v>
      </c>
      <c r="J14" s="953"/>
      <c r="K14" s="953">
        <v>1</v>
      </c>
      <c r="L14" s="953"/>
      <c r="M14" s="951">
        <v>0</v>
      </c>
      <c r="N14" s="951"/>
      <c r="O14" s="953">
        <v>60</v>
      </c>
      <c r="P14" s="953"/>
      <c r="Q14" s="951">
        <v>0</v>
      </c>
      <c r="R14" s="953"/>
      <c r="S14" s="953">
        <v>57</v>
      </c>
      <c r="T14" s="953"/>
      <c r="U14" s="951">
        <v>0</v>
      </c>
      <c r="V14" s="953"/>
      <c r="W14" s="953">
        <v>28</v>
      </c>
      <c r="X14" s="953"/>
      <c r="Y14" s="951">
        <v>0</v>
      </c>
      <c r="Z14" s="953"/>
      <c r="AA14" s="953">
        <v>3</v>
      </c>
      <c r="AB14" s="870"/>
      <c r="AC14" s="268"/>
      <c r="AD14" s="256"/>
      <c r="AE14" s="256"/>
      <c r="AF14" s="256"/>
      <c r="AG14" s="256"/>
      <c r="AH14" s="256"/>
      <c r="AI14" s="256"/>
      <c r="AJ14" s="256"/>
      <c r="AK14" s="256"/>
      <c r="AL14" s="256"/>
      <c r="AM14" s="256"/>
    </row>
    <row r="15" spans="1:39" ht="12.75" customHeight="1" x14ac:dyDescent="0.2">
      <c r="A15" s="278" t="s">
        <v>359</v>
      </c>
      <c r="B15" s="951">
        <f t="shared" si="0"/>
        <v>4</v>
      </c>
      <c r="C15" s="870"/>
      <c r="D15" s="951">
        <f t="shared" si="1"/>
        <v>0</v>
      </c>
      <c r="E15" s="870"/>
      <c r="F15" s="953">
        <f t="shared" si="2"/>
        <v>4</v>
      </c>
      <c r="G15" s="952"/>
      <c r="H15" s="870"/>
      <c r="I15" s="951">
        <v>0</v>
      </c>
      <c r="J15" s="953"/>
      <c r="K15" s="951">
        <v>0</v>
      </c>
      <c r="L15" s="953"/>
      <c r="M15" s="951">
        <v>0</v>
      </c>
      <c r="N15" s="951"/>
      <c r="O15" s="953">
        <v>2</v>
      </c>
      <c r="P15" s="953"/>
      <c r="Q15" s="951">
        <v>0</v>
      </c>
      <c r="R15" s="953"/>
      <c r="S15" s="953">
        <v>1</v>
      </c>
      <c r="T15" s="953"/>
      <c r="U15" s="951">
        <v>0</v>
      </c>
      <c r="V15" s="953"/>
      <c r="W15" s="953">
        <v>1</v>
      </c>
      <c r="X15" s="953"/>
      <c r="Y15" s="951">
        <v>0</v>
      </c>
      <c r="Z15" s="953"/>
      <c r="AA15" s="951">
        <v>0</v>
      </c>
      <c r="AB15" s="870"/>
      <c r="AC15" s="268"/>
      <c r="AD15" s="256"/>
      <c r="AE15" s="256"/>
      <c r="AF15" s="256"/>
      <c r="AG15" s="256"/>
      <c r="AH15" s="256"/>
      <c r="AI15" s="256"/>
      <c r="AJ15" s="256"/>
      <c r="AK15" s="256"/>
      <c r="AL15" s="256"/>
      <c r="AM15" s="256"/>
    </row>
    <row r="16" spans="1:39" ht="12.75" customHeight="1" x14ac:dyDescent="0.2">
      <c r="A16" s="278" t="s">
        <v>360</v>
      </c>
      <c r="B16" s="951">
        <f t="shared" si="0"/>
        <v>2</v>
      </c>
      <c r="C16" s="870"/>
      <c r="D16" s="951">
        <f t="shared" si="1"/>
        <v>0</v>
      </c>
      <c r="E16" s="870"/>
      <c r="F16" s="953">
        <f t="shared" si="2"/>
        <v>2</v>
      </c>
      <c r="G16" s="952"/>
      <c r="H16" s="870"/>
      <c r="I16" s="951">
        <v>0</v>
      </c>
      <c r="J16" s="953"/>
      <c r="K16" s="951">
        <v>0</v>
      </c>
      <c r="L16" s="953"/>
      <c r="M16" s="951">
        <v>0</v>
      </c>
      <c r="N16" s="951"/>
      <c r="O16" s="951">
        <v>0</v>
      </c>
      <c r="P16" s="953"/>
      <c r="Q16" s="951">
        <v>0</v>
      </c>
      <c r="R16" s="953"/>
      <c r="S16" s="953">
        <v>1</v>
      </c>
      <c r="T16" s="953"/>
      <c r="U16" s="951">
        <v>0</v>
      </c>
      <c r="V16" s="953"/>
      <c r="W16" s="953">
        <v>1</v>
      </c>
      <c r="X16" s="953"/>
      <c r="Y16" s="951">
        <v>0</v>
      </c>
      <c r="Z16" s="953"/>
      <c r="AA16" s="951">
        <v>0</v>
      </c>
      <c r="AB16" s="870"/>
      <c r="AC16" s="268"/>
      <c r="AD16" s="256"/>
      <c r="AE16" s="256"/>
      <c r="AF16" s="256"/>
      <c r="AG16" s="256"/>
      <c r="AH16" s="256"/>
      <c r="AI16" s="256"/>
      <c r="AJ16" s="256"/>
      <c r="AK16" s="256"/>
      <c r="AL16" s="256"/>
      <c r="AM16" s="256"/>
    </row>
    <row r="17" spans="1:39" ht="12.75" customHeight="1" x14ac:dyDescent="0.2">
      <c r="A17" s="278" t="s">
        <v>361</v>
      </c>
      <c r="B17" s="951">
        <f t="shared" si="0"/>
        <v>1</v>
      </c>
      <c r="C17" s="870"/>
      <c r="D17" s="951">
        <f t="shared" si="1"/>
        <v>0</v>
      </c>
      <c r="E17" s="870"/>
      <c r="F17" s="953">
        <f t="shared" si="2"/>
        <v>1</v>
      </c>
      <c r="G17" s="952"/>
      <c r="H17" s="870"/>
      <c r="I17" s="951">
        <v>0</v>
      </c>
      <c r="J17" s="953"/>
      <c r="K17" s="951">
        <v>0</v>
      </c>
      <c r="L17" s="953"/>
      <c r="M17" s="951">
        <v>0</v>
      </c>
      <c r="N17" s="951"/>
      <c r="O17" s="953">
        <v>1</v>
      </c>
      <c r="P17" s="953"/>
      <c r="Q17" s="951">
        <v>0</v>
      </c>
      <c r="R17" s="953"/>
      <c r="S17" s="951">
        <v>0</v>
      </c>
      <c r="T17" s="953"/>
      <c r="U17" s="951">
        <v>0</v>
      </c>
      <c r="V17" s="953"/>
      <c r="W17" s="951">
        <v>0</v>
      </c>
      <c r="X17" s="953"/>
      <c r="Y17" s="951">
        <v>0</v>
      </c>
      <c r="Z17" s="953"/>
      <c r="AA17" s="951">
        <v>0</v>
      </c>
      <c r="AB17" s="870"/>
      <c r="AC17" s="268"/>
      <c r="AD17" s="256"/>
      <c r="AE17" s="256"/>
      <c r="AF17" s="256"/>
      <c r="AG17" s="256"/>
      <c r="AH17" s="256"/>
      <c r="AI17" s="256"/>
      <c r="AJ17" s="256"/>
      <c r="AK17" s="256"/>
      <c r="AL17" s="256"/>
      <c r="AM17" s="256"/>
    </row>
    <row r="18" spans="1:39" ht="12.75" customHeight="1" x14ac:dyDescent="0.2">
      <c r="A18" s="278" t="s">
        <v>362</v>
      </c>
      <c r="B18" s="951">
        <f t="shared" si="0"/>
        <v>4</v>
      </c>
      <c r="C18" s="870"/>
      <c r="D18" s="951">
        <f t="shared" si="1"/>
        <v>0</v>
      </c>
      <c r="E18" s="870"/>
      <c r="F18" s="953">
        <f t="shared" si="2"/>
        <v>4</v>
      </c>
      <c r="G18" s="952"/>
      <c r="H18" s="870"/>
      <c r="I18" s="951">
        <v>0</v>
      </c>
      <c r="J18" s="953"/>
      <c r="K18" s="951">
        <v>0</v>
      </c>
      <c r="L18" s="953"/>
      <c r="M18" s="951">
        <v>0</v>
      </c>
      <c r="N18" s="951"/>
      <c r="O18" s="951">
        <v>0</v>
      </c>
      <c r="P18" s="953"/>
      <c r="Q18" s="951">
        <v>0</v>
      </c>
      <c r="R18" s="953"/>
      <c r="S18" s="953">
        <v>1</v>
      </c>
      <c r="T18" s="953"/>
      <c r="U18" s="951">
        <v>0</v>
      </c>
      <c r="V18" s="953"/>
      <c r="W18" s="953">
        <v>2</v>
      </c>
      <c r="X18" s="953"/>
      <c r="Y18" s="951">
        <v>0</v>
      </c>
      <c r="Z18" s="953"/>
      <c r="AA18" s="953">
        <v>1</v>
      </c>
      <c r="AB18" s="870"/>
      <c r="AC18" s="268"/>
      <c r="AD18" s="256"/>
      <c r="AE18" s="256"/>
      <c r="AF18" s="256"/>
      <c r="AG18" s="256"/>
      <c r="AH18" s="256"/>
      <c r="AI18" s="256"/>
      <c r="AJ18" s="256"/>
      <c r="AK18" s="256"/>
      <c r="AL18" s="256"/>
      <c r="AM18" s="256"/>
    </row>
    <row r="19" spans="1:39" ht="12.75" customHeight="1" x14ac:dyDescent="0.2">
      <c r="A19" s="278" t="s">
        <v>363</v>
      </c>
      <c r="B19" s="951">
        <f t="shared" si="0"/>
        <v>53</v>
      </c>
      <c r="C19" s="870"/>
      <c r="D19" s="951">
        <f t="shared" si="1"/>
        <v>0</v>
      </c>
      <c r="E19" s="870"/>
      <c r="F19" s="953">
        <f t="shared" si="2"/>
        <v>53</v>
      </c>
      <c r="G19" s="952"/>
      <c r="H19" s="870"/>
      <c r="I19" s="951">
        <v>0</v>
      </c>
      <c r="J19" s="953"/>
      <c r="K19" s="951">
        <v>0</v>
      </c>
      <c r="L19" s="953"/>
      <c r="M19" s="951">
        <v>0</v>
      </c>
      <c r="N19" s="951"/>
      <c r="O19" s="953">
        <v>18</v>
      </c>
      <c r="P19" s="953"/>
      <c r="Q19" s="951">
        <v>0</v>
      </c>
      <c r="R19" s="953"/>
      <c r="S19" s="953">
        <v>25</v>
      </c>
      <c r="T19" s="953"/>
      <c r="U19" s="951">
        <v>0</v>
      </c>
      <c r="V19" s="953"/>
      <c r="W19" s="953">
        <v>10</v>
      </c>
      <c r="X19" s="953"/>
      <c r="Y19" s="951">
        <v>0</v>
      </c>
      <c r="Z19" s="953"/>
      <c r="AA19" s="951">
        <v>0</v>
      </c>
      <c r="AB19" s="870"/>
      <c r="AC19" s="268"/>
      <c r="AD19" s="256"/>
      <c r="AE19" s="256"/>
      <c r="AF19" s="256"/>
      <c r="AG19" s="256"/>
      <c r="AH19" s="256"/>
      <c r="AI19" s="256"/>
      <c r="AJ19" s="256"/>
      <c r="AK19" s="256"/>
      <c r="AL19" s="256"/>
      <c r="AM19" s="256"/>
    </row>
    <row r="20" spans="1:39" ht="12.75" customHeight="1" x14ac:dyDescent="0.2">
      <c r="A20" s="278" t="s">
        <v>366</v>
      </c>
      <c r="B20" s="951">
        <f t="shared" si="0"/>
        <v>22</v>
      </c>
      <c r="C20" s="870"/>
      <c r="D20" s="951">
        <f t="shared" si="1"/>
        <v>0</v>
      </c>
      <c r="E20" s="870"/>
      <c r="F20" s="953">
        <f t="shared" si="2"/>
        <v>22</v>
      </c>
      <c r="G20" s="952"/>
      <c r="H20" s="870"/>
      <c r="I20" s="951">
        <v>0</v>
      </c>
      <c r="J20" s="953"/>
      <c r="K20" s="951">
        <v>0</v>
      </c>
      <c r="L20" s="953"/>
      <c r="M20" s="951">
        <v>0</v>
      </c>
      <c r="N20" s="951"/>
      <c r="O20" s="953">
        <v>10</v>
      </c>
      <c r="P20" s="953"/>
      <c r="Q20" s="951">
        <v>0</v>
      </c>
      <c r="R20" s="953"/>
      <c r="S20" s="953">
        <v>9</v>
      </c>
      <c r="T20" s="953"/>
      <c r="U20" s="951">
        <v>0</v>
      </c>
      <c r="V20" s="953"/>
      <c r="W20" s="953">
        <v>2</v>
      </c>
      <c r="X20" s="953"/>
      <c r="Y20" s="951">
        <v>0</v>
      </c>
      <c r="Z20" s="953"/>
      <c r="AA20" s="953">
        <v>1</v>
      </c>
      <c r="AB20" s="870"/>
      <c r="AC20" s="268"/>
      <c r="AD20" s="256"/>
      <c r="AE20" s="256"/>
      <c r="AF20" s="256"/>
      <c r="AG20" s="256"/>
      <c r="AH20" s="256"/>
      <c r="AI20" s="256"/>
      <c r="AJ20" s="256"/>
      <c r="AK20" s="256"/>
      <c r="AL20" s="256"/>
      <c r="AM20" s="256"/>
    </row>
    <row r="21" spans="1:39" ht="12.75" customHeight="1" x14ac:dyDescent="0.2">
      <c r="A21" s="278" t="s">
        <v>367</v>
      </c>
      <c r="B21" s="951">
        <f t="shared" si="0"/>
        <v>2</v>
      </c>
      <c r="C21" s="870"/>
      <c r="D21" s="951">
        <f t="shared" si="1"/>
        <v>0</v>
      </c>
      <c r="E21" s="870"/>
      <c r="F21" s="953">
        <f t="shared" si="2"/>
        <v>2</v>
      </c>
      <c r="G21" s="952"/>
      <c r="H21" s="870"/>
      <c r="I21" s="951">
        <v>0</v>
      </c>
      <c r="J21" s="953"/>
      <c r="K21" s="951">
        <v>0</v>
      </c>
      <c r="L21" s="953"/>
      <c r="M21" s="951">
        <v>0</v>
      </c>
      <c r="N21" s="951"/>
      <c r="O21" s="953">
        <v>1</v>
      </c>
      <c r="P21" s="953"/>
      <c r="Q21" s="951">
        <v>0</v>
      </c>
      <c r="R21" s="953"/>
      <c r="S21" s="951">
        <v>0</v>
      </c>
      <c r="T21" s="953"/>
      <c r="U21" s="951">
        <v>0</v>
      </c>
      <c r="V21" s="953"/>
      <c r="W21" s="953">
        <v>1</v>
      </c>
      <c r="X21" s="953"/>
      <c r="Y21" s="951">
        <v>0</v>
      </c>
      <c r="Z21" s="953"/>
      <c r="AA21" s="951">
        <v>0</v>
      </c>
      <c r="AB21" s="870"/>
      <c r="AC21" s="268"/>
      <c r="AD21" s="256"/>
      <c r="AE21" s="256"/>
      <c r="AF21" s="256"/>
      <c r="AG21" s="256"/>
      <c r="AH21" s="256"/>
      <c r="AI21" s="256"/>
      <c r="AJ21" s="256"/>
      <c r="AK21" s="256"/>
      <c r="AL21" s="256"/>
      <c r="AM21" s="256"/>
    </row>
    <row r="22" spans="1:39" ht="12.75" customHeight="1" x14ac:dyDescent="0.2">
      <c r="A22" s="278" t="s">
        <v>368</v>
      </c>
      <c r="B22" s="951">
        <f t="shared" si="0"/>
        <v>2</v>
      </c>
      <c r="C22" s="870"/>
      <c r="D22" s="951">
        <f t="shared" si="1"/>
        <v>0</v>
      </c>
      <c r="E22" s="870"/>
      <c r="F22" s="953">
        <f t="shared" si="2"/>
        <v>2</v>
      </c>
      <c r="G22" s="952"/>
      <c r="H22" s="870"/>
      <c r="I22" s="951">
        <v>0</v>
      </c>
      <c r="J22" s="953"/>
      <c r="K22" s="951">
        <v>0</v>
      </c>
      <c r="L22" s="953"/>
      <c r="M22" s="951">
        <v>0</v>
      </c>
      <c r="N22" s="951"/>
      <c r="O22" s="953">
        <v>1</v>
      </c>
      <c r="P22" s="953"/>
      <c r="Q22" s="951">
        <v>0</v>
      </c>
      <c r="R22" s="953"/>
      <c r="S22" s="953">
        <v>1</v>
      </c>
      <c r="T22" s="953"/>
      <c r="U22" s="951">
        <v>0</v>
      </c>
      <c r="V22" s="953"/>
      <c r="W22" s="951">
        <v>0</v>
      </c>
      <c r="X22" s="953"/>
      <c r="Y22" s="951">
        <v>0</v>
      </c>
      <c r="Z22" s="953"/>
      <c r="AA22" s="951">
        <v>0</v>
      </c>
      <c r="AB22" s="870"/>
      <c r="AC22" s="268"/>
      <c r="AD22" s="256"/>
      <c r="AE22" s="256"/>
      <c r="AF22" s="256"/>
      <c r="AG22" s="256"/>
      <c r="AH22" s="256"/>
      <c r="AI22" s="256"/>
      <c r="AJ22" s="256"/>
      <c r="AK22" s="256"/>
      <c r="AL22" s="256"/>
      <c r="AM22" s="256"/>
    </row>
    <row r="23" spans="1:39" ht="12.75" customHeight="1" x14ac:dyDescent="0.2">
      <c r="A23" s="278" t="s">
        <v>369</v>
      </c>
      <c r="B23" s="951">
        <f t="shared" si="0"/>
        <v>3</v>
      </c>
      <c r="C23" s="870"/>
      <c r="D23" s="951">
        <f t="shared" si="1"/>
        <v>0</v>
      </c>
      <c r="E23" s="870"/>
      <c r="F23" s="953">
        <f t="shared" si="2"/>
        <v>3</v>
      </c>
      <c r="G23" s="952"/>
      <c r="H23" s="870"/>
      <c r="I23" s="951">
        <v>0</v>
      </c>
      <c r="J23" s="953"/>
      <c r="K23" s="951">
        <v>0</v>
      </c>
      <c r="L23" s="953"/>
      <c r="M23" s="951">
        <v>0</v>
      </c>
      <c r="N23" s="951"/>
      <c r="O23" s="953"/>
      <c r="P23" s="953"/>
      <c r="Q23" s="951">
        <v>0</v>
      </c>
      <c r="R23" s="953"/>
      <c r="S23" s="953">
        <v>1</v>
      </c>
      <c r="T23" s="953"/>
      <c r="U23" s="951">
        <v>0</v>
      </c>
      <c r="V23" s="953"/>
      <c r="W23" s="953">
        <v>2</v>
      </c>
      <c r="X23" s="953"/>
      <c r="Y23" s="951">
        <v>0</v>
      </c>
      <c r="Z23" s="953"/>
      <c r="AA23" s="951">
        <v>0</v>
      </c>
      <c r="AB23" s="870"/>
      <c r="AC23" s="268"/>
      <c r="AD23" s="256"/>
      <c r="AE23" s="256"/>
      <c r="AF23" s="256"/>
      <c r="AG23" s="256"/>
      <c r="AH23" s="256"/>
      <c r="AI23" s="256"/>
      <c r="AJ23" s="256"/>
      <c r="AK23" s="256"/>
      <c r="AL23" s="256"/>
      <c r="AM23" s="256"/>
    </row>
    <row r="24" spans="1:39" ht="12.75" customHeight="1" x14ac:dyDescent="0.2">
      <c r="A24" s="278" t="s">
        <v>451</v>
      </c>
      <c r="B24" s="951">
        <f t="shared" si="0"/>
        <v>2</v>
      </c>
      <c r="C24" s="870"/>
      <c r="D24" s="951">
        <f t="shared" si="1"/>
        <v>0</v>
      </c>
      <c r="E24" s="870"/>
      <c r="F24" s="953">
        <f t="shared" si="2"/>
        <v>2</v>
      </c>
      <c r="G24" s="952"/>
      <c r="H24" s="870"/>
      <c r="I24" s="951">
        <v>0</v>
      </c>
      <c r="J24" s="953"/>
      <c r="K24" s="951">
        <v>0</v>
      </c>
      <c r="L24" s="953"/>
      <c r="M24" s="951">
        <v>0</v>
      </c>
      <c r="N24" s="951"/>
      <c r="O24" s="953">
        <v>1</v>
      </c>
      <c r="P24" s="953"/>
      <c r="Q24" s="951">
        <v>0</v>
      </c>
      <c r="R24" s="953"/>
      <c r="S24" s="953">
        <v>1</v>
      </c>
      <c r="T24" s="953"/>
      <c r="U24" s="951">
        <v>0</v>
      </c>
      <c r="V24" s="953"/>
      <c r="W24" s="951">
        <v>0</v>
      </c>
      <c r="X24" s="953"/>
      <c r="Y24" s="951">
        <v>0</v>
      </c>
      <c r="Z24" s="953"/>
      <c r="AA24" s="951">
        <v>0</v>
      </c>
      <c r="AB24" s="870"/>
      <c r="AC24" s="268"/>
      <c r="AD24" s="256"/>
      <c r="AE24" s="256"/>
      <c r="AF24" s="256"/>
      <c r="AG24" s="256"/>
      <c r="AH24" s="256"/>
      <c r="AI24" s="256"/>
      <c r="AJ24" s="256"/>
      <c r="AK24" s="256"/>
      <c r="AL24" s="256"/>
      <c r="AM24" s="256"/>
    </row>
    <row r="25" spans="1:39" ht="12.75" customHeight="1" x14ac:dyDescent="0.2">
      <c r="A25" s="278" t="s">
        <v>371</v>
      </c>
      <c r="B25" s="951">
        <f t="shared" si="0"/>
        <v>4</v>
      </c>
      <c r="C25" s="870"/>
      <c r="D25" s="951">
        <f t="shared" si="1"/>
        <v>0</v>
      </c>
      <c r="E25" s="870"/>
      <c r="F25" s="953">
        <f t="shared" si="2"/>
        <v>4</v>
      </c>
      <c r="G25" s="952"/>
      <c r="H25" s="870"/>
      <c r="I25" s="951">
        <v>0</v>
      </c>
      <c r="J25" s="953"/>
      <c r="K25" s="951">
        <v>0</v>
      </c>
      <c r="L25" s="953"/>
      <c r="M25" s="951">
        <v>0</v>
      </c>
      <c r="N25" s="951"/>
      <c r="O25" s="953">
        <v>3</v>
      </c>
      <c r="P25" s="953"/>
      <c r="Q25" s="951">
        <v>0</v>
      </c>
      <c r="R25" s="953"/>
      <c r="S25" s="953">
        <v>1</v>
      </c>
      <c r="T25" s="953"/>
      <c r="U25" s="951">
        <v>0</v>
      </c>
      <c r="V25" s="953"/>
      <c r="W25" s="951">
        <v>0</v>
      </c>
      <c r="X25" s="953"/>
      <c r="Y25" s="951">
        <v>0</v>
      </c>
      <c r="Z25" s="953"/>
      <c r="AA25" s="951">
        <v>0</v>
      </c>
      <c r="AB25" s="870"/>
      <c r="AC25" s="268"/>
      <c r="AD25" s="256"/>
      <c r="AE25" s="256"/>
      <c r="AF25" s="256"/>
      <c r="AG25" s="256"/>
      <c r="AH25" s="256"/>
      <c r="AI25" s="256"/>
      <c r="AJ25" s="256"/>
      <c r="AK25" s="256"/>
      <c r="AL25" s="256"/>
      <c r="AM25" s="256"/>
    </row>
    <row r="26" spans="1:39" ht="12.75" customHeight="1" x14ac:dyDescent="0.2">
      <c r="A26" s="278" t="s">
        <v>373</v>
      </c>
      <c r="B26" s="951">
        <f t="shared" si="0"/>
        <v>12</v>
      </c>
      <c r="C26" s="870"/>
      <c r="D26" s="951">
        <f t="shared" si="1"/>
        <v>0</v>
      </c>
      <c r="E26" s="870"/>
      <c r="F26" s="953">
        <f t="shared" si="2"/>
        <v>12</v>
      </c>
      <c r="G26" s="952"/>
      <c r="H26" s="870"/>
      <c r="I26" s="951">
        <v>0</v>
      </c>
      <c r="J26" s="953"/>
      <c r="K26" s="951">
        <v>0</v>
      </c>
      <c r="L26" s="953"/>
      <c r="M26" s="951">
        <v>0</v>
      </c>
      <c r="N26" s="951"/>
      <c r="O26" s="953">
        <v>5</v>
      </c>
      <c r="P26" s="953"/>
      <c r="Q26" s="951">
        <v>0</v>
      </c>
      <c r="R26" s="953"/>
      <c r="S26" s="953">
        <v>3</v>
      </c>
      <c r="T26" s="953"/>
      <c r="U26" s="951">
        <v>0</v>
      </c>
      <c r="V26" s="953"/>
      <c r="W26" s="953">
        <v>4</v>
      </c>
      <c r="X26" s="953"/>
      <c r="Y26" s="951">
        <v>0</v>
      </c>
      <c r="Z26" s="953"/>
      <c r="AA26" s="951">
        <v>0</v>
      </c>
      <c r="AB26" s="870"/>
      <c r="AC26" s="268"/>
      <c r="AD26" s="256"/>
      <c r="AE26" s="256"/>
      <c r="AF26" s="256"/>
      <c r="AG26" s="256"/>
      <c r="AH26" s="256"/>
      <c r="AI26" s="256"/>
      <c r="AJ26" s="256"/>
      <c r="AK26" s="256"/>
      <c r="AL26" s="256"/>
      <c r="AM26" s="256"/>
    </row>
    <row r="27" spans="1:39" ht="12.75" customHeight="1" x14ac:dyDescent="0.2">
      <c r="A27" s="278" t="s">
        <v>374</v>
      </c>
      <c r="B27" s="951">
        <f t="shared" si="0"/>
        <v>9</v>
      </c>
      <c r="C27" s="870"/>
      <c r="D27" s="951">
        <f t="shared" si="1"/>
        <v>0</v>
      </c>
      <c r="E27" s="870"/>
      <c r="F27" s="953">
        <f t="shared" si="2"/>
        <v>9</v>
      </c>
      <c r="G27" s="952"/>
      <c r="H27" s="870"/>
      <c r="I27" s="951">
        <v>0</v>
      </c>
      <c r="J27" s="953"/>
      <c r="K27" s="951">
        <v>0</v>
      </c>
      <c r="L27" s="953"/>
      <c r="M27" s="951">
        <v>0</v>
      </c>
      <c r="N27" s="951"/>
      <c r="O27" s="953">
        <v>3</v>
      </c>
      <c r="P27" s="953"/>
      <c r="Q27" s="951">
        <v>0</v>
      </c>
      <c r="R27" s="953"/>
      <c r="S27" s="953">
        <v>2</v>
      </c>
      <c r="T27" s="953"/>
      <c r="U27" s="951">
        <v>0</v>
      </c>
      <c r="V27" s="953"/>
      <c r="W27" s="953">
        <v>2</v>
      </c>
      <c r="X27" s="953"/>
      <c r="Y27" s="951">
        <v>0</v>
      </c>
      <c r="Z27" s="953"/>
      <c r="AA27" s="953">
        <v>2</v>
      </c>
      <c r="AB27" s="870"/>
      <c r="AC27" s="268"/>
      <c r="AD27" s="256"/>
      <c r="AE27" s="256"/>
      <c r="AF27" s="256"/>
      <c r="AG27" s="256"/>
      <c r="AH27" s="256"/>
      <c r="AI27" s="256"/>
      <c r="AJ27" s="256"/>
      <c r="AK27" s="256"/>
      <c r="AL27" s="256"/>
      <c r="AM27" s="256"/>
    </row>
    <row r="28" spans="1:39" ht="12.75" customHeight="1" x14ac:dyDescent="0.2">
      <c r="A28" s="954" t="s">
        <v>376</v>
      </c>
      <c r="B28" s="955">
        <f t="shared" si="0"/>
        <v>4</v>
      </c>
      <c r="C28" s="944"/>
      <c r="D28" s="955">
        <f t="shared" si="1"/>
        <v>0</v>
      </c>
      <c r="E28" s="944"/>
      <c r="F28" s="957">
        <f t="shared" si="2"/>
        <v>4</v>
      </c>
      <c r="G28" s="956"/>
      <c r="H28" s="944"/>
      <c r="I28" s="955">
        <v>0</v>
      </c>
      <c r="J28" s="957"/>
      <c r="K28" s="955">
        <v>0</v>
      </c>
      <c r="L28" s="957"/>
      <c r="M28" s="955">
        <v>0</v>
      </c>
      <c r="N28" s="955"/>
      <c r="O28" s="957">
        <v>3</v>
      </c>
      <c r="P28" s="957"/>
      <c r="Q28" s="955">
        <v>0</v>
      </c>
      <c r="R28" s="957"/>
      <c r="S28" s="957">
        <v>1</v>
      </c>
      <c r="T28" s="957"/>
      <c r="U28" s="955">
        <v>0</v>
      </c>
      <c r="V28" s="957"/>
      <c r="W28" s="955">
        <v>0</v>
      </c>
      <c r="X28" s="957"/>
      <c r="Y28" s="955">
        <v>0</v>
      </c>
      <c r="Z28" s="957"/>
      <c r="AA28" s="955">
        <v>0</v>
      </c>
      <c r="AB28" s="944"/>
      <c r="AC28" s="268"/>
      <c r="AD28" s="256"/>
      <c r="AE28" s="256"/>
      <c r="AF28" s="256"/>
      <c r="AG28" s="256"/>
      <c r="AH28" s="256"/>
      <c r="AI28" s="256"/>
      <c r="AJ28" s="256"/>
      <c r="AK28" s="256"/>
      <c r="AL28" s="256"/>
      <c r="AM28" s="256"/>
    </row>
    <row r="29" spans="1:39" ht="15" customHeight="1" x14ac:dyDescent="0.2">
      <c r="A29" s="417"/>
      <c r="B29" s="417"/>
      <c r="C29" s="417"/>
      <c r="D29" s="417"/>
      <c r="E29" s="417"/>
      <c r="F29" s="417"/>
      <c r="G29" s="417"/>
      <c r="H29" s="417"/>
      <c r="I29" s="417"/>
      <c r="J29" s="417"/>
      <c r="K29" s="417"/>
      <c r="L29" s="417"/>
      <c r="M29" s="417"/>
      <c r="N29" s="417"/>
      <c r="O29" s="417"/>
      <c r="P29" s="417"/>
      <c r="Q29" s="417"/>
      <c r="R29" s="417"/>
      <c r="S29" s="417"/>
      <c r="T29" s="417"/>
      <c r="U29" s="417"/>
      <c r="V29" s="417"/>
      <c r="W29" s="417"/>
      <c r="X29" s="417"/>
      <c r="Y29" s="417"/>
      <c r="Z29" s="417"/>
      <c r="AA29" s="417"/>
      <c r="AB29" s="417"/>
      <c r="AD29" s="269"/>
      <c r="AE29" s="258"/>
      <c r="AH29" s="258"/>
    </row>
    <row r="30" spans="1:39" ht="15.75" customHeight="1" x14ac:dyDescent="0.2">
      <c r="A30" s="1739" t="s">
        <v>1703</v>
      </c>
      <c r="B30" s="1739"/>
      <c r="C30" s="1739"/>
      <c r="D30" s="1739"/>
      <c r="E30" s="1739"/>
      <c r="F30" s="1739"/>
      <c r="G30" s="1739"/>
      <c r="H30" s="1739"/>
      <c r="I30" s="1739"/>
      <c r="J30" s="1739"/>
      <c r="K30" s="1739"/>
      <c r="L30" s="1739"/>
      <c r="M30" s="1739"/>
      <c r="N30" s="1739"/>
      <c r="O30" s="1739"/>
      <c r="P30" s="1739"/>
      <c r="Q30" s="1739"/>
      <c r="R30" s="1739"/>
      <c r="S30" s="1739"/>
      <c r="T30" s="1739"/>
      <c r="U30" s="1739"/>
      <c r="V30" s="1739"/>
      <c r="W30" s="1739"/>
      <c r="X30" s="1739"/>
      <c r="Y30" s="1739"/>
      <c r="Z30" s="1739"/>
      <c r="AA30" s="1739"/>
      <c r="AB30" s="1739"/>
      <c r="AC30" s="272"/>
      <c r="AD30" s="272"/>
      <c r="AE30" s="272"/>
    </row>
  </sheetData>
  <mergeCells count="21">
    <mergeCell ref="F6:G6"/>
    <mergeCell ref="A30:AB30"/>
    <mergeCell ref="A4:A6"/>
    <mergeCell ref="B4:C6"/>
    <mergeCell ref="D4:G5"/>
    <mergeCell ref="I4:AB4"/>
    <mergeCell ref="I5:K5"/>
    <mergeCell ref="M5:O5"/>
    <mergeCell ref="Q5:S5"/>
    <mergeCell ref="U5:W5"/>
    <mergeCell ref="Y5:AA5"/>
    <mergeCell ref="D6:E6"/>
    <mergeCell ref="M6:N6"/>
    <mergeCell ref="Y6:Z6"/>
    <mergeCell ref="I6:J6"/>
    <mergeCell ref="K6:L6"/>
    <mergeCell ref="O6:P6"/>
    <mergeCell ref="Q6:R6"/>
    <mergeCell ref="S6:T6"/>
    <mergeCell ref="U6:V6"/>
    <mergeCell ref="W6:X6"/>
  </mergeCells>
  <printOptions horizontalCentered="1" verticalCentered="1"/>
  <pageMargins left="0.98425196850393704" right="0.39370078740157483" top="0.39370078740157483" bottom="0.39370078740157483" header="0" footer="0"/>
  <pageSetup scale="80" orientation="landscape" r:id="rId1"/>
  <headerFooter alignWithMargins="0">
    <oddFooter>&amp;L&amp;"Tahoma,Normal"544</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M28"/>
  <sheetViews>
    <sheetView showGridLines="0" view="pageBreakPreview" zoomScaleNormal="70" zoomScaleSheetLayoutView="100" workbookViewId="0"/>
  </sheetViews>
  <sheetFormatPr baseColWidth="10" defaultColWidth="11.42578125" defaultRowHeight="12.75" x14ac:dyDescent="0.2"/>
  <cols>
    <col min="1" max="1" width="18.7109375" style="211" customWidth="1"/>
    <col min="2" max="2" width="7.42578125" style="211" customWidth="1"/>
    <col min="3" max="3" width="3.7109375" style="211" customWidth="1"/>
    <col min="4" max="4" width="6.7109375" style="211" customWidth="1"/>
    <col min="5" max="5" width="3.28515625" style="211" customWidth="1"/>
    <col min="6" max="6" width="7.7109375" style="211" customWidth="1"/>
    <col min="7" max="8" width="1.7109375" style="211" customWidth="1"/>
    <col min="9" max="9" width="7.28515625" style="211" customWidth="1"/>
    <col min="10" max="10" width="3" style="211" customWidth="1"/>
    <col min="11" max="11" width="7.140625" style="211" customWidth="1"/>
    <col min="12" max="12" width="3.140625" style="211" customWidth="1"/>
    <col min="13" max="13" width="6.7109375" style="211" customWidth="1"/>
    <col min="14" max="14" width="2.5703125" style="211" customWidth="1"/>
    <col min="15" max="15" width="8.28515625" style="211" customWidth="1"/>
    <col min="16" max="16" width="2.42578125" style="211" customWidth="1"/>
    <col min="17" max="17" width="7.28515625" style="211" customWidth="1"/>
    <col min="18" max="18" width="2.7109375" style="211" customWidth="1"/>
    <col min="19" max="19" width="8.140625" style="211" customWidth="1"/>
    <col min="20" max="20" width="1.7109375" style="211" customWidth="1"/>
    <col min="21" max="21" width="7.5703125" style="211" customWidth="1"/>
    <col min="22" max="22" width="2.5703125" style="211" customWidth="1"/>
    <col min="23" max="23" width="7.7109375" style="211" customWidth="1"/>
    <col min="24" max="24" width="1.7109375" style="211" customWidth="1"/>
    <col min="25" max="25" width="7.5703125" style="211" customWidth="1"/>
    <col min="26" max="26" width="3" style="211" customWidth="1"/>
    <col min="27" max="27" width="7.28515625" style="211" customWidth="1"/>
    <col min="28" max="28" width="1.7109375" style="211" customWidth="1"/>
    <col min="29" max="261" width="11.42578125" style="211"/>
    <col min="262" max="262" width="14.85546875" style="211" customWidth="1"/>
    <col min="263" max="263" width="10.140625" style="211" bestFit="1" customWidth="1"/>
    <col min="264" max="264" width="2.5703125" style="211" customWidth="1"/>
    <col min="265" max="265" width="8.85546875" style="211" customWidth="1"/>
    <col min="266" max="266" width="1.7109375" style="211" customWidth="1"/>
    <col min="267" max="267" width="9" style="211" customWidth="1"/>
    <col min="268" max="269" width="1.7109375" style="211" customWidth="1"/>
    <col min="270" max="271" width="9" style="211" bestFit="1" customWidth="1"/>
    <col min="272" max="272" width="1.7109375" style="211" customWidth="1"/>
    <col min="273" max="274" width="9" style="211" bestFit="1" customWidth="1"/>
    <col min="275" max="275" width="1.7109375" style="211" customWidth="1"/>
    <col min="276" max="277" width="9" style="211" bestFit="1" customWidth="1"/>
    <col min="278" max="278" width="1.7109375" style="211" customWidth="1"/>
    <col min="279" max="280" width="9" style="211" bestFit="1" customWidth="1"/>
    <col min="281" max="281" width="1.7109375" style="211" customWidth="1"/>
    <col min="282" max="282" width="8.140625" style="211" bestFit="1" customWidth="1"/>
    <col min="283" max="283" width="7.7109375" style="211" customWidth="1"/>
    <col min="284" max="284" width="1.7109375" style="211" customWidth="1"/>
    <col min="285" max="517" width="11.42578125" style="211"/>
    <col min="518" max="518" width="14.85546875" style="211" customWidth="1"/>
    <col min="519" max="519" width="10.140625" style="211" bestFit="1" customWidth="1"/>
    <col min="520" max="520" width="2.5703125" style="211" customWidth="1"/>
    <col min="521" max="521" width="8.85546875" style="211" customWidth="1"/>
    <col min="522" max="522" width="1.7109375" style="211" customWidth="1"/>
    <col min="523" max="523" width="9" style="211" customWidth="1"/>
    <col min="524" max="525" width="1.7109375" style="211" customWidth="1"/>
    <col min="526" max="527" width="9" style="211" bestFit="1" customWidth="1"/>
    <col min="528" max="528" width="1.7109375" style="211" customWidth="1"/>
    <col min="529" max="530" width="9" style="211" bestFit="1" customWidth="1"/>
    <col min="531" max="531" width="1.7109375" style="211" customWidth="1"/>
    <col min="532" max="533" width="9" style="211" bestFit="1" customWidth="1"/>
    <col min="534" max="534" width="1.7109375" style="211" customWidth="1"/>
    <col min="535" max="536" width="9" style="211" bestFit="1" customWidth="1"/>
    <col min="537" max="537" width="1.7109375" style="211" customWidth="1"/>
    <col min="538" max="538" width="8.140625" style="211" bestFit="1" customWidth="1"/>
    <col min="539" max="539" width="7.7109375" style="211" customWidth="1"/>
    <col min="540" max="540" width="1.7109375" style="211" customWidth="1"/>
    <col min="541" max="773" width="11.42578125" style="211"/>
    <col min="774" max="774" width="14.85546875" style="211" customWidth="1"/>
    <col min="775" max="775" width="10.140625" style="211" bestFit="1" customWidth="1"/>
    <col min="776" max="776" width="2.5703125" style="211" customWidth="1"/>
    <col min="777" max="777" width="8.85546875" style="211" customWidth="1"/>
    <col min="778" max="778" width="1.7109375" style="211" customWidth="1"/>
    <col min="779" max="779" width="9" style="211" customWidth="1"/>
    <col min="780" max="781" width="1.7109375" style="211" customWidth="1"/>
    <col min="782" max="783" width="9" style="211" bestFit="1" customWidth="1"/>
    <col min="784" max="784" width="1.7109375" style="211" customWidth="1"/>
    <col min="785" max="786" width="9" style="211" bestFit="1" customWidth="1"/>
    <col min="787" max="787" width="1.7109375" style="211" customWidth="1"/>
    <col min="788" max="789" width="9" style="211" bestFit="1" customWidth="1"/>
    <col min="790" max="790" width="1.7109375" style="211" customWidth="1"/>
    <col min="791" max="792" width="9" style="211" bestFit="1" customWidth="1"/>
    <col min="793" max="793" width="1.7109375" style="211" customWidth="1"/>
    <col min="794" max="794" width="8.140625" style="211" bestFit="1" customWidth="1"/>
    <col min="795" max="795" width="7.7109375" style="211" customWidth="1"/>
    <col min="796" max="796" width="1.7109375" style="211" customWidth="1"/>
    <col min="797" max="1029" width="11.42578125" style="211"/>
    <col min="1030" max="1030" width="14.85546875" style="211" customWidth="1"/>
    <col min="1031" max="1031" width="10.140625" style="211" bestFit="1" customWidth="1"/>
    <col min="1032" max="1032" width="2.5703125" style="211" customWidth="1"/>
    <col min="1033" max="1033" width="8.85546875" style="211" customWidth="1"/>
    <col min="1034" max="1034" width="1.7109375" style="211" customWidth="1"/>
    <col min="1035" max="1035" width="9" style="211" customWidth="1"/>
    <col min="1036" max="1037" width="1.7109375" style="211" customWidth="1"/>
    <col min="1038" max="1039" width="9" style="211" bestFit="1" customWidth="1"/>
    <col min="1040" max="1040" width="1.7109375" style="211" customWidth="1"/>
    <col min="1041" max="1042" width="9" style="211" bestFit="1" customWidth="1"/>
    <col min="1043" max="1043" width="1.7109375" style="211" customWidth="1"/>
    <col min="1044" max="1045" width="9" style="211" bestFit="1" customWidth="1"/>
    <col min="1046" max="1046" width="1.7109375" style="211" customWidth="1"/>
    <col min="1047" max="1048" width="9" style="211" bestFit="1" customWidth="1"/>
    <col min="1049" max="1049" width="1.7109375" style="211" customWidth="1"/>
    <col min="1050" max="1050" width="8.140625" style="211" bestFit="1" customWidth="1"/>
    <col min="1051" max="1051" width="7.7109375" style="211" customWidth="1"/>
    <col min="1052" max="1052" width="1.7109375" style="211" customWidth="1"/>
    <col min="1053" max="1285" width="11.42578125" style="211"/>
    <col min="1286" max="1286" width="14.85546875" style="211" customWidth="1"/>
    <col min="1287" max="1287" width="10.140625" style="211" bestFit="1" customWidth="1"/>
    <col min="1288" max="1288" width="2.5703125" style="211" customWidth="1"/>
    <col min="1289" max="1289" width="8.85546875" style="211" customWidth="1"/>
    <col min="1290" max="1290" width="1.7109375" style="211" customWidth="1"/>
    <col min="1291" max="1291" width="9" style="211" customWidth="1"/>
    <col min="1292" max="1293" width="1.7109375" style="211" customWidth="1"/>
    <col min="1294" max="1295" width="9" style="211" bestFit="1" customWidth="1"/>
    <col min="1296" max="1296" width="1.7109375" style="211" customWidth="1"/>
    <col min="1297" max="1298" width="9" style="211" bestFit="1" customWidth="1"/>
    <col min="1299" max="1299" width="1.7109375" style="211" customWidth="1"/>
    <col min="1300" max="1301" width="9" style="211" bestFit="1" customWidth="1"/>
    <col min="1302" max="1302" width="1.7109375" style="211" customWidth="1"/>
    <col min="1303" max="1304" width="9" style="211" bestFit="1" customWidth="1"/>
    <col min="1305" max="1305" width="1.7109375" style="211" customWidth="1"/>
    <col min="1306" max="1306" width="8.140625" style="211" bestFit="1" customWidth="1"/>
    <col min="1307" max="1307" width="7.7109375" style="211" customWidth="1"/>
    <col min="1308" max="1308" width="1.7109375" style="211" customWidth="1"/>
    <col min="1309" max="1541" width="11.42578125" style="211"/>
    <col min="1542" max="1542" width="14.85546875" style="211" customWidth="1"/>
    <col min="1543" max="1543" width="10.140625" style="211" bestFit="1" customWidth="1"/>
    <col min="1544" max="1544" width="2.5703125" style="211" customWidth="1"/>
    <col min="1545" max="1545" width="8.85546875" style="211" customWidth="1"/>
    <col min="1546" max="1546" width="1.7109375" style="211" customWidth="1"/>
    <col min="1547" max="1547" width="9" style="211" customWidth="1"/>
    <col min="1548" max="1549" width="1.7109375" style="211" customWidth="1"/>
    <col min="1550" max="1551" width="9" style="211" bestFit="1" customWidth="1"/>
    <col min="1552" max="1552" width="1.7109375" style="211" customWidth="1"/>
    <col min="1553" max="1554" width="9" style="211" bestFit="1" customWidth="1"/>
    <col min="1555" max="1555" width="1.7109375" style="211" customWidth="1"/>
    <col min="1556" max="1557" width="9" style="211" bestFit="1" customWidth="1"/>
    <col min="1558" max="1558" width="1.7109375" style="211" customWidth="1"/>
    <col min="1559" max="1560" width="9" style="211" bestFit="1" customWidth="1"/>
    <col min="1561" max="1561" width="1.7109375" style="211" customWidth="1"/>
    <col min="1562" max="1562" width="8.140625" style="211" bestFit="1" customWidth="1"/>
    <col min="1563" max="1563" width="7.7109375" style="211" customWidth="1"/>
    <col min="1564" max="1564" width="1.7109375" style="211" customWidth="1"/>
    <col min="1565" max="1797" width="11.42578125" style="211"/>
    <col min="1798" max="1798" width="14.85546875" style="211" customWidth="1"/>
    <col min="1799" max="1799" width="10.140625" style="211" bestFit="1" customWidth="1"/>
    <col min="1800" max="1800" width="2.5703125" style="211" customWidth="1"/>
    <col min="1801" max="1801" width="8.85546875" style="211" customWidth="1"/>
    <col min="1802" max="1802" width="1.7109375" style="211" customWidth="1"/>
    <col min="1803" max="1803" width="9" style="211" customWidth="1"/>
    <col min="1804" max="1805" width="1.7109375" style="211" customWidth="1"/>
    <col min="1806" max="1807" width="9" style="211" bestFit="1" customWidth="1"/>
    <col min="1808" max="1808" width="1.7109375" style="211" customWidth="1"/>
    <col min="1809" max="1810" width="9" style="211" bestFit="1" customWidth="1"/>
    <col min="1811" max="1811" width="1.7109375" style="211" customWidth="1"/>
    <col min="1812" max="1813" width="9" style="211" bestFit="1" customWidth="1"/>
    <col min="1814" max="1814" width="1.7109375" style="211" customWidth="1"/>
    <col min="1815" max="1816" width="9" style="211" bestFit="1" customWidth="1"/>
    <col min="1817" max="1817" width="1.7109375" style="211" customWidth="1"/>
    <col min="1818" max="1818" width="8.140625" style="211" bestFit="1" customWidth="1"/>
    <col min="1819" max="1819" width="7.7109375" style="211" customWidth="1"/>
    <col min="1820" max="1820" width="1.7109375" style="211" customWidth="1"/>
    <col min="1821" max="2053" width="11.42578125" style="211"/>
    <col min="2054" max="2054" width="14.85546875" style="211" customWidth="1"/>
    <col min="2055" max="2055" width="10.140625" style="211" bestFit="1" customWidth="1"/>
    <col min="2056" max="2056" width="2.5703125" style="211" customWidth="1"/>
    <col min="2057" max="2057" width="8.85546875" style="211" customWidth="1"/>
    <col min="2058" max="2058" width="1.7109375" style="211" customWidth="1"/>
    <col min="2059" max="2059" width="9" style="211" customWidth="1"/>
    <col min="2060" max="2061" width="1.7109375" style="211" customWidth="1"/>
    <col min="2062" max="2063" width="9" style="211" bestFit="1" customWidth="1"/>
    <col min="2064" max="2064" width="1.7109375" style="211" customWidth="1"/>
    <col min="2065" max="2066" width="9" style="211" bestFit="1" customWidth="1"/>
    <col min="2067" max="2067" width="1.7109375" style="211" customWidth="1"/>
    <col min="2068" max="2069" width="9" style="211" bestFit="1" customWidth="1"/>
    <col min="2070" max="2070" width="1.7109375" style="211" customWidth="1"/>
    <col min="2071" max="2072" width="9" style="211" bestFit="1" customWidth="1"/>
    <col min="2073" max="2073" width="1.7109375" style="211" customWidth="1"/>
    <col min="2074" max="2074" width="8.140625" style="211" bestFit="1" customWidth="1"/>
    <col min="2075" max="2075" width="7.7109375" style="211" customWidth="1"/>
    <col min="2076" max="2076" width="1.7109375" style="211" customWidth="1"/>
    <col min="2077" max="2309" width="11.42578125" style="211"/>
    <col min="2310" max="2310" width="14.85546875" style="211" customWidth="1"/>
    <col min="2311" max="2311" width="10.140625" style="211" bestFit="1" customWidth="1"/>
    <col min="2312" max="2312" width="2.5703125" style="211" customWidth="1"/>
    <col min="2313" max="2313" width="8.85546875" style="211" customWidth="1"/>
    <col min="2314" max="2314" width="1.7109375" style="211" customWidth="1"/>
    <col min="2315" max="2315" width="9" style="211" customWidth="1"/>
    <col min="2316" max="2317" width="1.7109375" style="211" customWidth="1"/>
    <col min="2318" max="2319" width="9" style="211" bestFit="1" customWidth="1"/>
    <col min="2320" max="2320" width="1.7109375" style="211" customWidth="1"/>
    <col min="2321" max="2322" width="9" style="211" bestFit="1" customWidth="1"/>
    <col min="2323" max="2323" width="1.7109375" style="211" customWidth="1"/>
    <col min="2324" max="2325" width="9" style="211" bestFit="1" customWidth="1"/>
    <col min="2326" max="2326" width="1.7109375" style="211" customWidth="1"/>
    <col min="2327" max="2328" width="9" style="211" bestFit="1" customWidth="1"/>
    <col min="2329" max="2329" width="1.7109375" style="211" customWidth="1"/>
    <col min="2330" max="2330" width="8.140625" style="211" bestFit="1" customWidth="1"/>
    <col min="2331" max="2331" width="7.7109375" style="211" customWidth="1"/>
    <col min="2332" max="2332" width="1.7109375" style="211" customWidth="1"/>
    <col min="2333" max="2565" width="11.42578125" style="211"/>
    <col min="2566" max="2566" width="14.85546875" style="211" customWidth="1"/>
    <col min="2567" max="2567" width="10.140625" style="211" bestFit="1" customWidth="1"/>
    <col min="2568" max="2568" width="2.5703125" style="211" customWidth="1"/>
    <col min="2569" max="2569" width="8.85546875" style="211" customWidth="1"/>
    <col min="2570" max="2570" width="1.7109375" style="211" customWidth="1"/>
    <col min="2571" max="2571" width="9" style="211" customWidth="1"/>
    <col min="2572" max="2573" width="1.7109375" style="211" customWidth="1"/>
    <col min="2574" max="2575" width="9" style="211" bestFit="1" customWidth="1"/>
    <col min="2576" max="2576" width="1.7109375" style="211" customWidth="1"/>
    <col min="2577" max="2578" width="9" style="211" bestFit="1" customWidth="1"/>
    <col min="2579" max="2579" width="1.7109375" style="211" customWidth="1"/>
    <col min="2580" max="2581" width="9" style="211" bestFit="1" customWidth="1"/>
    <col min="2582" max="2582" width="1.7109375" style="211" customWidth="1"/>
    <col min="2583" max="2584" width="9" style="211" bestFit="1" customWidth="1"/>
    <col min="2585" max="2585" width="1.7109375" style="211" customWidth="1"/>
    <col min="2586" max="2586" width="8.140625" style="211" bestFit="1" customWidth="1"/>
    <col min="2587" max="2587" width="7.7109375" style="211" customWidth="1"/>
    <col min="2588" max="2588" width="1.7109375" style="211" customWidth="1"/>
    <col min="2589" max="2821" width="11.42578125" style="211"/>
    <col min="2822" max="2822" width="14.85546875" style="211" customWidth="1"/>
    <col min="2823" max="2823" width="10.140625" style="211" bestFit="1" customWidth="1"/>
    <col min="2824" max="2824" width="2.5703125" style="211" customWidth="1"/>
    <col min="2825" max="2825" width="8.85546875" style="211" customWidth="1"/>
    <col min="2826" max="2826" width="1.7109375" style="211" customWidth="1"/>
    <col min="2827" max="2827" width="9" style="211" customWidth="1"/>
    <col min="2828" max="2829" width="1.7109375" style="211" customWidth="1"/>
    <col min="2830" max="2831" width="9" style="211" bestFit="1" customWidth="1"/>
    <col min="2832" max="2832" width="1.7109375" style="211" customWidth="1"/>
    <col min="2833" max="2834" width="9" style="211" bestFit="1" customWidth="1"/>
    <col min="2835" max="2835" width="1.7109375" style="211" customWidth="1"/>
    <col min="2836" max="2837" width="9" style="211" bestFit="1" customWidth="1"/>
    <col min="2838" max="2838" width="1.7109375" style="211" customWidth="1"/>
    <col min="2839" max="2840" width="9" style="211" bestFit="1" customWidth="1"/>
    <col min="2841" max="2841" width="1.7109375" style="211" customWidth="1"/>
    <col min="2842" max="2842" width="8.140625" style="211" bestFit="1" customWidth="1"/>
    <col min="2843" max="2843" width="7.7109375" style="211" customWidth="1"/>
    <col min="2844" max="2844" width="1.7109375" style="211" customWidth="1"/>
    <col min="2845" max="3077" width="11.42578125" style="211"/>
    <col min="3078" max="3078" width="14.85546875" style="211" customWidth="1"/>
    <col min="3079" max="3079" width="10.140625" style="211" bestFit="1" customWidth="1"/>
    <col min="3080" max="3080" width="2.5703125" style="211" customWidth="1"/>
    <col min="3081" max="3081" width="8.85546875" style="211" customWidth="1"/>
    <col min="3082" max="3082" width="1.7109375" style="211" customWidth="1"/>
    <col min="3083" max="3083" width="9" style="211" customWidth="1"/>
    <col min="3084" max="3085" width="1.7109375" style="211" customWidth="1"/>
    <col min="3086" max="3087" width="9" style="211" bestFit="1" customWidth="1"/>
    <col min="3088" max="3088" width="1.7109375" style="211" customWidth="1"/>
    <col min="3089" max="3090" width="9" style="211" bestFit="1" customWidth="1"/>
    <col min="3091" max="3091" width="1.7109375" style="211" customWidth="1"/>
    <col min="3092" max="3093" width="9" style="211" bestFit="1" customWidth="1"/>
    <col min="3094" max="3094" width="1.7109375" style="211" customWidth="1"/>
    <col min="3095" max="3096" width="9" style="211" bestFit="1" customWidth="1"/>
    <col min="3097" max="3097" width="1.7109375" style="211" customWidth="1"/>
    <col min="3098" max="3098" width="8.140625" style="211" bestFit="1" customWidth="1"/>
    <col min="3099" max="3099" width="7.7109375" style="211" customWidth="1"/>
    <col min="3100" max="3100" width="1.7109375" style="211" customWidth="1"/>
    <col min="3101" max="3333" width="11.42578125" style="211"/>
    <col min="3334" max="3334" width="14.85546875" style="211" customWidth="1"/>
    <col min="3335" max="3335" width="10.140625" style="211" bestFit="1" customWidth="1"/>
    <col min="3336" max="3336" width="2.5703125" style="211" customWidth="1"/>
    <col min="3337" max="3337" width="8.85546875" style="211" customWidth="1"/>
    <col min="3338" max="3338" width="1.7109375" style="211" customWidth="1"/>
    <col min="3339" max="3339" width="9" style="211" customWidth="1"/>
    <col min="3340" max="3341" width="1.7109375" style="211" customWidth="1"/>
    <col min="3342" max="3343" width="9" style="211" bestFit="1" customWidth="1"/>
    <col min="3344" max="3344" width="1.7109375" style="211" customWidth="1"/>
    <col min="3345" max="3346" width="9" style="211" bestFit="1" customWidth="1"/>
    <col min="3347" max="3347" width="1.7109375" style="211" customWidth="1"/>
    <col min="3348" max="3349" width="9" style="211" bestFit="1" customWidth="1"/>
    <col min="3350" max="3350" width="1.7109375" style="211" customWidth="1"/>
    <col min="3351" max="3352" width="9" style="211" bestFit="1" customWidth="1"/>
    <col min="3353" max="3353" width="1.7109375" style="211" customWidth="1"/>
    <col min="3354" max="3354" width="8.140625" style="211" bestFit="1" customWidth="1"/>
    <col min="3355" max="3355" width="7.7109375" style="211" customWidth="1"/>
    <col min="3356" max="3356" width="1.7109375" style="211" customWidth="1"/>
    <col min="3357" max="3589" width="11.42578125" style="211"/>
    <col min="3590" max="3590" width="14.85546875" style="211" customWidth="1"/>
    <col min="3591" max="3591" width="10.140625" style="211" bestFit="1" customWidth="1"/>
    <col min="3592" max="3592" width="2.5703125" style="211" customWidth="1"/>
    <col min="3593" max="3593" width="8.85546875" style="211" customWidth="1"/>
    <col min="3594" max="3594" width="1.7109375" style="211" customWidth="1"/>
    <col min="3595" max="3595" width="9" style="211" customWidth="1"/>
    <col min="3596" max="3597" width="1.7109375" style="211" customWidth="1"/>
    <col min="3598" max="3599" width="9" style="211" bestFit="1" customWidth="1"/>
    <col min="3600" max="3600" width="1.7109375" style="211" customWidth="1"/>
    <col min="3601" max="3602" width="9" style="211" bestFit="1" customWidth="1"/>
    <col min="3603" max="3603" width="1.7109375" style="211" customWidth="1"/>
    <col min="3604" max="3605" width="9" style="211" bestFit="1" customWidth="1"/>
    <col min="3606" max="3606" width="1.7109375" style="211" customWidth="1"/>
    <col min="3607" max="3608" width="9" style="211" bestFit="1" customWidth="1"/>
    <col min="3609" max="3609" width="1.7109375" style="211" customWidth="1"/>
    <col min="3610" max="3610" width="8.140625" style="211" bestFit="1" customWidth="1"/>
    <col min="3611" max="3611" width="7.7109375" style="211" customWidth="1"/>
    <col min="3612" max="3612" width="1.7109375" style="211" customWidth="1"/>
    <col min="3613" max="3845" width="11.42578125" style="211"/>
    <col min="3846" max="3846" width="14.85546875" style="211" customWidth="1"/>
    <col min="3847" max="3847" width="10.140625" style="211" bestFit="1" customWidth="1"/>
    <col min="3848" max="3848" width="2.5703125" style="211" customWidth="1"/>
    <col min="3849" max="3849" width="8.85546875" style="211" customWidth="1"/>
    <col min="3850" max="3850" width="1.7109375" style="211" customWidth="1"/>
    <col min="3851" max="3851" width="9" style="211" customWidth="1"/>
    <col min="3852" max="3853" width="1.7109375" style="211" customWidth="1"/>
    <col min="3854" max="3855" width="9" style="211" bestFit="1" customWidth="1"/>
    <col min="3856" max="3856" width="1.7109375" style="211" customWidth="1"/>
    <col min="3857" max="3858" width="9" style="211" bestFit="1" customWidth="1"/>
    <col min="3859" max="3859" width="1.7109375" style="211" customWidth="1"/>
    <col min="3860" max="3861" width="9" style="211" bestFit="1" customWidth="1"/>
    <col min="3862" max="3862" width="1.7109375" style="211" customWidth="1"/>
    <col min="3863" max="3864" width="9" style="211" bestFit="1" customWidth="1"/>
    <col min="3865" max="3865" width="1.7109375" style="211" customWidth="1"/>
    <col min="3866" max="3866" width="8.140625" style="211" bestFit="1" customWidth="1"/>
    <col min="3867" max="3867" width="7.7109375" style="211" customWidth="1"/>
    <col min="3868" max="3868" width="1.7109375" style="211" customWidth="1"/>
    <col min="3869" max="4101" width="11.42578125" style="211"/>
    <col min="4102" max="4102" width="14.85546875" style="211" customWidth="1"/>
    <col min="4103" max="4103" width="10.140625" style="211" bestFit="1" customWidth="1"/>
    <col min="4104" max="4104" width="2.5703125" style="211" customWidth="1"/>
    <col min="4105" max="4105" width="8.85546875" style="211" customWidth="1"/>
    <col min="4106" max="4106" width="1.7109375" style="211" customWidth="1"/>
    <col min="4107" max="4107" width="9" style="211" customWidth="1"/>
    <col min="4108" max="4109" width="1.7109375" style="211" customWidth="1"/>
    <col min="4110" max="4111" width="9" style="211" bestFit="1" customWidth="1"/>
    <col min="4112" max="4112" width="1.7109375" style="211" customWidth="1"/>
    <col min="4113" max="4114" width="9" style="211" bestFit="1" customWidth="1"/>
    <col min="4115" max="4115" width="1.7109375" style="211" customWidth="1"/>
    <col min="4116" max="4117" width="9" style="211" bestFit="1" customWidth="1"/>
    <col min="4118" max="4118" width="1.7109375" style="211" customWidth="1"/>
    <col min="4119" max="4120" width="9" style="211" bestFit="1" customWidth="1"/>
    <col min="4121" max="4121" width="1.7109375" style="211" customWidth="1"/>
    <col min="4122" max="4122" width="8.140625" style="211" bestFit="1" customWidth="1"/>
    <col min="4123" max="4123" width="7.7109375" style="211" customWidth="1"/>
    <col min="4124" max="4124" width="1.7109375" style="211" customWidth="1"/>
    <col min="4125" max="4357" width="11.42578125" style="211"/>
    <col min="4358" max="4358" width="14.85546875" style="211" customWidth="1"/>
    <col min="4359" max="4359" width="10.140625" style="211" bestFit="1" customWidth="1"/>
    <col min="4360" max="4360" width="2.5703125" style="211" customWidth="1"/>
    <col min="4361" max="4361" width="8.85546875" style="211" customWidth="1"/>
    <col min="4362" max="4362" width="1.7109375" style="211" customWidth="1"/>
    <col min="4363" max="4363" width="9" style="211" customWidth="1"/>
    <col min="4364" max="4365" width="1.7109375" style="211" customWidth="1"/>
    <col min="4366" max="4367" width="9" style="211" bestFit="1" customWidth="1"/>
    <col min="4368" max="4368" width="1.7109375" style="211" customWidth="1"/>
    <col min="4369" max="4370" width="9" style="211" bestFit="1" customWidth="1"/>
    <col min="4371" max="4371" width="1.7109375" style="211" customWidth="1"/>
    <col min="4372" max="4373" width="9" style="211" bestFit="1" customWidth="1"/>
    <col min="4374" max="4374" width="1.7109375" style="211" customWidth="1"/>
    <col min="4375" max="4376" width="9" style="211" bestFit="1" customWidth="1"/>
    <col min="4377" max="4377" width="1.7109375" style="211" customWidth="1"/>
    <col min="4378" max="4378" width="8.140625" style="211" bestFit="1" customWidth="1"/>
    <col min="4379" max="4379" width="7.7109375" style="211" customWidth="1"/>
    <col min="4380" max="4380" width="1.7109375" style="211" customWidth="1"/>
    <col min="4381" max="4613" width="11.42578125" style="211"/>
    <col min="4614" max="4614" width="14.85546875" style="211" customWidth="1"/>
    <col min="4615" max="4615" width="10.140625" style="211" bestFit="1" customWidth="1"/>
    <col min="4616" max="4616" width="2.5703125" style="211" customWidth="1"/>
    <col min="4617" max="4617" width="8.85546875" style="211" customWidth="1"/>
    <col min="4618" max="4618" width="1.7109375" style="211" customWidth="1"/>
    <col min="4619" max="4619" width="9" style="211" customWidth="1"/>
    <col min="4620" max="4621" width="1.7109375" style="211" customWidth="1"/>
    <col min="4622" max="4623" width="9" style="211" bestFit="1" customWidth="1"/>
    <col min="4624" max="4624" width="1.7109375" style="211" customWidth="1"/>
    <col min="4625" max="4626" width="9" style="211" bestFit="1" customWidth="1"/>
    <col min="4627" max="4627" width="1.7109375" style="211" customWidth="1"/>
    <col min="4628" max="4629" width="9" style="211" bestFit="1" customWidth="1"/>
    <col min="4630" max="4630" width="1.7109375" style="211" customWidth="1"/>
    <col min="4631" max="4632" width="9" style="211" bestFit="1" customWidth="1"/>
    <col min="4633" max="4633" width="1.7109375" style="211" customWidth="1"/>
    <col min="4634" max="4634" width="8.140625" style="211" bestFit="1" customWidth="1"/>
    <col min="4635" max="4635" width="7.7109375" style="211" customWidth="1"/>
    <col min="4636" max="4636" width="1.7109375" style="211" customWidth="1"/>
    <col min="4637" max="4869" width="11.42578125" style="211"/>
    <col min="4870" max="4870" width="14.85546875" style="211" customWidth="1"/>
    <col min="4871" max="4871" width="10.140625" style="211" bestFit="1" customWidth="1"/>
    <col min="4872" max="4872" width="2.5703125" style="211" customWidth="1"/>
    <col min="4873" max="4873" width="8.85546875" style="211" customWidth="1"/>
    <col min="4874" max="4874" width="1.7109375" style="211" customWidth="1"/>
    <col min="4875" max="4875" width="9" style="211" customWidth="1"/>
    <col min="4876" max="4877" width="1.7109375" style="211" customWidth="1"/>
    <col min="4878" max="4879" width="9" style="211" bestFit="1" customWidth="1"/>
    <col min="4880" max="4880" width="1.7109375" style="211" customWidth="1"/>
    <col min="4881" max="4882" width="9" style="211" bestFit="1" customWidth="1"/>
    <col min="4883" max="4883" width="1.7109375" style="211" customWidth="1"/>
    <col min="4884" max="4885" width="9" style="211" bestFit="1" customWidth="1"/>
    <col min="4886" max="4886" width="1.7109375" style="211" customWidth="1"/>
    <col min="4887" max="4888" width="9" style="211" bestFit="1" customWidth="1"/>
    <col min="4889" max="4889" width="1.7109375" style="211" customWidth="1"/>
    <col min="4890" max="4890" width="8.140625" style="211" bestFit="1" customWidth="1"/>
    <col min="4891" max="4891" width="7.7109375" style="211" customWidth="1"/>
    <col min="4892" max="4892" width="1.7109375" style="211" customWidth="1"/>
    <col min="4893" max="5125" width="11.42578125" style="211"/>
    <col min="5126" max="5126" width="14.85546875" style="211" customWidth="1"/>
    <col min="5127" max="5127" width="10.140625" style="211" bestFit="1" customWidth="1"/>
    <col min="5128" max="5128" width="2.5703125" style="211" customWidth="1"/>
    <col min="5129" max="5129" width="8.85546875" style="211" customWidth="1"/>
    <col min="5130" max="5130" width="1.7109375" style="211" customWidth="1"/>
    <col min="5131" max="5131" width="9" style="211" customWidth="1"/>
    <col min="5132" max="5133" width="1.7109375" style="211" customWidth="1"/>
    <col min="5134" max="5135" width="9" style="211" bestFit="1" customWidth="1"/>
    <col min="5136" max="5136" width="1.7109375" style="211" customWidth="1"/>
    <col min="5137" max="5138" width="9" style="211" bestFit="1" customWidth="1"/>
    <col min="5139" max="5139" width="1.7109375" style="211" customWidth="1"/>
    <col min="5140" max="5141" width="9" style="211" bestFit="1" customWidth="1"/>
    <col min="5142" max="5142" width="1.7109375" style="211" customWidth="1"/>
    <col min="5143" max="5144" width="9" style="211" bestFit="1" customWidth="1"/>
    <col min="5145" max="5145" width="1.7109375" style="211" customWidth="1"/>
    <col min="5146" max="5146" width="8.140625" style="211" bestFit="1" customWidth="1"/>
    <col min="5147" max="5147" width="7.7109375" style="211" customWidth="1"/>
    <col min="5148" max="5148" width="1.7109375" style="211" customWidth="1"/>
    <col min="5149" max="5381" width="11.42578125" style="211"/>
    <col min="5382" max="5382" width="14.85546875" style="211" customWidth="1"/>
    <col min="5383" max="5383" width="10.140625" style="211" bestFit="1" customWidth="1"/>
    <col min="5384" max="5384" width="2.5703125" style="211" customWidth="1"/>
    <col min="5385" max="5385" width="8.85546875" style="211" customWidth="1"/>
    <col min="5386" max="5386" width="1.7109375" style="211" customWidth="1"/>
    <col min="5387" max="5387" width="9" style="211" customWidth="1"/>
    <col min="5388" max="5389" width="1.7109375" style="211" customWidth="1"/>
    <col min="5390" max="5391" width="9" style="211" bestFit="1" customWidth="1"/>
    <col min="5392" max="5392" width="1.7109375" style="211" customWidth="1"/>
    <col min="5393" max="5394" width="9" style="211" bestFit="1" customWidth="1"/>
    <col min="5395" max="5395" width="1.7109375" style="211" customWidth="1"/>
    <col min="5396" max="5397" width="9" style="211" bestFit="1" customWidth="1"/>
    <col min="5398" max="5398" width="1.7109375" style="211" customWidth="1"/>
    <col min="5399" max="5400" width="9" style="211" bestFit="1" customWidth="1"/>
    <col min="5401" max="5401" width="1.7109375" style="211" customWidth="1"/>
    <col min="5402" max="5402" width="8.140625" style="211" bestFit="1" customWidth="1"/>
    <col min="5403" max="5403" width="7.7109375" style="211" customWidth="1"/>
    <col min="5404" max="5404" width="1.7109375" style="211" customWidth="1"/>
    <col min="5405" max="5637" width="11.42578125" style="211"/>
    <col min="5638" max="5638" width="14.85546875" style="211" customWidth="1"/>
    <col min="5639" max="5639" width="10.140625" style="211" bestFit="1" customWidth="1"/>
    <col min="5640" max="5640" width="2.5703125" style="211" customWidth="1"/>
    <col min="5641" max="5641" width="8.85546875" style="211" customWidth="1"/>
    <col min="5642" max="5642" width="1.7109375" style="211" customWidth="1"/>
    <col min="5643" max="5643" width="9" style="211" customWidth="1"/>
    <col min="5644" max="5645" width="1.7109375" style="211" customWidth="1"/>
    <col min="5646" max="5647" width="9" style="211" bestFit="1" customWidth="1"/>
    <col min="5648" max="5648" width="1.7109375" style="211" customWidth="1"/>
    <col min="5649" max="5650" width="9" style="211" bestFit="1" customWidth="1"/>
    <col min="5651" max="5651" width="1.7109375" style="211" customWidth="1"/>
    <col min="5652" max="5653" width="9" style="211" bestFit="1" customWidth="1"/>
    <col min="5654" max="5654" width="1.7109375" style="211" customWidth="1"/>
    <col min="5655" max="5656" width="9" style="211" bestFit="1" customWidth="1"/>
    <col min="5657" max="5657" width="1.7109375" style="211" customWidth="1"/>
    <col min="5658" max="5658" width="8.140625" style="211" bestFit="1" customWidth="1"/>
    <col min="5659" max="5659" width="7.7109375" style="211" customWidth="1"/>
    <col min="5660" max="5660" width="1.7109375" style="211" customWidth="1"/>
    <col min="5661" max="5893" width="11.42578125" style="211"/>
    <col min="5894" max="5894" width="14.85546875" style="211" customWidth="1"/>
    <col min="5895" max="5895" width="10.140625" style="211" bestFit="1" customWidth="1"/>
    <col min="5896" max="5896" width="2.5703125" style="211" customWidth="1"/>
    <col min="5897" max="5897" width="8.85546875" style="211" customWidth="1"/>
    <col min="5898" max="5898" width="1.7109375" style="211" customWidth="1"/>
    <col min="5899" max="5899" width="9" style="211" customWidth="1"/>
    <col min="5900" max="5901" width="1.7109375" style="211" customWidth="1"/>
    <col min="5902" max="5903" width="9" style="211" bestFit="1" customWidth="1"/>
    <col min="5904" max="5904" width="1.7109375" style="211" customWidth="1"/>
    <col min="5905" max="5906" width="9" style="211" bestFit="1" customWidth="1"/>
    <col min="5907" max="5907" width="1.7109375" style="211" customWidth="1"/>
    <col min="5908" max="5909" width="9" style="211" bestFit="1" customWidth="1"/>
    <col min="5910" max="5910" width="1.7109375" style="211" customWidth="1"/>
    <col min="5911" max="5912" width="9" style="211" bestFit="1" customWidth="1"/>
    <col min="5913" max="5913" width="1.7109375" style="211" customWidth="1"/>
    <col min="5914" max="5914" width="8.140625" style="211" bestFit="1" customWidth="1"/>
    <col min="5915" max="5915" width="7.7109375" style="211" customWidth="1"/>
    <col min="5916" max="5916" width="1.7109375" style="211" customWidth="1"/>
    <col min="5917" max="6149" width="11.42578125" style="211"/>
    <col min="6150" max="6150" width="14.85546875" style="211" customWidth="1"/>
    <col min="6151" max="6151" width="10.140625" style="211" bestFit="1" customWidth="1"/>
    <col min="6152" max="6152" width="2.5703125" style="211" customWidth="1"/>
    <col min="6153" max="6153" width="8.85546875" style="211" customWidth="1"/>
    <col min="6154" max="6154" width="1.7109375" style="211" customWidth="1"/>
    <col min="6155" max="6155" width="9" style="211" customWidth="1"/>
    <col min="6156" max="6157" width="1.7109375" style="211" customWidth="1"/>
    <col min="6158" max="6159" width="9" style="211" bestFit="1" customWidth="1"/>
    <col min="6160" max="6160" width="1.7109375" style="211" customWidth="1"/>
    <col min="6161" max="6162" width="9" style="211" bestFit="1" customWidth="1"/>
    <col min="6163" max="6163" width="1.7109375" style="211" customWidth="1"/>
    <col min="6164" max="6165" width="9" style="211" bestFit="1" customWidth="1"/>
    <col min="6166" max="6166" width="1.7109375" style="211" customWidth="1"/>
    <col min="6167" max="6168" width="9" style="211" bestFit="1" customWidth="1"/>
    <col min="6169" max="6169" width="1.7109375" style="211" customWidth="1"/>
    <col min="6170" max="6170" width="8.140625" style="211" bestFit="1" customWidth="1"/>
    <col min="6171" max="6171" width="7.7109375" style="211" customWidth="1"/>
    <col min="6172" max="6172" width="1.7109375" style="211" customWidth="1"/>
    <col min="6173" max="6405" width="11.42578125" style="211"/>
    <col min="6406" max="6406" width="14.85546875" style="211" customWidth="1"/>
    <col min="6407" max="6407" width="10.140625" style="211" bestFit="1" customWidth="1"/>
    <col min="6408" max="6408" width="2.5703125" style="211" customWidth="1"/>
    <col min="6409" max="6409" width="8.85546875" style="211" customWidth="1"/>
    <col min="6410" max="6410" width="1.7109375" style="211" customWidth="1"/>
    <col min="6411" max="6411" width="9" style="211" customWidth="1"/>
    <col min="6412" max="6413" width="1.7109375" style="211" customWidth="1"/>
    <col min="6414" max="6415" width="9" style="211" bestFit="1" customWidth="1"/>
    <col min="6416" max="6416" width="1.7109375" style="211" customWidth="1"/>
    <col min="6417" max="6418" width="9" style="211" bestFit="1" customWidth="1"/>
    <col min="6419" max="6419" width="1.7109375" style="211" customWidth="1"/>
    <col min="6420" max="6421" width="9" style="211" bestFit="1" customWidth="1"/>
    <col min="6422" max="6422" width="1.7109375" style="211" customWidth="1"/>
    <col min="6423" max="6424" width="9" style="211" bestFit="1" customWidth="1"/>
    <col min="6425" max="6425" width="1.7109375" style="211" customWidth="1"/>
    <col min="6426" max="6426" width="8.140625" style="211" bestFit="1" customWidth="1"/>
    <col min="6427" max="6427" width="7.7109375" style="211" customWidth="1"/>
    <col min="6428" max="6428" width="1.7109375" style="211" customWidth="1"/>
    <col min="6429" max="6661" width="11.42578125" style="211"/>
    <col min="6662" max="6662" width="14.85546875" style="211" customWidth="1"/>
    <col min="6663" max="6663" width="10.140625" style="211" bestFit="1" customWidth="1"/>
    <col min="6664" max="6664" width="2.5703125" style="211" customWidth="1"/>
    <col min="6665" max="6665" width="8.85546875" style="211" customWidth="1"/>
    <col min="6666" max="6666" width="1.7109375" style="211" customWidth="1"/>
    <col min="6667" max="6667" width="9" style="211" customWidth="1"/>
    <col min="6668" max="6669" width="1.7109375" style="211" customWidth="1"/>
    <col min="6670" max="6671" width="9" style="211" bestFit="1" customWidth="1"/>
    <col min="6672" max="6672" width="1.7109375" style="211" customWidth="1"/>
    <col min="6673" max="6674" width="9" style="211" bestFit="1" customWidth="1"/>
    <col min="6675" max="6675" width="1.7109375" style="211" customWidth="1"/>
    <col min="6676" max="6677" width="9" style="211" bestFit="1" customWidth="1"/>
    <col min="6678" max="6678" width="1.7109375" style="211" customWidth="1"/>
    <col min="6679" max="6680" width="9" style="211" bestFit="1" customWidth="1"/>
    <col min="6681" max="6681" width="1.7109375" style="211" customWidth="1"/>
    <col min="6682" max="6682" width="8.140625" style="211" bestFit="1" customWidth="1"/>
    <col min="6683" max="6683" width="7.7109375" style="211" customWidth="1"/>
    <col min="6684" max="6684" width="1.7109375" style="211" customWidth="1"/>
    <col min="6685" max="6917" width="11.42578125" style="211"/>
    <col min="6918" max="6918" width="14.85546875" style="211" customWidth="1"/>
    <col min="6919" max="6919" width="10.140625" style="211" bestFit="1" customWidth="1"/>
    <col min="6920" max="6920" width="2.5703125" style="211" customWidth="1"/>
    <col min="6921" max="6921" width="8.85546875" style="211" customWidth="1"/>
    <col min="6922" max="6922" width="1.7109375" style="211" customWidth="1"/>
    <col min="6923" max="6923" width="9" style="211" customWidth="1"/>
    <col min="6924" max="6925" width="1.7109375" style="211" customWidth="1"/>
    <col min="6926" max="6927" width="9" style="211" bestFit="1" customWidth="1"/>
    <col min="6928" max="6928" width="1.7109375" style="211" customWidth="1"/>
    <col min="6929" max="6930" width="9" style="211" bestFit="1" customWidth="1"/>
    <col min="6931" max="6931" width="1.7109375" style="211" customWidth="1"/>
    <col min="6932" max="6933" width="9" style="211" bestFit="1" customWidth="1"/>
    <col min="6934" max="6934" width="1.7109375" style="211" customWidth="1"/>
    <col min="6935" max="6936" width="9" style="211" bestFit="1" customWidth="1"/>
    <col min="6937" max="6937" width="1.7109375" style="211" customWidth="1"/>
    <col min="6938" max="6938" width="8.140625" style="211" bestFit="1" customWidth="1"/>
    <col min="6939" max="6939" width="7.7109375" style="211" customWidth="1"/>
    <col min="6940" max="6940" width="1.7109375" style="211" customWidth="1"/>
    <col min="6941" max="7173" width="11.42578125" style="211"/>
    <col min="7174" max="7174" width="14.85546875" style="211" customWidth="1"/>
    <col min="7175" max="7175" width="10.140625" style="211" bestFit="1" customWidth="1"/>
    <col min="7176" max="7176" width="2.5703125" style="211" customWidth="1"/>
    <col min="7177" max="7177" width="8.85546875" style="211" customWidth="1"/>
    <col min="7178" max="7178" width="1.7109375" style="211" customWidth="1"/>
    <col min="7179" max="7179" width="9" style="211" customWidth="1"/>
    <col min="7180" max="7181" width="1.7109375" style="211" customWidth="1"/>
    <col min="7182" max="7183" width="9" style="211" bestFit="1" customWidth="1"/>
    <col min="7184" max="7184" width="1.7109375" style="211" customWidth="1"/>
    <col min="7185" max="7186" width="9" style="211" bestFit="1" customWidth="1"/>
    <col min="7187" max="7187" width="1.7109375" style="211" customWidth="1"/>
    <col min="7188" max="7189" width="9" style="211" bestFit="1" customWidth="1"/>
    <col min="7190" max="7190" width="1.7109375" style="211" customWidth="1"/>
    <col min="7191" max="7192" width="9" style="211" bestFit="1" customWidth="1"/>
    <col min="7193" max="7193" width="1.7109375" style="211" customWidth="1"/>
    <col min="7194" max="7194" width="8.140625" style="211" bestFit="1" customWidth="1"/>
    <col min="7195" max="7195" width="7.7109375" style="211" customWidth="1"/>
    <col min="7196" max="7196" width="1.7109375" style="211" customWidth="1"/>
    <col min="7197" max="7429" width="11.42578125" style="211"/>
    <col min="7430" max="7430" width="14.85546875" style="211" customWidth="1"/>
    <col min="7431" max="7431" width="10.140625" style="211" bestFit="1" customWidth="1"/>
    <col min="7432" max="7432" width="2.5703125" style="211" customWidth="1"/>
    <col min="7433" max="7433" width="8.85546875" style="211" customWidth="1"/>
    <col min="7434" max="7434" width="1.7109375" style="211" customWidth="1"/>
    <col min="7435" max="7435" width="9" style="211" customWidth="1"/>
    <col min="7436" max="7437" width="1.7109375" style="211" customWidth="1"/>
    <col min="7438" max="7439" width="9" style="211" bestFit="1" customWidth="1"/>
    <col min="7440" max="7440" width="1.7109375" style="211" customWidth="1"/>
    <col min="7441" max="7442" width="9" style="211" bestFit="1" customWidth="1"/>
    <col min="7443" max="7443" width="1.7109375" style="211" customWidth="1"/>
    <col min="7444" max="7445" width="9" style="211" bestFit="1" customWidth="1"/>
    <col min="7446" max="7446" width="1.7109375" style="211" customWidth="1"/>
    <col min="7447" max="7448" width="9" style="211" bestFit="1" customWidth="1"/>
    <col min="7449" max="7449" width="1.7109375" style="211" customWidth="1"/>
    <col min="7450" max="7450" width="8.140625" style="211" bestFit="1" customWidth="1"/>
    <col min="7451" max="7451" width="7.7109375" style="211" customWidth="1"/>
    <col min="7452" max="7452" width="1.7109375" style="211" customWidth="1"/>
    <col min="7453" max="7685" width="11.42578125" style="211"/>
    <col min="7686" max="7686" width="14.85546875" style="211" customWidth="1"/>
    <col min="7687" max="7687" width="10.140625" style="211" bestFit="1" customWidth="1"/>
    <col min="7688" max="7688" width="2.5703125" style="211" customWidth="1"/>
    <col min="7689" max="7689" width="8.85546875" style="211" customWidth="1"/>
    <col min="7690" max="7690" width="1.7109375" style="211" customWidth="1"/>
    <col min="7691" max="7691" width="9" style="211" customWidth="1"/>
    <col min="7692" max="7693" width="1.7109375" style="211" customWidth="1"/>
    <col min="7694" max="7695" width="9" style="211" bestFit="1" customWidth="1"/>
    <col min="7696" max="7696" width="1.7109375" style="211" customWidth="1"/>
    <col min="7697" max="7698" width="9" style="211" bestFit="1" customWidth="1"/>
    <col min="7699" max="7699" width="1.7109375" style="211" customWidth="1"/>
    <col min="7700" max="7701" width="9" style="211" bestFit="1" customWidth="1"/>
    <col min="7702" max="7702" width="1.7109375" style="211" customWidth="1"/>
    <col min="7703" max="7704" width="9" style="211" bestFit="1" customWidth="1"/>
    <col min="7705" max="7705" width="1.7109375" style="211" customWidth="1"/>
    <col min="7706" max="7706" width="8.140625" style="211" bestFit="1" customWidth="1"/>
    <col min="7707" max="7707" width="7.7109375" style="211" customWidth="1"/>
    <col min="7708" max="7708" width="1.7109375" style="211" customWidth="1"/>
    <col min="7709" max="7941" width="11.42578125" style="211"/>
    <col min="7942" max="7942" width="14.85546875" style="211" customWidth="1"/>
    <col min="7943" max="7943" width="10.140625" style="211" bestFit="1" customWidth="1"/>
    <col min="7944" max="7944" width="2.5703125" style="211" customWidth="1"/>
    <col min="7945" max="7945" width="8.85546875" style="211" customWidth="1"/>
    <col min="7946" max="7946" width="1.7109375" style="211" customWidth="1"/>
    <col min="7947" max="7947" width="9" style="211" customWidth="1"/>
    <col min="7948" max="7949" width="1.7109375" style="211" customWidth="1"/>
    <col min="7950" max="7951" width="9" style="211" bestFit="1" customWidth="1"/>
    <col min="7952" max="7952" width="1.7109375" style="211" customWidth="1"/>
    <col min="7953" max="7954" width="9" style="211" bestFit="1" customWidth="1"/>
    <col min="7955" max="7955" width="1.7109375" style="211" customWidth="1"/>
    <col min="7956" max="7957" width="9" style="211" bestFit="1" customWidth="1"/>
    <col min="7958" max="7958" width="1.7109375" style="211" customWidth="1"/>
    <col min="7959" max="7960" width="9" style="211" bestFit="1" customWidth="1"/>
    <col min="7961" max="7961" width="1.7109375" style="211" customWidth="1"/>
    <col min="7962" max="7962" width="8.140625" style="211" bestFit="1" customWidth="1"/>
    <col min="7963" max="7963" width="7.7109375" style="211" customWidth="1"/>
    <col min="7964" max="7964" width="1.7109375" style="211" customWidth="1"/>
    <col min="7965" max="8197" width="11.42578125" style="211"/>
    <col min="8198" max="8198" width="14.85546875" style="211" customWidth="1"/>
    <col min="8199" max="8199" width="10.140625" style="211" bestFit="1" customWidth="1"/>
    <col min="8200" max="8200" width="2.5703125" style="211" customWidth="1"/>
    <col min="8201" max="8201" width="8.85546875" style="211" customWidth="1"/>
    <col min="8202" max="8202" width="1.7109375" style="211" customWidth="1"/>
    <col min="8203" max="8203" width="9" style="211" customWidth="1"/>
    <col min="8204" max="8205" width="1.7109375" style="211" customWidth="1"/>
    <col min="8206" max="8207" width="9" style="211" bestFit="1" customWidth="1"/>
    <col min="8208" max="8208" width="1.7109375" style="211" customWidth="1"/>
    <col min="8209" max="8210" width="9" style="211" bestFit="1" customWidth="1"/>
    <col min="8211" max="8211" width="1.7109375" style="211" customWidth="1"/>
    <col min="8212" max="8213" width="9" style="211" bestFit="1" customWidth="1"/>
    <col min="8214" max="8214" width="1.7109375" style="211" customWidth="1"/>
    <col min="8215" max="8216" width="9" style="211" bestFit="1" customWidth="1"/>
    <col min="8217" max="8217" width="1.7109375" style="211" customWidth="1"/>
    <col min="8218" max="8218" width="8.140625" style="211" bestFit="1" customWidth="1"/>
    <col min="8219" max="8219" width="7.7109375" style="211" customWidth="1"/>
    <col min="8220" max="8220" width="1.7109375" style="211" customWidth="1"/>
    <col min="8221" max="8453" width="11.42578125" style="211"/>
    <col min="8454" max="8454" width="14.85546875" style="211" customWidth="1"/>
    <col min="8455" max="8455" width="10.140625" style="211" bestFit="1" customWidth="1"/>
    <col min="8456" max="8456" width="2.5703125" style="211" customWidth="1"/>
    <col min="8457" max="8457" width="8.85546875" style="211" customWidth="1"/>
    <col min="8458" max="8458" width="1.7109375" style="211" customWidth="1"/>
    <col min="8459" max="8459" width="9" style="211" customWidth="1"/>
    <col min="8460" max="8461" width="1.7109375" style="211" customWidth="1"/>
    <col min="8462" max="8463" width="9" style="211" bestFit="1" customWidth="1"/>
    <col min="8464" max="8464" width="1.7109375" style="211" customWidth="1"/>
    <col min="8465" max="8466" width="9" style="211" bestFit="1" customWidth="1"/>
    <col min="8467" max="8467" width="1.7109375" style="211" customWidth="1"/>
    <col min="8468" max="8469" width="9" style="211" bestFit="1" customWidth="1"/>
    <col min="8470" max="8470" width="1.7109375" style="211" customWidth="1"/>
    <col min="8471" max="8472" width="9" style="211" bestFit="1" customWidth="1"/>
    <col min="8473" max="8473" width="1.7109375" style="211" customWidth="1"/>
    <col min="8474" max="8474" width="8.140625" style="211" bestFit="1" customWidth="1"/>
    <col min="8475" max="8475" width="7.7109375" style="211" customWidth="1"/>
    <col min="8476" max="8476" width="1.7109375" style="211" customWidth="1"/>
    <col min="8477" max="8709" width="11.42578125" style="211"/>
    <col min="8710" max="8710" width="14.85546875" style="211" customWidth="1"/>
    <col min="8711" max="8711" width="10.140625" style="211" bestFit="1" customWidth="1"/>
    <col min="8712" max="8712" width="2.5703125" style="211" customWidth="1"/>
    <col min="8713" max="8713" width="8.85546875" style="211" customWidth="1"/>
    <col min="8714" max="8714" width="1.7109375" style="211" customWidth="1"/>
    <col min="8715" max="8715" width="9" style="211" customWidth="1"/>
    <col min="8716" max="8717" width="1.7109375" style="211" customWidth="1"/>
    <col min="8718" max="8719" width="9" style="211" bestFit="1" customWidth="1"/>
    <col min="8720" max="8720" width="1.7109375" style="211" customWidth="1"/>
    <col min="8721" max="8722" width="9" style="211" bestFit="1" customWidth="1"/>
    <col min="8723" max="8723" width="1.7109375" style="211" customWidth="1"/>
    <col min="8724" max="8725" width="9" style="211" bestFit="1" customWidth="1"/>
    <col min="8726" max="8726" width="1.7109375" style="211" customWidth="1"/>
    <col min="8727" max="8728" width="9" style="211" bestFit="1" customWidth="1"/>
    <col min="8729" max="8729" width="1.7109375" style="211" customWidth="1"/>
    <col min="8730" max="8730" width="8.140625" style="211" bestFit="1" customWidth="1"/>
    <col min="8731" max="8731" width="7.7109375" style="211" customWidth="1"/>
    <col min="8732" max="8732" width="1.7109375" style="211" customWidth="1"/>
    <col min="8733" max="8965" width="11.42578125" style="211"/>
    <col min="8966" max="8966" width="14.85546875" style="211" customWidth="1"/>
    <col min="8967" max="8967" width="10.140625" style="211" bestFit="1" customWidth="1"/>
    <col min="8968" max="8968" width="2.5703125" style="211" customWidth="1"/>
    <col min="8969" max="8969" width="8.85546875" style="211" customWidth="1"/>
    <col min="8970" max="8970" width="1.7109375" style="211" customWidth="1"/>
    <col min="8971" max="8971" width="9" style="211" customWidth="1"/>
    <col min="8972" max="8973" width="1.7109375" style="211" customWidth="1"/>
    <col min="8974" max="8975" width="9" style="211" bestFit="1" customWidth="1"/>
    <col min="8976" max="8976" width="1.7109375" style="211" customWidth="1"/>
    <col min="8977" max="8978" width="9" style="211" bestFit="1" customWidth="1"/>
    <col min="8979" max="8979" width="1.7109375" style="211" customWidth="1"/>
    <col min="8980" max="8981" width="9" style="211" bestFit="1" customWidth="1"/>
    <col min="8982" max="8982" width="1.7109375" style="211" customWidth="1"/>
    <col min="8983" max="8984" width="9" style="211" bestFit="1" customWidth="1"/>
    <col min="8985" max="8985" width="1.7109375" style="211" customWidth="1"/>
    <col min="8986" max="8986" width="8.140625" style="211" bestFit="1" customWidth="1"/>
    <col min="8987" max="8987" width="7.7109375" style="211" customWidth="1"/>
    <col min="8988" max="8988" width="1.7109375" style="211" customWidth="1"/>
    <col min="8989" max="9221" width="11.42578125" style="211"/>
    <col min="9222" max="9222" width="14.85546875" style="211" customWidth="1"/>
    <col min="9223" max="9223" width="10.140625" style="211" bestFit="1" customWidth="1"/>
    <col min="9224" max="9224" width="2.5703125" style="211" customWidth="1"/>
    <col min="9225" max="9225" width="8.85546875" style="211" customWidth="1"/>
    <col min="9226" max="9226" width="1.7109375" style="211" customWidth="1"/>
    <col min="9227" max="9227" width="9" style="211" customWidth="1"/>
    <col min="9228" max="9229" width="1.7109375" style="211" customWidth="1"/>
    <col min="9230" max="9231" width="9" style="211" bestFit="1" customWidth="1"/>
    <col min="9232" max="9232" width="1.7109375" style="211" customWidth="1"/>
    <col min="9233" max="9234" width="9" style="211" bestFit="1" customWidth="1"/>
    <col min="9235" max="9235" width="1.7109375" style="211" customWidth="1"/>
    <col min="9236" max="9237" width="9" style="211" bestFit="1" customWidth="1"/>
    <col min="9238" max="9238" width="1.7109375" style="211" customWidth="1"/>
    <col min="9239" max="9240" width="9" style="211" bestFit="1" customWidth="1"/>
    <col min="9241" max="9241" width="1.7109375" style="211" customWidth="1"/>
    <col min="9242" max="9242" width="8.140625" style="211" bestFit="1" customWidth="1"/>
    <col min="9243" max="9243" width="7.7109375" style="211" customWidth="1"/>
    <col min="9244" max="9244" width="1.7109375" style="211" customWidth="1"/>
    <col min="9245" max="9477" width="11.42578125" style="211"/>
    <col min="9478" max="9478" width="14.85546875" style="211" customWidth="1"/>
    <col min="9479" max="9479" width="10.140625" style="211" bestFit="1" customWidth="1"/>
    <col min="9480" max="9480" width="2.5703125" style="211" customWidth="1"/>
    <col min="9481" max="9481" width="8.85546875" style="211" customWidth="1"/>
    <col min="9482" max="9482" width="1.7109375" style="211" customWidth="1"/>
    <col min="9483" max="9483" width="9" style="211" customWidth="1"/>
    <col min="9484" max="9485" width="1.7109375" style="211" customWidth="1"/>
    <col min="9486" max="9487" width="9" style="211" bestFit="1" customWidth="1"/>
    <col min="9488" max="9488" width="1.7109375" style="211" customWidth="1"/>
    <col min="9489" max="9490" width="9" style="211" bestFit="1" customWidth="1"/>
    <col min="9491" max="9491" width="1.7109375" style="211" customWidth="1"/>
    <col min="9492" max="9493" width="9" style="211" bestFit="1" customWidth="1"/>
    <col min="9494" max="9494" width="1.7109375" style="211" customWidth="1"/>
    <col min="9495" max="9496" width="9" style="211" bestFit="1" customWidth="1"/>
    <col min="9497" max="9497" width="1.7109375" style="211" customWidth="1"/>
    <col min="9498" max="9498" width="8.140625" style="211" bestFit="1" customWidth="1"/>
    <col min="9499" max="9499" width="7.7109375" style="211" customWidth="1"/>
    <col min="9500" max="9500" width="1.7109375" style="211" customWidth="1"/>
    <col min="9501" max="9733" width="11.42578125" style="211"/>
    <col min="9734" max="9734" width="14.85546875" style="211" customWidth="1"/>
    <col min="9735" max="9735" width="10.140625" style="211" bestFit="1" customWidth="1"/>
    <col min="9736" max="9736" width="2.5703125" style="211" customWidth="1"/>
    <col min="9737" max="9737" width="8.85546875" style="211" customWidth="1"/>
    <col min="9738" max="9738" width="1.7109375" style="211" customWidth="1"/>
    <col min="9739" max="9739" width="9" style="211" customWidth="1"/>
    <col min="9740" max="9741" width="1.7109375" style="211" customWidth="1"/>
    <col min="9742" max="9743" width="9" style="211" bestFit="1" customWidth="1"/>
    <col min="9744" max="9744" width="1.7109375" style="211" customWidth="1"/>
    <col min="9745" max="9746" width="9" style="211" bestFit="1" customWidth="1"/>
    <col min="9747" max="9747" width="1.7109375" style="211" customWidth="1"/>
    <col min="9748" max="9749" width="9" style="211" bestFit="1" customWidth="1"/>
    <col min="9750" max="9750" width="1.7109375" style="211" customWidth="1"/>
    <col min="9751" max="9752" width="9" style="211" bestFit="1" customWidth="1"/>
    <col min="9753" max="9753" width="1.7109375" style="211" customWidth="1"/>
    <col min="9754" max="9754" width="8.140625" style="211" bestFit="1" customWidth="1"/>
    <col min="9755" max="9755" width="7.7109375" style="211" customWidth="1"/>
    <col min="9756" max="9756" width="1.7109375" style="211" customWidth="1"/>
    <col min="9757" max="9989" width="11.42578125" style="211"/>
    <col min="9990" max="9990" width="14.85546875" style="211" customWidth="1"/>
    <col min="9991" max="9991" width="10.140625" style="211" bestFit="1" customWidth="1"/>
    <col min="9992" max="9992" width="2.5703125" style="211" customWidth="1"/>
    <col min="9993" max="9993" width="8.85546875" style="211" customWidth="1"/>
    <col min="9994" max="9994" width="1.7109375" style="211" customWidth="1"/>
    <col min="9995" max="9995" width="9" style="211" customWidth="1"/>
    <col min="9996" max="9997" width="1.7109375" style="211" customWidth="1"/>
    <col min="9998" max="9999" width="9" style="211" bestFit="1" customWidth="1"/>
    <col min="10000" max="10000" width="1.7109375" style="211" customWidth="1"/>
    <col min="10001" max="10002" width="9" style="211" bestFit="1" customWidth="1"/>
    <col min="10003" max="10003" width="1.7109375" style="211" customWidth="1"/>
    <col min="10004" max="10005" width="9" style="211" bestFit="1" customWidth="1"/>
    <col min="10006" max="10006" width="1.7109375" style="211" customWidth="1"/>
    <col min="10007" max="10008" width="9" style="211" bestFit="1" customWidth="1"/>
    <col min="10009" max="10009" width="1.7109375" style="211" customWidth="1"/>
    <col min="10010" max="10010" width="8.140625" style="211" bestFit="1" customWidth="1"/>
    <col min="10011" max="10011" width="7.7109375" style="211" customWidth="1"/>
    <col min="10012" max="10012" width="1.7109375" style="211" customWidth="1"/>
    <col min="10013" max="10245" width="11.42578125" style="211"/>
    <col min="10246" max="10246" width="14.85546875" style="211" customWidth="1"/>
    <col min="10247" max="10247" width="10.140625" style="211" bestFit="1" customWidth="1"/>
    <col min="10248" max="10248" width="2.5703125" style="211" customWidth="1"/>
    <col min="10249" max="10249" width="8.85546875" style="211" customWidth="1"/>
    <col min="10250" max="10250" width="1.7109375" style="211" customWidth="1"/>
    <col min="10251" max="10251" width="9" style="211" customWidth="1"/>
    <col min="10252" max="10253" width="1.7109375" style="211" customWidth="1"/>
    <col min="10254" max="10255" width="9" style="211" bestFit="1" customWidth="1"/>
    <col min="10256" max="10256" width="1.7109375" style="211" customWidth="1"/>
    <col min="10257" max="10258" width="9" style="211" bestFit="1" customWidth="1"/>
    <col min="10259" max="10259" width="1.7109375" style="211" customWidth="1"/>
    <col min="10260" max="10261" width="9" style="211" bestFit="1" customWidth="1"/>
    <col min="10262" max="10262" width="1.7109375" style="211" customWidth="1"/>
    <col min="10263" max="10264" width="9" style="211" bestFit="1" customWidth="1"/>
    <col min="10265" max="10265" width="1.7109375" style="211" customWidth="1"/>
    <col min="10266" max="10266" width="8.140625" style="211" bestFit="1" customWidth="1"/>
    <col min="10267" max="10267" width="7.7109375" style="211" customWidth="1"/>
    <col min="10268" max="10268" width="1.7109375" style="211" customWidth="1"/>
    <col min="10269" max="10501" width="11.42578125" style="211"/>
    <col min="10502" max="10502" width="14.85546875" style="211" customWidth="1"/>
    <col min="10503" max="10503" width="10.140625" style="211" bestFit="1" customWidth="1"/>
    <col min="10504" max="10504" width="2.5703125" style="211" customWidth="1"/>
    <col min="10505" max="10505" width="8.85546875" style="211" customWidth="1"/>
    <col min="10506" max="10506" width="1.7109375" style="211" customWidth="1"/>
    <col min="10507" max="10507" width="9" style="211" customWidth="1"/>
    <col min="10508" max="10509" width="1.7109375" style="211" customWidth="1"/>
    <col min="10510" max="10511" width="9" style="211" bestFit="1" customWidth="1"/>
    <col min="10512" max="10512" width="1.7109375" style="211" customWidth="1"/>
    <col min="10513" max="10514" width="9" style="211" bestFit="1" customWidth="1"/>
    <col min="10515" max="10515" width="1.7109375" style="211" customWidth="1"/>
    <col min="10516" max="10517" width="9" style="211" bestFit="1" customWidth="1"/>
    <col min="10518" max="10518" width="1.7109375" style="211" customWidth="1"/>
    <col min="10519" max="10520" width="9" style="211" bestFit="1" customWidth="1"/>
    <col min="10521" max="10521" width="1.7109375" style="211" customWidth="1"/>
    <col min="10522" max="10522" width="8.140625" style="211" bestFit="1" customWidth="1"/>
    <col min="10523" max="10523" width="7.7109375" style="211" customWidth="1"/>
    <col min="10524" max="10524" width="1.7109375" style="211" customWidth="1"/>
    <col min="10525" max="10757" width="11.42578125" style="211"/>
    <col min="10758" max="10758" width="14.85546875" style="211" customWidth="1"/>
    <col min="10759" max="10759" width="10.140625" style="211" bestFit="1" customWidth="1"/>
    <col min="10760" max="10760" width="2.5703125" style="211" customWidth="1"/>
    <col min="10761" max="10761" width="8.85546875" style="211" customWidth="1"/>
    <col min="10762" max="10762" width="1.7109375" style="211" customWidth="1"/>
    <col min="10763" max="10763" width="9" style="211" customWidth="1"/>
    <col min="10764" max="10765" width="1.7109375" style="211" customWidth="1"/>
    <col min="10766" max="10767" width="9" style="211" bestFit="1" customWidth="1"/>
    <col min="10768" max="10768" width="1.7109375" style="211" customWidth="1"/>
    <col min="10769" max="10770" width="9" style="211" bestFit="1" customWidth="1"/>
    <col min="10771" max="10771" width="1.7109375" style="211" customWidth="1"/>
    <col min="10772" max="10773" width="9" style="211" bestFit="1" customWidth="1"/>
    <col min="10774" max="10774" width="1.7109375" style="211" customWidth="1"/>
    <col min="10775" max="10776" width="9" style="211" bestFit="1" customWidth="1"/>
    <col min="10777" max="10777" width="1.7109375" style="211" customWidth="1"/>
    <col min="10778" max="10778" width="8.140625" style="211" bestFit="1" customWidth="1"/>
    <col min="10779" max="10779" width="7.7109375" style="211" customWidth="1"/>
    <col min="10780" max="10780" width="1.7109375" style="211" customWidth="1"/>
    <col min="10781" max="11013" width="11.42578125" style="211"/>
    <col min="11014" max="11014" width="14.85546875" style="211" customWidth="1"/>
    <col min="11015" max="11015" width="10.140625" style="211" bestFit="1" customWidth="1"/>
    <col min="11016" max="11016" width="2.5703125" style="211" customWidth="1"/>
    <col min="11017" max="11017" width="8.85546875" style="211" customWidth="1"/>
    <col min="11018" max="11018" width="1.7109375" style="211" customWidth="1"/>
    <col min="11019" max="11019" width="9" style="211" customWidth="1"/>
    <col min="11020" max="11021" width="1.7109375" style="211" customWidth="1"/>
    <col min="11022" max="11023" width="9" style="211" bestFit="1" customWidth="1"/>
    <col min="11024" max="11024" width="1.7109375" style="211" customWidth="1"/>
    <col min="11025" max="11026" width="9" style="211" bestFit="1" customWidth="1"/>
    <col min="11027" max="11027" width="1.7109375" style="211" customWidth="1"/>
    <col min="11028" max="11029" width="9" style="211" bestFit="1" customWidth="1"/>
    <col min="11030" max="11030" width="1.7109375" style="211" customWidth="1"/>
    <col min="11031" max="11032" width="9" style="211" bestFit="1" customWidth="1"/>
    <col min="11033" max="11033" width="1.7109375" style="211" customWidth="1"/>
    <col min="11034" max="11034" width="8.140625" style="211" bestFit="1" customWidth="1"/>
    <col min="11035" max="11035" width="7.7109375" style="211" customWidth="1"/>
    <col min="11036" max="11036" width="1.7109375" style="211" customWidth="1"/>
    <col min="11037" max="11269" width="11.42578125" style="211"/>
    <col min="11270" max="11270" width="14.85546875" style="211" customWidth="1"/>
    <col min="11271" max="11271" width="10.140625" style="211" bestFit="1" customWidth="1"/>
    <col min="11272" max="11272" width="2.5703125" style="211" customWidth="1"/>
    <col min="11273" max="11273" width="8.85546875" style="211" customWidth="1"/>
    <col min="11274" max="11274" width="1.7109375" style="211" customWidth="1"/>
    <col min="11275" max="11275" width="9" style="211" customWidth="1"/>
    <col min="11276" max="11277" width="1.7109375" style="211" customWidth="1"/>
    <col min="11278" max="11279" width="9" style="211" bestFit="1" customWidth="1"/>
    <col min="11280" max="11280" width="1.7109375" style="211" customWidth="1"/>
    <col min="11281" max="11282" width="9" style="211" bestFit="1" customWidth="1"/>
    <col min="11283" max="11283" width="1.7109375" style="211" customWidth="1"/>
    <col min="11284" max="11285" width="9" style="211" bestFit="1" customWidth="1"/>
    <col min="11286" max="11286" width="1.7109375" style="211" customWidth="1"/>
    <col min="11287" max="11288" width="9" style="211" bestFit="1" customWidth="1"/>
    <col min="11289" max="11289" width="1.7109375" style="211" customWidth="1"/>
    <col min="11290" max="11290" width="8.140625" style="211" bestFit="1" customWidth="1"/>
    <col min="11291" max="11291" width="7.7109375" style="211" customWidth="1"/>
    <col min="11292" max="11292" width="1.7109375" style="211" customWidth="1"/>
    <col min="11293" max="11525" width="11.42578125" style="211"/>
    <col min="11526" max="11526" width="14.85546875" style="211" customWidth="1"/>
    <col min="11527" max="11527" width="10.140625" style="211" bestFit="1" customWidth="1"/>
    <col min="11528" max="11528" width="2.5703125" style="211" customWidth="1"/>
    <col min="11529" max="11529" width="8.85546875" style="211" customWidth="1"/>
    <col min="11530" max="11530" width="1.7109375" style="211" customWidth="1"/>
    <col min="11531" max="11531" width="9" style="211" customWidth="1"/>
    <col min="11532" max="11533" width="1.7109375" style="211" customWidth="1"/>
    <col min="11534" max="11535" width="9" style="211" bestFit="1" customWidth="1"/>
    <col min="11536" max="11536" width="1.7109375" style="211" customWidth="1"/>
    <col min="11537" max="11538" width="9" style="211" bestFit="1" customWidth="1"/>
    <col min="11539" max="11539" width="1.7109375" style="211" customWidth="1"/>
    <col min="11540" max="11541" width="9" style="211" bestFit="1" customWidth="1"/>
    <col min="11542" max="11542" width="1.7109375" style="211" customWidth="1"/>
    <col min="11543" max="11544" width="9" style="211" bestFit="1" customWidth="1"/>
    <col min="11545" max="11545" width="1.7109375" style="211" customWidth="1"/>
    <col min="11546" max="11546" width="8.140625" style="211" bestFit="1" customWidth="1"/>
    <col min="11547" max="11547" width="7.7109375" style="211" customWidth="1"/>
    <col min="11548" max="11548" width="1.7109375" style="211" customWidth="1"/>
    <col min="11549" max="11781" width="11.42578125" style="211"/>
    <col min="11782" max="11782" width="14.85546875" style="211" customWidth="1"/>
    <col min="11783" max="11783" width="10.140625" style="211" bestFit="1" customWidth="1"/>
    <col min="11784" max="11784" width="2.5703125" style="211" customWidth="1"/>
    <col min="11785" max="11785" width="8.85546875" style="211" customWidth="1"/>
    <col min="11786" max="11786" width="1.7109375" style="211" customWidth="1"/>
    <col min="11787" max="11787" width="9" style="211" customWidth="1"/>
    <col min="11788" max="11789" width="1.7109375" style="211" customWidth="1"/>
    <col min="11790" max="11791" width="9" style="211" bestFit="1" customWidth="1"/>
    <col min="11792" max="11792" width="1.7109375" style="211" customWidth="1"/>
    <col min="11793" max="11794" width="9" style="211" bestFit="1" customWidth="1"/>
    <col min="11795" max="11795" width="1.7109375" style="211" customWidth="1"/>
    <col min="11796" max="11797" width="9" style="211" bestFit="1" customWidth="1"/>
    <col min="11798" max="11798" width="1.7109375" style="211" customWidth="1"/>
    <col min="11799" max="11800" width="9" style="211" bestFit="1" customWidth="1"/>
    <col min="11801" max="11801" width="1.7109375" style="211" customWidth="1"/>
    <col min="11802" max="11802" width="8.140625" style="211" bestFit="1" customWidth="1"/>
    <col min="11803" max="11803" width="7.7109375" style="211" customWidth="1"/>
    <col min="11804" max="11804" width="1.7109375" style="211" customWidth="1"/>
    <col min="11805" max="12037" width="11.42578125" style="211"/>
    <col min="12038" max="12038" width="14.85546875" style="211" customWidth="1"/>
    <col min="12039" max="12039" width="10.140625" style="211" bestFit="1" customWidth="1"/>
    <col min="12040" max="12040" width="2.5703125" style="211" customWidth="1"/>
    <col min="12041" max="12041" width="8.85546875" style="211" customWidth="1"/>
    <col min="12042" max="12042" width="1.7109375" style="211" customWidth="1"/>
    <col min="12043" max="12043" width="9" style="211" customWidth="1"/>
    <col min="12044" max="12045" width="1.7109375" style="211" customWidth="1"/>
    <col min="12046" max="12047" width="9" style="211" bestFit="1" customWidth="1"/>
    <col min="12048" max="12048" width="1.7109375" style="211" customWidth="1"/>
    <col min="12049" max="12050" width="9" style="211" bestFit="1" customWidth="1"/>
    <col min="12051" max="12051" width="1.7109375" style="211" customWidth="1"/>
    <col min="12052" max="12053" width="9" style="211" bestFit="1" customWidth="1"/>
    <col min="12054" max="12054" width="1.7109375" style="211" customWidth="1"/>
    <col min="12055" max="12056" width="9" style="211" bestFit="1" customWidth="1"/>
    <col min="12057" max="12057" width="1.7109375" style="211" customWidth="1"/>
    <col min="12058" max="12058" width="8.140625" style="211" bestFit="1" customWidth="1"/>
    <col min="12059" max="12059" width="7.7109375" style="211" customWidth="1"/>
    <col min="12060" max="12060" width="1.7109375" style="211" customWidth="1"/>
    <col min="12061" max="12293" width="11.42578125" style="211"/>
    <col min="12294" max="12294" width="14.85546875" style="211" customWidth="1"/>
    <col min="12295" max="12295" width="10.140625" style="211" bestFit="1" customWidth="1"/>
    <col min="12296" max="12296" width="2.5703125" style="211" customWidth="1"/>
    <col min="12297" max="12297" width="8.85546875" style="211" customWidth="1"/>
    <col min="12298" max="12298" width="1.7109375" style="211" customWidth="1"/>
    <col min="12299" max="12299" width="9" style="211" customWidth="1"/>
    <col min="12300" max="12301" width="1.7109375" style="211" customWidth="1"/>
    <col min="12302" max="12303" width="9" style="211" bestFit="1" customWidth="1"/>
    <col min="12304" max="12304" width="1.7109375" style="211" customWidth="1"/>
    <col min="12305" max="12306" width="9" style="211" bestFit="1" customWidth="1"/>
    <col min="12307" max="12307" width="1.7109375" style="211" customWidth="1"/>
    <col min="12308" max="12309" width="9" style="211" bestFit="1" customWidth="1"/>
    <col min="12310" max="12310" width="1.7109375" style="211" customWidth="1"/>
    <col min="12311" max="12312" width="9" style="211" bestFit="1" customWidth="1"/>
    <col min="12313" max="12313" width="1.7109375" style="211" customWidth="1"/>
    <col min="12314" max="12314" width="8.140625" style="211" bestFit="1" customWidth="1"/>
    <col min="12315" max="12315" width="7.7109375" style="211" customWidth="1"/>
    <col min="12316" max="12316" width="1.7109375" style="211" customWidth="1"/>
    <col min="12317" max="12549" width="11.42578125" style="211"/>
    <col min="12550" max="12550" width="14.85546875" style="211" customWidth="1"/>
    <col min="12551" max="12551" width="10.140625" style="211" bestFit="1" customWidth="1"/>
    <col min="12552" max="12552" width="2.5703125" style="211" customWidth="1"/>
    <col min="12553" max="12553" width="8.85546875" style="211" customWidth="1"/>
    <col min="12554" max="12554" width="1.7109375" style="211" customWidth="1"/>
    <col min="12555" max="12555" width="9" style="211" customWidth="1"/>
    <col min="12556" max="12557" width="1.7109375" style="211" customWidth="1"/>
    <col min="12558" max="12559" width="9" style="211" bestFit="1" customWidth="1"/>
    <col min="12560" max="12560" width="1.7109375" style="211" customWidth="1"/>
    <col min="12561" max="12562" width="9" style="211" bestFit="1" customWidth="1"/>
    <col min="12563" max="12563" width="1.7109375" style="211" customWidth="1"/>
    <col min="12564" max="12565" width="9" style="211" bestFit="1" customWidth="1"/>
    <col min="12566" max="12566" width="1.7109375" style="211" customWidth="1"/>
    <col min="12567" max="12568" width="9" style="211" bestFit="1" customWidth="1"/>
    <col min="12569" max="12569" width="1.7109375" style="211" customWidth="1"/>
    <col min="12570" max="12570" width="8.140625" style="211" bestFit="1" customWidth="1"/>
    <col min="12571" max="12571" width="7.7109375" style="211" customWidth="1"/>
    <col min="12572" max="12572" width="1.7109375" style="211" customWidth="1"/>
    <col min="12573" max="12805" width="11.42578125" style="211"/>
    <col min="12806" max="12806" width="14.85546875" style="211" customWidth="1"/>
    <col min="12807" max="12807" width="10.140625" style="211" bestFit="1" customWidth="1"/>
    <col min="12808" max="12808" width="2.5703125" style="211" customWidth="1"/>
    <col min="12809" max="12809" width="8.85546875" style="211" customWidth="1"/>
    <col min="12810" max="12810" width="1.7109375" style="211" customWidth="1"/>
    <col min="12811" max="12811" width="9" style="211" customWidth="1"/>
    <col min="12812" max="12813" width="1.7109375" style="211" customWidth="1"/>
    <col min="12814" max="12815" width="9" style="211" bestFit="1" customWidth="1"/>
    <col min="12816" max="12816" width="1.7109375" style="211" customWidth="1"/>
    <col min="12817" max="12818" width="9" style="211" bestFit="1" customWidth="1"/>
    <col min="12819" max="12819" width="1.7109375" style="211" customWidth="1"/>
    <col min="12820" max="12821" width="9" style="211" bestFit="1" customWidth="1"/>
    <col min="12822" max="12822" width="1.7109375" style="211" customWidth="1"/>
    <col min="12823" max="12824" width="9" style="211" bestFit="1" customWidth="1"/>
    <col min="12825" max="12825" width="1.7109375" style="211" customWidth="1"/>
    <col min="12826" max="12826" width="8.140625" style="211" bestFit="1" customWidth="1"/>
    <col min="12827" max="12827" width="7.7109375" style="211" customWidth="1"/>
    <col min="12828" max="12828" width="1.7109375" style="211" customWidth="1"/>
    <col min="12829" max="13061" width="11.42578125" style="211"/>
    <col min="13062" max="13062" width="14.85546875" style="211" customWidth="1"/>
    <col min="13063" max="13063" width="10.140625" style="211" bestFit="1" customWidth="1"/>
    <col min="13064" max="13064" width="2.5703125" style="211" customWidth="1"/>
    <col min="13065" max="13065" width="8.85546875" style="211" customWidth="1"/>
    <col min="13066" max="13066" width="1.7109375" style="211" customWidth="1"/>
    <col min="13067" max="13067" width="9" style="211" customWidth="1"/>
    <col min="13068" max="13069" width="1.7109375" style="211" customWidth="1"/>
    <col min="13070" max="13071" width="9" style="211" bestFit="1" customWidth="1"/>
    <col min="13072" max="13072" width="1.7109375" style="211" customWidth="1"/>
    <col min="13073" max="13074" width="9" style="211" bestFit="1" customWidth="1"/>
    <col min="13075" max="13075" width="1.7109375" style="211" customWidth="1"/>
    <col min="13076" max="13077" width="9" style="211" bestFit="1" customWidth="1"/>
    <col min="13078" max="13078" width="1.7109375" style="211" customWidth="1"/>
    <col min="13079" max="13080" width="9" style="211" bestFit="1" customWidth="1"/>
    <col min="13081" max="13081" width="1.7109375" style="211" customWidth="1"/>
    <col min="13082" max="13082" width="8.140625" style="211" bestFit="1" customWidth="1"/>
    <col min="13083" max="13083" width="7.7109375" style="211" customWidth="1"/>
    <col min="13084" max="13084" width="1.7109375" style="211" customWidth="1"/>
    <col min="13085" max="13317" width="11.42578125" style="211"/>
    <col min="13318" max="13318" width="14.85546875" style="211" customWidth="1"/>
    <col min="13319" max="13319" width="10.140625" style="211" bestFit="1" customWidth="1"/>
    <col min="13320" max="13320" width="2.5703125" style="211" customWidth="1"/>
    <col min="13321" max="13321" width="8.85546875" style="211" customWidth="1"/>
    <col min="13322" max="13322" width="1.7109375" style="211" customWidth="1"/>
    <col min="13323" max="13323" width="9" style="211" customWidth="1"/>
    <col min="13324" max="13325" width="1.7109375" style="211" customWidth="1"/>
    <col min="13326" max="13327" width="9" style="211" bestFit="1" customWidth="1"/>
    <col min="13328" max="13328" width="1.7109375" style="211" customWidth="1"/>
    <col min="13329" max="13330" width="9" style="211" bestFit="1" customWidth="1"/>
    <col min="13331" max="13331" width="1.7109375" style="211" customWidth="1"/>
    <col min="13332" max="13333" width="9" style="211" bestFit="1" customWidth="1"/>
    <col min="13334" max="13334" width="1.7109375" style="211" customWidth="1"/>
    <col min="13335" max="13336" width="9" style="211" bestFit="1" customWidth="1"/>
    <col min="13337" max="13337" width="1.7109375" style="211" customWidth="1"/>
    <col min="13338" max="13338" width="8.140625" style="211" bestFit="1" customWidth="1"/>
    <col min="13339" max="13339" width="7.7109375" style="211" customWidth="1"/>
    <col min="13340" max="13340" width="1.7109375" style="211" customWidth="1"/>
    <col min="13341" max="13573" width="11.42578125" style="211"/>
    <col min="13574" max="13574" width="14.85546875" style="211" customWidth="1"/>
    <col min="13575" max="13575" width="10.140625" style="211" bestFit="1" customWidth="1"/>
    <col min="13576" max="13576" width="2.5703125" style="211" customWidth="1"/>
    <col min="13577" max="13577" width="8.85546875" style="211" customWidth="1"/>
    <col min="13578" max="13578" width="1.7109375" style="211" customWidth="1"/>
    <col min="13579" max="13579" width="9" style="211" customWidth="1"/>
    <col min="13580" max="13581" width="1.7109375" style="211" customWidth="1"/>
    <col min="13582" max="13583" width="9" style="211" bestFit="1" customWidth="1"/>
    <col min="13584" max="13584" width="1.7109375" style="211" customWidth="1"/>
    <col min="13585" max="13586" width="9" style="211" bestFit="1" customWidth="1"/>
    <col min="13587" max="13587" width="1.7109375" style="211" customWidth="1"/>
    <col min="13588" max="13589" width="9" style="211" bestFit="1" customWidth="1"/>
    <col min="13590" max="13590" width="1.7109375" style="211" customWidth="1"/>
    <col min="13591" max="13592" width="9" style="211" bestFit="1" customWidth="1"/>
    <col min="13593" max="13593" width="1.7109375" style="211" customWidth="1"/>
    <col min="13594" max="13594" width="8.140625" style="211" bestFit="1" customWidth="1"/>
    <col min="13595" max="13595" width="7.7109375" style="211" customWidth="1"/>
    <col min="13596" max="13596" width="1.7109375" style="211" customWidth="1"/>
    <col min="13597" max="13829" width="11.42578125" style="211"/>
    <col min="13830" max="13830" width="14.85546875" style="211" customWidth="1"/>
    <col min="13831" max="13831" width="10.140625" style="211" bestFit="1" customWidth="1"/>
    <col min="13832" max="13832" width="2.5703125" style="211" customWidth="1"/>
    <col min="13833" max="13833" width="8.85546875" style="211" customWidth="1"/>
    <col min="13834" max="13834" width="1.7109375" style="211" customWidth="1"/>
    <col min="13835" max="13835" width="9" style="211" customWidth="1"/>
    <col min="13836" max="13837" width="1.7109375" style="211" customWidth="1"/>
    <col min="13838" max="13839" width="9" style="211" bestFit="1" customWidth="1"/>
    <col min="13840" max="13840" width="1.7109375" style="211" customWidth="1"/>
    <col min="13841" max="13842" width="9" style="211" bestFit="1" customWidth="1"/>
    <col min="13843" max="13843" width="1.7109375" style="211" customWidth="1"/>
    <col min="13844" max="13845" width="9" style="211" bestFit="1" customWidth="1"/>
    <col min="13846" max="13846" width="1.7109375" style="211" customWidth="1"/>
    <col min="13847" max="13848" width="9" style="211" bestFit="1" customWidth="1"/>
    <col min="13849" max="13849" width="1.7109375" style="211" customWidth="1"/>
    <col min="13850" max="13850" width="8.140625" style="211" bestFit="1" customWidth="1"/>
    <col min="13851" max="13851" width="7.7109375" style="211" customWidth="1"/>
    <col min="13852" max="13852" width="1.7109375" style="211" customWidth="1"/>
    <col min="13853" max="14085" width="11.42578125" style="211"/>
    <col min="14086" max="14086" width="14.85546875" style="211" customWidth="1"/>
    <col min="14087" max="14087" width="10.140625" style="211" bestFit="1" customWidth="1"/>
    <col min="14088" max="14088" width="2.5703125" style="211" customWidth="1"/>
    <col min="14089" max="14089" width="8.85546875" style="211" customWidth="1"/>
    <col min="14090" max="14090" width="1.7109375" style="211" customWidth="1"/>
    <col min="14091" max="14091" width="9" style="211" customWidth="1"/>
    <col min="14092" max="14093" width="1.7109375" style="211" customWidth="1"/>
    <col min="14094" max="14095" width="9" style="211" bestFit="1" customWidth="1"/>
    <col min="14096" max="14096" width="1.7109375" style="211" customWidth="1"/>
    <col min="14097" max="14098" width="9" style="211" bestFit="1" customWidth="1"/>
    <col min="14099" max="14099" width="1.7109375" style="211" customWidth="1"/>
    <col min="14100" max="14101" width="9" style="211" bestFit="1" customWidth="1"/>
    <col min="14102" max="14102" width="1.7109375" style="211" customWidth="1"/>
    <col min="14103" max="14104" width="9" style="211" bestFit="1" customWidth="1"/>
    <col min="14105" max="14105" width="1.7109375" style="211" customWidth="1"/>
    <col min="14106" max="14106" width="8.140625" style="211" bestFit="1" customWidth="1"/>
    <col min="14107" max="14107" width="7.7109375" style="211" customWidth="1"/>
    <col min="14108" max="14108" width="1.7109375" style="211" customWidth="1"/>
    <col min="14109" max="14341" width="11.42578125" style="211"/>
    <col min="14342" max="14342" width="14.85546875" style="211" customWidth="1"/>
    <col min="14343" max="14343" width="10.140625" style="211" bestFit="1" customWidth="1"/>
    <col min="14344" max="14344" width="2.5703125" style="211" customWidth="1"/>
    <col min="14345" max="14345" width="8.85546875" style="211" customWidth="1"/>
    <col min="14346" max="14346" width="1.7109375" style="211" customWidth="1"/>
    <col min="14347" max="14347" width="9" style="211" customWidth="1"/>
    <col min="14348" max="14349" width="1.7109375" style="211" customWidth="1"/>
    <col min="14350" max="14351" width="9" style="211" bestFit="1" customWidth="1"/>
    <col min="14352" max="14352" width="1.7109375" style="211" customWidth="1"/>
    <col min="14353" max="14354" width="9" style="211" bestFit="1" customWidth="1"/>
    <col min="14355" max="14355" width="1.7109375" style="211" customWidth="1"/>
    <col min="14356" max="14357" width="9" style="211" bestFit="1" customWidth="1"/>
    <col min="14358" max="14358" width="1.7109375" style="211" customWidth="1"/>
    <col min="14359" max="14360" width="9" style="211" bestFit="1" customWidth="1"/>
    <col min="14361" max="14361" width="1.7109375" style="211" customWidth="1"/>
    <col min="14362" max="14362" width="8.140625" style="211" bestFit="1" customWidth="1"/>
    <col min="14363" max="14363" width="7.7109375" style="211" customWidth="1"/>
    <col min="14364" max="14364" width="1.7109375" style="211" customWidth="1"/>
    <col min="14365" max="14597" width="11.42578125" style="211"/>
    <col min="14598" max="14598" width="14.85546875" style="211" customWidth="1"/>
    <col min="14599" max="14599" width="10.140625" style="211" bestFit="1" customWidth="1"/>
    <col min="14600" max="14600" width="2.5703125" style="211" customWidth="1"/>
    <col min="14601" max="14601" width="8.85546875" style="211" customWidth="1"/>
    <col min="14602" max="14602" width="1.7109375" style="211" customWidth="1"/>
    <col min="14603" max="14603" width="9" style="211" customWidth="1"/>
    <col min="14604" max="14605" width="1.7109375" style="211" customWidth="1"/>
    <col min="14606" max="14607" width="9" style="211" bestFit="1" customWidth="1"/>
    <col min="14608" max="14608" width="1.7109375" style="211" customWidth="1"/>
    <col min="14609" max="14610" width="9" style="211" bestFit="1" customWidth="1"/>
    <col min="14611" max="14611" width="1.7109375" style="211" customWidth="1"/>
    <col min="14612" max="14613" width="9" style="211" bestFit="1" customWidth="1"/>
    <col min="14614" max="14614" width="1.7109375" style="211" customWidth="1"/>
    <col min="14615" max="14616" width="9" style="211" bestFit="1" customWidth="1"/>
    <col min="14617" max="14617" width="1.7109375" style="211" customWidth="1"/>
    <col min="14618" max="14618" width="8.140625" style="211" bestFit="1" customWidth="1"/>
    <col min="14619" max="14619" width="7.7109375" style="211" customWidth="1"/>
    <col min="14620" max="14620" width="1.7109375" style="211" customWidth="1"/>
    <col min="14621" max="14853" width="11.42578125" style="211"/>
    <col min="14854" max="14854" width="14.85546875" style="211" customWidth="1"/>
    <col min="14855" max="14855" width="10.140625" style="211" bestFit="1" customWidth="1"/>
    <col min="14856" max="14856" width="2.5703125" style="211" customWidth="1"/>
    <col min="14857" max="14857" width="8.85546875" style="211" customWidth="1"/>
    <col min="14858" max="14858" width="1.7109375" style="211" customWidth="1"/>
    <col min="14859" max="14859" width="9" style="211" customWidth="1"/>
    <col min="14860" max="14861" width="1.7109375" style="211" customWidth="1"/>
    <col min="14862" max="14863" width="9" style="211" bestFit="1" customWidth="1"/>
    <col min="14864" max="14864" width="1.7109375" style="211" customWidth="1"/>
    <col min="14865" max="14866" width="9" style="211" bestFit="1" customWidth="1"/>
    <col min="14867" max="14867" width="1.7109375" style="211" customWidth="1"/>
    <col min="14868" max="14869" width="9" style="211" bestFit="1" customWidth="1"/>
    <col min="14870" max="14870" width="1.7109375" style="211" customWidth="1"/>
    <col min="14871" max="14872" width="9" style="211" bestFit="1" customWidth="1"/>
    <col min="14873" max="14873" width="1.7109375" style="211" customWidth="1"/>
    <col min="14874" max="14874" width="8.140625" style="211" bestFit="1" customWidth="1"/>
    <col min="14875" max="14875" width="7.7109375" style="211" customWidth="1"/>
    <col min="14876" max="14876" width="1.7109375" style="211" customWidth="1"/>
    <col min="14877" max="15109" width="11.42578125" style="211"/>
    <col min="15110" max="15110" width="14.85546875" style="211" customWidth="1"/>
    <col min="15111" max="15111" width="10.140625" style="211" bestFit="1" customWidth="1"/>
    <col min="15112" max="15112" width="2.5703125" style="211" customWidth="1"/>
    <col min="15113" max="15113" width="8.85546875" style="211" customWidth="1"/>
    <col min="15114" max="15114" width="1.7109375" style="211" customWidth="1"/>
    <col min="15115" max="15115" width="9" style="211" customWidth="1"/>
    <col min="15116" max="15117" width="1.7109375" style="211" customWidth="1"/>
    <col min="15118" max="15119" width="9" style="211" bestFit="1" customWidth="1"/>
    <col min="15120" max="15120" width="1.7109375" style="211" customWidth="1"/>
    <col min="15121" max="15122" width="9" style="211" bestFit="1" customWidth="1"/>
    <col min="15123" max="15123" width="1.7109375" style="211" customWidth="1"/>
    <col min="15124" max="15125" width="9" style="211" bestFit="1" customWidth="1"/>
    <col min="15126" max="15126" width="1.7109375" style="211" customWidth="1"/>
    <col min="15127" max="15128" width="9" style="211" bestFit="1" customWidth="1"/>
    <col min="15129" max="15129" width="1.7109375" style="211" customWidth="1"/>
    <col min="15130" max="15130" width="8.140625" style="211" bestFit="1" customWidth="1"/>
    <col min="15131" max="15131" width="7.7109375" style="211" customWidth="1"/>
    <col min="15132" max="15132" width="1.7109375" style="211" customWidth="1"/>
    <col min="15133" max="15365" width="11.42578125" style="211"/>
    <col min="15366" max="15366" width="14.85546875" style="211" customWidth="1"/>
    <col min="15367" max="15367" width="10.140625" style="211" bestFit="1" customWidth="1"/>
    <col min="15368" max="15368" width="2.5703125" style="211" customWidth="1"/>
    <col min="15369" max="15369" width="8.85546875" style="211" customWidth="1"/>
    <col min="15370" max="15370" width="1.7109375" style="211" customWidth="1"/>
    <col min="15371" max="15371" width="9" style="211" customWidth="1"/>
    <col min="15372" max="15373" width="1.7109375" style="211" customWidth="1"/>
    <col min="15374" max="15375" width="9" style="211" bestFit="1" customWidth="1"/>
    <col min="15376" max="15376" width="1.7109375" style="211" customWidth="1"/>
    <col min="15377" max="15378" width="9" style="211" bestFit="1" customWidth="1"/>
    <col min="15379" max="15379" width="1.7109375" style="211" customWidth="1"/>
    <col min="15380" max="15381" width="9" style="211" bestFit="1" customWidth="1"/>
    <col min="15382" max="15382" width="1.7109375" style="211" customWidth="1"/>
    <col min="15383" max="15384" width="9" style="211" bestFit="1" customWidth="1"/>
    <col min="15385" max="15385" width="1.7109375" style="211" customWidth="1"/>
    <col min="15386" max="15386" width="8.140625" style="211" bestFit="1" customWidth="1"/>
    <col min="15387" max="15387" width="7.7109375" style="211" customWidth="1"/>
    <col min="15388" max="15388" width="1.7109375" style="211" customWidth="1"/>
    <col min="15389" max="15621" width="11.42578125" style="211"/>
    <col min="15622" max="15622" width="14.85546875" style="211" customWidth="1"/>
    <col min="15623" max="15623" width="10.140625" style="211" bestFit="1" customWidth="1"/>
    <col min="15624" max="15624" width="2.5703125" style="211" customWidth="1"/>
    <col min="15625" max="15625" width="8.85546875" style="211" customWidth="1"/>
    <col min="15626" max="15626" width="1.7109375" style="211" customWidth="1"/>
    <col min="15627" max="15627" width="9" style="211" customWidth="1"/>
    <col min="15628" max="15629" width="1.7109375" style="211" customWidth="1"/>
    <col min="15630" max="15631" width="9" style="211" bestFit="1" customWidth="1"/>
    <col min="15632" max="15632" width="1.7109375" style="211" customWidth="1"/>
    <col min="15633" max="15634" width="9" style="211" bestFit="1" customWidth="1"/>
    <col min="15635" max="15635" width="1.7109375" style="211" customWidth="1"/>
    <col min="15636" max="15637" width="9" style="211" bestFit="1" customWidth="1"/>
    <col min="15638" max="15638" width="1.7109375" style="211" customWidth="1"/>
    <col min="15639" max="15640" width="9" style="211" bestFit="1" customWidth="1"/>
    <col min="15641" max="15641" width="1.7109375" style="211" customWidth="1"/>
    <col min="15642" max="15642" width="8.140625" style="211" bestFit="1" customWidth="1"/>
    <col min="15643" max="15643" width="7.7109375" style="211" customWidth="1"/>
    <col min="15644" max="15644" width="1.7109375" style="211" customWidth="1"/>
    <col min="15645" max="15877" width="11.42578125" style="211"/>
    <col min="15878" max="15878" width="14.85546875" style="211" customWidth="1"/>
    <col min="15879" max="15879" width="10.140625" style="211" bestFit="1" customWidth="1"/>
    <col min="15880" max="15880" width="2.5703125" style="211" customWidth="1"/>
    <col min="15881" max="15881" width="8.85546875" style="211" customWidth="1"/>
    <col min="15882" max="15882" width="1.7109375" style="211" customWidth="1"/>
    <col min="15883" max="15883" width="9" style="211" customWidth="1"/>
    <col min="15884" max="15885" width="1.7109375" style="211" customWidth="1"/>
    <col min="15886" max="15887" width="9" style="211" bestFit="1" customWidth="1"/>
    <col min="15888" max="15888" width="1.7109375" style="211" customWidth="1"/>
    <col min="15889" max="15890" width="9" style="211" bestFit="1" customWidth="1"/>
    <col min="15891" max="15891" width="1.7109375" style="211" customWidth="1"/>
    <col min="15892" max="15893" width="9" style="211" bestFit="1" customWidth="1"/>
    <col min="15894" max="15894" width="1.7109375" style="211" customWidth="1"/>
    <col min="15895" max="15896" width="9" style="211" bestFit="1" customWidth="1"/>
    <col min="15897" max="15897" width="1.7109375" style="211" customWidth="1"/>
    <col min="15898" max="15898" width="8.140625" style="211" bestFit="1" customWidth="1"/>
    <col min="15899" max="15899" width="7.7109375" style="211" customWidth="1"/>
    <col min="15900" max="15900" width="1.7109375" style="211" customWidth="1"/>
    <col min="15901" max="16133" width="11.42578125" style="211"/>
    <col min="16134" max="16134" width="14.85546875" style="211" customWidth="1"/>
    <col min="16135" max="16135" width="10.140625" style="211" bestFit="1" customWidth="1"/>
    <col min="16136" max="16136" width="2.5703125" style="211" customWidth="1"/>
    <col min="16137" max="16137" width="8.85546875" style="211" customWidth="1"/>
    <col min="16138" max="16138" width="1.7109375" style="211" customWidth="1"/>
    <col min="16139" max="16139" width="9" style="211" customWidth="1"/>
    <col min="16140" max="16141" width="1.7109375" style="211" customWidth="1"/>
    <col min="16142" max="16143" width="9" style="211" bestFit="1" customWidth="1"/>
    <col min="16144" max="16144" width="1.7109375" style="211" customWidth="1"/>
    <col min="16145" max="16146" width="9" style="211" bestFit="1" customWidth="1"/>
    <col min="16147" max="16147" width="1.7109375" style="211" customWidth="1"/>
    <col min="16148" max="16149" width="9" style="211" bestFit="1" customWidth="1"/>
    <col min="16150" max="16150" width="1.7109375" style="211" customWidth="1"/>
    <col min="16151" max="16152" width="9" style="211" bestFit="1" customWidth="1"/>
    <col min="16153" max="16153" width="1.7109375" style="211" customWidth="1"/>
    <col min="16154" max="16154" width="8.140625" style="211" bestFit="1" customWidth="1"/>
    <col min="16155" max="16155" width="7.7109375" style="211" customWidth="1"/>
    <col min="16156" max="16156" width="1.7109375" style="211" customWidth="1"/>
    <col min="16157" max="16384" width="11.42578125" style="211"/>
  </cols>
  <sheetData>
    <row r="1" spans="1:39" s="247" customFormat="1" ht="17.100000000000001" customHeight="1" x14ac:dyDescent="0.2">
      <c r="A1" s="243" t="s">
        <v>2135</v>
      </c>
      <c r="B1" s="243"/>
      <c r="C1" s="243"/>
      <c r="D1" s="245"/>
      <c r="E1" s="245"/>
      <c r="F1" s="245"/>
      <c r="G1" s="245"/>
      <c r="H1" s="245"/>
      <c r="I1" s="245"/>
      <c r="J1" s="245"/>
      <c r="K1" s="245"/>
      <c r="L1" s="245"/>
      <c r="M1" s="245"/>
      <c r="N1" s="245"/>
      <c r="O1" s="245"/>
      <c r="P1" s="245"/>
      <c r="Q1" s="245"/>
      <c r="R1" s="245"/>
      <c r="S1" s="245"/>
      <c r="T1" s="245"/>
      <c r="U1" s="245"/>
      <c r="V1" s="245"/>
      <c r="W1" s="245"/>
      <c r="X1" s="245"/>
      <c r="Y1" s="245"/>
      <c r="Z1" s="245"/>
      <c r="AA1" s="245"/>
      <c r="AB1" s="641" t="s">
        <v>1689</v>
      </c>
    </row>
    <row r="2" spans="1:39" s="208" customFormat="1" ht="17.100000000000001" customHeight="1" x14ac:dyDescent="0.2">
      <c r="A2" s="243" t="s">
        <v>412</v>
      </c>
      <c r="B2" s="243"/>
      <c r="C2" s="243"/>
      <c r="D2" s="248"/>
      <c r="E2" s="248"/>
      <c r="F2" s="248"/>
      <c r="G2" s="248"/>
      <c r="H2" s="248"/>
      <c r="I2" s="248"/>
      <c r="J2" s="248"/>
      <c r="K2" s="248"/>
      <c r="L2" s="248"/>
      <c r="M2" s="248"/>
      <c r="N2" s="248"/>
      <c r="O2" s="248"/>
      <c r="P2" s="248"/>
      <c r="Q2" s="248"/>
      <c r="R2" s="248"/>
      <c r="S2" s="248"/>
      <c r="T2" s="248"/>
      <c r="U2" s="248"/>
      <c r="V2" s="248"/>
      <c r="W2" s="248"/>
      <c r="X2" s="248"/>
      <c r="Y2" s="248"/>
      <c r="Z2" s="248"/>
      <c r="AA2" s="248"/>
      <c r="AB2" s="248"/>
    </row>
    <row r="3" spans="1:39" s="208" customFormat="1" ht="15" customHeight="1" x14ac:dyDescent="0.2">
      <c r="A3" s="250"/>
      <c r="B3" s="250"/>
      <c r="C3" s="250"/>
      <c r="D3" s="248"/>
      <c r="E3" s="248"/>
      <c r="F3" s="248"/>
      <c r="G3" s="248"/>
      <c r="H3" s="248"/>
      <c r="I3" s="248"/>
      <c r="J3" s="248"/>
      <c r="K3" s="248"/>
      <c r="L3" s="248"/>
      <c r="M3" s="248"/>
      <c r="N3" s="248"/>
      <c r="O3" s="248"/>
      <c r="P3" s="248"/>
      <c r="Q3" s="248"/>
      <c r="R3" s="248"/>
      <c r="S3" s="248"/>
      <c r="T3" s="248"/>
      <c r="U3" s="248"/>
      <c r="V3" s="248"/>
      <c r="W3" s="248"/>
      <c r="X3" s="248"/>
      <c r="Y3" s="248"/>
      <c r="Z3" s="248"/>
      <c r="AA3" s="248"/>
      <c r="AB3" s="248"/>
    </row>
    <row r="4" spans="1:39" s="253" customFormat="1" ht="18" customHeight="1" x14ac:dyDescent="0.25">
      <c r="A4" s="1733" t="s">
        <v>344</v>
      </c>
      <c r="B4" s="1733" t="s">
        <v>0</v>
      </c>
      <c r="C4" s="252"/>
      <c r="D4" s="1746" t="s">
        <v>626</v>
      </c>
      <c r="E4" s="1746"/>
      <c r="F4" s="1746"/>
      <c r="G4" s="1746"/>
      <c r="H4" s="285"/>
      <c r="I4" s="1737" t="s">
        <v>627</v>
      </c>
      <c r="J4" s="1737"/>
      <c r="K4" s="1737"/>
      <c r="L4" s="1737"/>
      <c r="M4" s="1737"/>
      <c r="N4" s="1737"/>
      <c r="O4" s="1737"/>
      <c r="P4" s="1737"/>
      <c r="Q4" s="1737"/>
      <c r="R4" s="1737"/>
      <c r="S4" s="1737"/>
      <c r="T4" s="1737"/>
      <c r="U4" s="1737"/>
      <c r="V4" s="1737"/>
      <c r="W4" s="1737"/>
      <c r="X4" s="1737"/>
      <c r="Y4" s="1737"/>
      <c r="Z4" s="1737"/>
      <c r="AA4" s="1737"/>
      <c r="AB4" s="1737"/>
    </row>
    <row r="5" spans="1:39" s="253" customFormat="1" ht="18" customHeight="1" x14ac:dyDescent="0.25">
      <c r="A5" s="1734"/>
      <c r="B5" s="1734"/>
      <c r="C5" s="254"/>
      <c r="D5" s="1748"/>
      <c r="E5" s="1748"/>
      <c r="F5" s="1748"/>
      <c r="G5" s="1748"/>
      <c r="H5" s="286"/>
      <c r="I5" s="1742" t="s">
        <v>628</v>
      </c>
      <c r="J5" s="1742"/>
      <c r="K5" s="1742"/>
      <c r="L5" s="287"/>
      <c r="M5" s="1742" t="s">
        <v>629</v>
      </c>
      <c r="N5" s="1742"/>
      <c r="O5" s="1742"/>
      <c r="P5" s="287"/>
      <c r="Q5" s="1742" t="s">
        <v>630</v>
      </c>
      <c r="R5" s="1742"/>
      <c r="S5" s="1742"/>
      <c r="T5" s="287"/>
      <c r="U5" s="1742" t="s">
        <v>631</v>
      </c>
      <c r="V5" s="1742"/>
      <c r="W5" s="1742"/>
      <c r="X5" s="287"/>
      <c r="Y5" s="1742" t="s">
        <v>632</v>
      </c>
      <c r="Z5" s="1742"/>
      <c r="AA5" s="1742"/>
      <c r="AB5" s="288"/>
    </row>
    <row r="6" spans="1:39" ht="20.25" customHeight="1" x14ac:dyDescent="0.2">
      <c r="A6" s="1742"/>
      <c r="B6" s="1742"/>
      <c r="C6" s="290"/>
      <c r="D6" s="1750" t="s">
        <v>435</v>
      </c>
      <c r="E6" s="1751"/>
      <c r="F6" s="1742" t="s">
        <v>436</v>
      </c>
      <c r="G6" s="1749"/>
      <c r="H6" s="289"/>
      <c r="I6" s="1737" t="s">
        <v>633</v>
      </c>
      <c r="J6" s="1737"/>
      <c r="K6" s="1742" t="s">
        <v>634</v>
      </c>
      <c r="L6" s="1742"/>
      <c r="M6" s="1737" t="s">
        <v>633</v>
      </c>
      <c r="N6" s="1737"/>
      <c r="O6" s="1742" t="s">
        <v>634</v>
      </c>
      <c r="P6" s="1742"/>
      <c r="Q6" s="1737" t="s">
        <v>633</v>
      </c>
      <c r="R6" s="1737"/>
      <c r="S6" s="1742" t="s">
        <v>634</v>
      </c>
      <c r="T6" s="1742"/>
      <c r="U6" s="1737" t="s">
        <v>633</v>
      </c>
      <c r="V6" s="1737"/>
      <c r="W6" s="1742" t="s">
        <v>634</v>
      </c>
      <c r="X6" s="1742"/>
      <c r="Y6" s="1737" t="s">
        <v>633</v>
      </c>
      <c r="Z6" s="1737"/>
      <c r="AA6" s="1737" t="s">
        <v>634</v>
      </c>
      <c r="AB6" s="1737"/>
    </row>
    <row r="7" spans="1:39" s="214" customFormat="1" ht="15" customHeight="1" x14ac:dyDescent="0.2">
      <c r="A7" s="819" t="s">
        <v>346</v>
      </c>
      <c r="B7" s="820">
        <f>SUM(D7+F7)</f>
        <v>742</v>
      </c>
      <c r="C7" s="835"/>
      <c r="D7" s="820">
        <f>SUM(I7+M7+Q7+U7+Y7)</f>
        <v>0</v>
      </c>
      <c r="E7" s="835"/>
      <c r="F7" s="820">
        <f>SUM(K7+O7+S7+W7+AA7)</f>
        <v>742</v>
      </c>
      <c r="G7" s="836"/>
      <c r="H7" s="836"/>
      <c r="I7" s="820">
        <f>SUM(I8:I26)</f>
        <v>0</v>
      </c>
      <c r="J7" s="820"/>
      <c r="K7" s="820">
        <f>SUM(K8:K26)</f>
        <v>10</v>
      </c>
      <c r="L7" s="836"/>
      <c r="M7" s="820">
        <f>SUM(M8:M26)</f>
        <v>0</v>
      </c>
      <c r="N7" s="820"/>
      <c r="O7" s="820">
        <f>SUM(O8:O26)</f>
        <v>290</v>
      </c>
      <c r="P7" s="836"/>
      <c r="Q7" s="820">
        <f>SUM(Q8:Q26)</f>
        <v>0</v>
      </c>
      <c r="R7" s="820"/>
      <c r="S7" s="820">
        <f>SUM(S8:S26)</f>
        <v>293</v>
      </c>
      <c r="T7" s="836"/>
      <c r="U7" s="820">
        <f>SUM(U8:U26)</f>
        <v>0</v>
      </c>
      <c r="V7" s="820"/>
      <c r="W7" s="820">
        <f>SUM(W8:W26)</f>
        <v>139</v>
      </c>
      <c r="X7" s="836"/>
      <c r="Y7" s="820">
        <f>SUM(Y8:Y26)</f>
        <v>0</v>
      </c>
      <c r="Z7" s="820"/>
      <c r="AA7" s="820">
        <f>SUM(AA8:AA26)</f>
        <v>10</v>
      </c>
      <c r="AB7" s="836"/>
      <c r="AC7" s="267"/>
      <c r="AD7" s="256"/>
      <c r="AE7" s="256"/>
      <c r="AF7" s="256"/>
      <c r="AG7" s="256"/>
      <c r="AH7" s="256"/>
      <c r="AI7" s="256"/>
      <c r="AJ7" s="256"/>
      <c r="AK7" s="256"/>
      <c r="AL7" s="256"/>
      <c r="AM7" s="256"/>
    </row>
    <row r="8" spans="1:39" ht="12.75" customHeight="1" x14ac:dyDescent="0.2">
      <c r="A8" s="947" t="s">
        <v>419</v>
      </c>
      <c r="B8" s="948">
        <f t="shared" ref="B8:B26" si="0">SUM(D8+F8)</f>
        <v>1</v>
      </c>
      <c r="C8" s="932"/>
      <c r="D8" s="948">
        <f t="shared" ref="D8:D26" si="1">SUM(I8+M8+Q8+U8+Y8)</f>
        <v>0</v>
      </c>
      <c r="E8" s="932"/>
      <c r="F8" s="948">
        <f t="shared" ref="F8:F26" si="2">SUM(K8+O8+S8+W8+AA8)</f>
        <v>1</v>
      </c>
      <c r="G8" s="949"/>
      <c r="H8" s="932"/>
      <c r="I8" s="948">
        <v>0</v>
      </c>
      <c r="J8" s="950"/>
      <c r="K8" s="948">
        <v>0</v>
      </c>
      <c r="L8" s="950"/>
      <c r="M8" s="948">
        <v>0</v>
      </c>
      <c r="N8" s="950"/>
      <c r="O8" s="950">
        <v>1</v>
      </c>
      <c r="P8" s="950"/>
      <c r="Q8" s="948">
        <v>0</v>
      </c>
      <c r="R8" s="950"/>
      <c r="S8" s="948">
        <v>0</v>
      </c>
      <c r="T8" s="950"/>
      <c r="U8" s="948">
        <v>0</v>
      </c>
      <c r="V8" s="950"/>
      <c r="W8" s="948">
        <v>0</v>
      </c>
      <c r="X8" s="950"/>
      <c r="Y8" s="948">
        <v>0</v>
      </c>
      <c r="Z8" s="950"/>
      <c r="AA8" s="948">
        <v>0</v>
      </c>
      <c r="AB8" s="932"/>
      <c r="AC8" s="268"/>
      <c r="AD8" s="256"/>
      <c r="AE8" s="256"/>
      <c r="AF8" s="256"/>
      <c r="AG8" s="256"/>
      <c r="AH8" s="256"/>
      <c r="AI8" s="256"/>
      <c r="AJ8" s="256"/>
      <c r="AK8" s="256"/>
      <c r="AL8" s="256"/>
      <c r="AM8" s="256"/>
    </row>
    <row r="9" spans="1:39" ht="12.75" customHeight="1" x14ac:dyDescent="0.2">
      <c r="A9" s="278" t="s">
        <v>351</v>
      </c>
      <c r="B9" s="951">
        <f t="shared" si="0"/>
        <v>19</v>
      </c>
      <c r="C9" s="870"/>
      <c r="D9" s="951">
        <f t="shared" si="1"/>
        <v>0</v>
      </c>
      <c r="E9" s="870"/>
      <c r="F9" s="951">
        <f t="shared" si="2"/>
        <v>19</v>
      </c>
      <c r="G9" s="952"/>
      <c r="H9" s="870"/>
      <c r="I9" s="951">
        <v>0</v>
      </c>
      <c r="J9" s="953"/>
      <c r="K9" s="951">
        <v>0</v>
      </c>
      <c r="L9" s="953"/>
      <c r="M9" s="951">
        <v>0</v>
      </c>
      <c r="N9" s="953"/>
      <c r="O9" s="953">
        <v>7</v>
      </c>
      <c r="P9" s="953"/>
      <c r="Q9" s="951">
        <v>0</v>
      </c>
      <c r="R9" s="953"/>
      <c r="S9" s="953">
        <v>12</v>
      </c>
      <c r="T9" s="953"/>
      <c r="U9" s="951">
        <v>0</v>
      </c>
      <c r="V9" s="953"/>
      <c r="W9" s="951">
        <v>0</v>
      </c>
      <c r="X9" s="953"/>
      <c r="Y9" s="951">
        <v>0</v>
      </c>
      <c r="Z9" s="953"/>
      <c r="AA9" s="951">
        <v>0</v>
      </c>
      <c r="AB9" s="870"/>
      <c r="AC9" s="268"/>
      <c r="AD9" s="256"/>
      <c r="AE9" s="256"/>
      <c r="AF9" s="256"/>
      <c r="AG9" s="256"/>
      <c r="AH9" s="256"/>
      <c r="AI9" s="256"/>
      <c r="AJ9" s="256"/>
      <c r="AK9" s="256"/>
      <c r="AL9" s="256"/>
      <c r="AM9" s="256"/>
    </row>
    <row r="10" spans="1:39" ht="12.75" customHeight="1" x14ac:dyDescent="0.2">
      <c r="A10" s="278" t="s">
        <v>352</v>
      </c>
      <c r="B10" s="951">
        <f t="shared" si="0"/>
        <v>470</v>
      </c>
      <c r="C10" s="870"/>
      <c r="D10" s="951">
        <f t="shared" si="1"/>
        <v>0</v>
      </c>
      <c r="E10" s="870"/>
      <c r="F10" s="951">
        <f t="shared" si="2"/>
        <v>470</v>
      </c>
      <c r="G10" s="952"/>
      <c r="H10" s="870"/>
      <c r="I10" s="951">
        <v>0</v>
      </c>
      <c r="J10" s="953"/>
      <c r="K10" s="953">
        <v>5</v>
      </c>
      <c r="L10" s="953"/>
      <c r="M10" s="951">
        <v>0</v>
      </c>
      <c r="N10" s="953"/>
      <c r="O10" s="953">
        <v>179</v>
      </c>
      <c r="P10" s="953"/>
      <c r="Q10" s="951">
        <v>0</v>
      </c>
      <c r="R10" s="953"/>
      <c r="S10" s="953">
        <v>183</v>
      </c>
      <c r="T10" s="953"/>
      <c r="U10" s="951">
        <v>0</v>
      </c>
      <c r="V10" s="953"/>
      <c r="W10" s="953">
        <v>98</v>
      </c>
      <c r="X10" s="953"/>
      <c r="Y10" s="951">
        <v>0</v>
      </c>
      <c r="Z10" s="953"/>
      <c r="AA10" s="953">
        <v>5</v>
      </c>
      <c r="AB10" s="870"/>
      <c r="AC10" s="268"/>
      <c r="AD10" s="256"/>
      <c r="AE10" s="256"/>
      <c r="AF10" s="256"/>
      <c r="AG10" s="256"/>
      <c r="AH10" s="256"/>
      <c r="AI10" s="256"/>
      <c r="AJ10" s="256"/>
      <c r="AK10" s="256"/>
      <c r="AL10" s="256"/>
      <c r="AM10" s="256"/>
    </row>
    <row r="11" spans="1:39" ht="12.75" customHeight="1" x14ac:dyDescent="0.2">
      <c r="A11" s="278" t="s">
        <v>353</v>
      </c>
      <c r="B11" s="951">
        <f t="shared" si="0"/>
        <v>36</v>
      </c>
      <c r="C11" s="870"/>
      <c r="D11" s="951">
        <f t="shared" si="1"/>
        <v>0</v>
      </c>
      <c r="E11" s="870"/>
      <c r="F11" s="951">
        <f t="shared" si="2"/>
        <v>36</v>
      </c>
      <c r="G11" s="952"/>
      <c r="H11" s="870"/>
      <c r="I11" s="951">
        <v>0</v>
      </c>
      <c r="J11" s="953"/>
      <c r="K11" s="953">
        <v>1</v>
      </c>
      <c r="L11" s="953"/>
      <c r="M11" s="951">
        <v>0</v>
      </c>
      <c r="N11" s="953"/>
      <c r="O11" s="953">
        <v>12</v>
      </c>
      <c r="P11" s="953"/>
      <c r="Q11" s="951">
        <v>0</v>
      </c>
      <c r="R11" s="953"/>
      <c r="S11" s="953">
        <v>16</v>
      </c>
      <c r="T11" s="953"/>
      <c r="U11" s="951">
        <v>0</v>
      </c>
      <c r="V11" s="953"/>
      <c r="W11" s="953">
        <v>5</v>
      </c>
      <c r="X11" s="953"/>
      <c r="Y11" s="951">
        <v>0</v>
      </c>
      <c r="Z11" s="953"/>
      <c r="AA11" s="953">
        <v>2</v>
      </c>
      <c r="AB11" s="870"/>
      <c r="AC11" s="268"/>
      <c r="AD11" s="256"/>
      <c r="AE11" s="256"/>
      <c r="AF11" s="256"/>
      <c r="AG11" s="256"/>
      <c r="AH11" s="256"/>
      <c r="AI11" s="256"/>
      <c r="AJ11" s="256"/>
      <c r="AK11" s="256"/>
      <c r="AL11" s="256"/>
      <c r="AM11" s="256"/>
    </row>
    <row r="12" spans="1:39" ht="12.75" customHeight="1" x14ac:dyDescent="0.2">
      <c r="A12" s="278" t="s">
        <v>354</v>
      </c>
      <c r="B12" s="951">
        <f t="shared" si="0"/>
        <v>7</v>
      </c>
      <c r="C12" s="870"/>
      <c r="D12" s="951">
        <f t="shared" si="1"/>
        <v>0</v>
      </c>
      <c r="E12" s="870"/>
      <c r="F12" s="951">
        <f t="shared" si="2"/>
        <v>7</v>
      </c>
      <c r="G12" s="952"/>
      <c r="H12" s="870"/>
      <c r="I12" s="951">
        <v>0</v>
      </c>
      <c r="J12" s="953"/>
      <c r="K12" s="951">
        <v>0</v>
      </c>
      <c r="L12" s="953"/>
      <c r="M12" s="951">
        <v>0</v>
      </c>
      <c r="N12" s="953"/>
      <c r="O12" s="951">
        <v>0</v>
      </c>
      <c r="P12" s="953"/>
      <c r="Q12" s="951">
        <v>0</v>
      </c>
      <c r="R12" s="953"/>
      <c r="S12" s="953">
        <v>3</v>
      </c>
      <c r="T12" s="953"/>
      <c r="U12" s="951">
        <v>0</v>
      </c>
      <c r="V12" s="953"/>
      <c r="W12" s="953">
        <v>3</v>
      </c>
      <c r="X12" s="953"/>
      <c r="Y12" s="951">
        <v>0</v>
      </c>
      <c r="Z12" s="953"/>
      <c r="AA12" s="953">
        <v>1</v>
      </c>
      <c r="AB12" s="870"/>
      <c r="AC12" s="268"/>
      <c r="AD12" s="256"/>
      <c r="AE12" s="256"/>
      <c r="AF12" s="256"/>
      <c r="AG12" s="256"/>
      <c r="AH12" s="256"/>
      <c r="AI12" s="256"/>
      <c r="AJ12" s="256"/>
      <c r="AK12" s="256"/>
      <c r="AL12" s="256"/>
      <c r="AM12" s="256"/>
    </row>
    <row r="13" spans="1:39" ht="12.75" customHeight="1" x14ac:dyDescent="0.2">
      <c r="A13" s="278" t="s">
        <v>356</v>
      </c>
      <c r="B13" s="951">
        <f t="shared" si="0"/>
        <v>107</v>
      </c>
      <c r="C13" s="870"/>
      <c r="D13" s="951">
        <f t="shared" si="1"/>
        <v>0</v>
      </c>
      <c r="E13" s="870"/>
      <c r="F13" s="951">
        <f t="shared" si="2"/>
        <v>107</v>
      </c>
      <c r="G13" s="952"/>
      <c r="H13" s="870"/>
      <c r="I13" s="951">
        <v>0</v>
      </c>
      <c r="J13" s="953"/>
      <c r="K13" s="953">
        <v>3</v>
      </c>
      <c r="L13" s="953"/>
      <c r="M13" s="951">
        <v>0</v>
      </c>
      <c r="N13" s="953"/>
      <c r="O13" s="953">
        <v>38</v>
      </c>
      <c r="P13" s="953"/>
      <c r="Q13" s="951">
        <v>0</v>
      </c>
      <c r="R13" s="953"/>
      <c r="S13" s="953">
        <v>49</v>
      </c>
      <c r="T13" s="953"/>
      <c r="U13" s="951">
        <v>0</v>
      </c>
      <c r="V13" s="953"/>
      <c r="W13" s="953">
        <v>15</v>
      </c>
      <c r="X13" s="953"/>
      <c r="Y13" s="951">
        <v>0</v>
      </c>
      <c r="Z13" s="953"/>
      <c r="AA13" s="953">
        <v>2</v>
      </c>
      <c r="AB13" s="870"/>
      <c r="AC13" s="268"/>
      <c r="AD13" s="256"/>
      <c r="AE13" s="256"/>
      <c r="AF13" s="256"/>
      <c r="AG13" s="256"/>
      <c r="AH13" s="256"/>
      <c r="AI13" s="256"/>
      <c r="AJ13" s="256"/>
      <c r="AK13" s="256"/>
      <c r="AL13" s="256"/>
      <c r="AM13" s="256"/>
    </row>
    <row r="14" spans="1:39" ht="12.75" customHeight="1" x14ac:dyDescent="0.2">
      <c r="A14" s="278" t="s">
        <v>357</v>
      </c>
      <c r="B14" s="951">
        <f t="shared" si="0"/>
        <v>3</v>
      </c>
      <c r="C14" s="870"/>
      <c r="D14" s="951">
        <f t="shared" si="1"/>
        <v>0</v>
      </c>
      <c r="E14" s="870"/>
      <c r="F14" s="951">
        <f t="shared" si="2"/>
        <v>3</v>
      </c>
      <c r="G14" s="952"/>
      <c r="H14" s="870"/>
      <c r="I14" s="951">
        <v>0</v>
      </c>
      <c r="J14" s="953"/>
      <c r="K14" s="951">
        <v>0</v>
      </c>
      <c r="L14" s="953"/>
      <c r="M14" s="951">
        <v>0</v>
      </c>
      <c r="N14" s="953"/>
      <c r="O14" s="953">
        <v>2</v>
      </c>
      <c r="P14" s="953"/>
      <c r="Q14" s="951">
        <v>0</v>
      </c>
      <c r="R14" s="953"/>
      <c r="S14" s="953">
        <v>1</v>
      </c>
      <c r="T14" s="953"/>
      <c r="U14" s="951">
        <v>0</v>
      </c>
      <c r="V14" s="953"/>
      <c r="W14" s="951">
        <v>0</v>
      </c>
      <c r="X14" s="953"/>
      <c r="Y14" s="951">
        <v>0</v>
      </c>
      <c r="Z14" s="953"/>
      <c r="AA14" s="951">
        <v>0</v>
      </c>
      <c r="AB14" s="870"/>
      <c r="AC14" s="268"/>
      <c r="AD14" s="256"/>
      <c r="AE14" s="256"/>
      <c r="AF14" s="256"/>
      <c r="AG14" s="256"/>
      <c r="AH14" s="256"/>
      <c r="AI14" s="256"/>
      <c r="AJ14" s="256"/>
      <c r="AK14" s="256"/>
      <c r="AL14" s="256"/>
      <c r="AM14" s="256"/>
    </row>
    <row r="15" spans="1:39" ht="12.75" customHeight="1" x14ac:dyDescent="0.2">
      <c r="A15" s="278" t="s">
        <v>359</v>
      </c>
      <c r="B15" s="951">
        <f t="shared" si="0"/>
        <v>1</v>
      </c>
      <c r="C15" s="870"/>
      <c r="D15" s="951">
        <f t="shared" si="1"/>
        <v>0</v>
      </c>
      <c r="E15" s="870"/>
      <c r="F15" s="951">
        <f t="shared" si="2"/>
        <v>1</v>
      </c>
      <c r="G15" s="952"/>
      <c r="H15" s="870"/>
      <c r="I15" s="951">
        <v>0</v>
      </c>
      <c r="J15" s="953"/>
      <c r="K15" s="951">
        <v>0</v>
      </c>
      <c r="L15" s="953"/>
      <c r="M15" s="951">
        <v>0</v>
      </c>
      <c r="N15" s="953"/>
      <c r="O15" s="953">
        <v>1</v>
      </c>
      <c r="P15" s="953"/>
      <c r="Q15" s="951">
        <v>0</v>
      </c>
      <c r="R15" s="953"/>
      <c r="S15" s="951">
        <v>0</v>
      </c>
      <c r="T15" s="953"/>
      <c r="U15" s="951">
        <v>0</v>
      </c>
      <c r="V15" s="953"/>
      <c r="W15" s="951">
        <v>0</v>
      </c>
      <c r="X15" s="953"/>
      <c r="Y15" s="951">
        <v>0</v>
      </c>
      <c r="Z15" s="953"/>
      <c r="AA15" s="951">
        <v>0</v>
      </c>
      <c r="AB15" s="870"/>
      <c r="AC15" s="268"/>
      <c r="AD15" s="256"/>
      <c r="AE15" s="256"/>
      <c r="AF15" s="256"/>
      <c r="AG15" s="256"/>
      <c r="AH15" s="256"/>
      <c r="AI15" s="256"/>
      <c r="AJ15" s="256"/>
      <c r="AK15" s="256"/>
      <c r="AL15" s="256"/>
      <c r="AM15" s="256"/>
    </row>
    <row r="16" spans="1:39" ht="12.75" customHeight="1" x14ac:dyDescent="0.2">
      <c r="A16" s="278" t="s">
        <v>360</v>
      </c>
      <c r="B16" s="951">
        <f t="shared" si="0"/>
        <v>4</v>
      </c>
      <c r="C16" s="870"/>
      <c r="D16" s="951">
        <f t="shared" si="1"/>
        <v>0</v>
      </c>
      <c r="E16" s="870"/>
      <c r="F16" s="951">
        <f t="shared" si="2"/>
        <v>4</v>
      </c>
      <c r="G16" s="952"/>
      <c r="H16" s="870"/>
      <c r="I16" s="951">
        <v>0</v>
      </c>
      <c r="J16" s="953"/>
      <c r="K16" s="951">
        <v>0</v>
      </c>
      <c r="L16" s="953"/>
      <c r="M16" s="951">
        <v>0</v>
      </c>
      <c r="N16" s="953"/>
      <c r="O16" s="953">
        <v>3</v>
      </c>
      <c r="P16" s="953"/>
      <c r="Q16" s="951">
        <v>0</v>
      </c>
      <c r="R16" s="953"/>
      <c r="S16" s="953">
        <v>1</v>
      </c>
      <c r="T16" s="953"/>
      <c r="U16" s="951">
        <v>0</v>
      </c>
      <c r="V16" s="953"/>
      <c r="W16" s="951">
        <v>0</v>
      </c>
      <c r="X16" s="953"/>
      <c r="Y16" s="951">
        <v>0</v>
      </c>
      <c r="Z16" s="953"/>
      <c r="AA16" s="951">
        <v>0</v>
      </c>
      <c r="AB16" s="870"/>
      <c r="AC16" s="268"/>
      <c r="AD16" s="256"/>
      <c r="AE16" s="256"/>
      <c r="AF16" s="256"/>
      <c r="AG16" s="256"/>
      <c r="AH16" s="256"/>
      <c r="AI16" s="256"/>
      <c r="AJ16" s="256"/>
      <c r="AK16" s="256"/>
      <c r="AL16" s="256"/>
      <c r="AM16" s="256"/>
    </row>
    <row r="17" spans="1:39" ht="12.75" customHeight="1" x14ac:dyDescent="0.2">
      <c r="A17" s="278" t="s">
        <v>362</v>
      </c>
      <c r="B17" s="951">
        <f t="shared" si="0"/>
        <v>11</v>
      </c>
      <c r="C17" s="870"/>
      <c r="D17" s="951">
        <f t="shared" si="1"/>
        <v>0</v>
      </c>
      <c r="E17" s="870"/>
      <c r="F17" s="951">
        <f t="shared" si="2"/>
        <v>11</v>
      </c>
      <c r="G17" s="952"/>
      <c r="H17" s="870"/>
      <c r="I17" s="951">
        <v>0</v>
      </c>
      <c r="J17" s="953"/>
      <c r="K17" s="951">
        <v>0</v>
      </c>
      <c r="L17" s="953"/>
      <c r="M17" s="951">
        <v>0</v>
      </c>
      <c r="N17" s="953"/>
      <c r="O17" s="953">
        <v>4</v>
      </c>
      <c r="P17" s="953"/>
      <c r="Q17" s="951">
        <v>0</v>
      </c>
      <c r="R17" s="953"/>
      <c r="S17" s="953">
        <v>5</v>
      </c>
      <c r="T17" s="953"/>
      <c r="U17" s="951">
        <v>0</v>
      </c>
      <c r="V17" s="953"/>
      <c r="W17" s="953">
        <v>2</v>
      </c>
      <c r="X17" s="953"/>
      <c r="Y17" s="951">
        <v>0</v>
      </c>
      <c r="Z17" s="953"/>
      <c r="AA17" s="951">
        <v>0</v>
      </c>
      <c r="AB17" s="870"/>
      <c r="AC17" s="268"/>
      <c r="AD17" s="256"/>
      <c r="AE17" s="256"/>
      <c r="AF17" s="256"/>
      <c r="AG17" s="256"/>
      <c r="AH17" s="256"/>
      <c r="AI17" s="256"/>
      <c r="AJ17" s="256"/>
      <c r="AK17" s="256"/>
      <c r="AL17" s="256"/>
      <c r="AM17" s="256"/>
    </row>
    <row r="18" spans="1:39" ht="12.75" customHeight="1" x14ac:dyDescent="0.2">
      <c r="A18" s="278" t="s">
        <v>363</v>
      </c>
      <c r="B18" s="951">
        <f t="shared" si="0"/>
        <v>40</v>
      </c>
      <c r="C18" s="870"/>
      <c r="D18" s="951">
        <f t="shared" si="1"/>
        <v>0</v>
      </c>
      <c r="E18" s="870"/>
      <c r="F18" s="951">
        <f t="shared" si="2"/>
        <v>40</v>
      </c>
      <c r="G18" s="952"/>
      <c r="H18" s="870"/>
      <c r="I18" s="951">
        <v>0</v>
      </c>
      <c r="J18" s="953"/>
      <c r="K18" s="951">
        <v>0</v>
      </c>
      <c r="L18" s="953"/>
      <c r="M18" s="951">
        <v>0</v>
      </c>
      <c r="N18" s="953"/>
      <c r="O18" s="953">
        <v>20</v>
      </c>
      <c r="P18" s="953"/>
      <c r="Q18" s="951">
        <v>0</v>
      </c>
      <c r="R18" s="953"/>
      <c r="S18" s="953">
        <v>12</v>
      </c>
      <c r="T18" s="953"/>
      <c r="U18" s="951">
        <v>0</v>
      </c>
      <c r="V18" s="953"/>
      <c r="W18" s="953">
        <v>8</v>
      </c>
      <c r="X18" s="953"/>
      <c r="Y18" s="951">
        <v>0</v>
      </c>
      <c r="Z18" s="953"/>
      <c r="AA18" s="951">
        <v>0</v>
      </c>
      <c r="AB18" s="870"/>
      <c r="AC18" s="268"/>
      <c r="AD18" s="256"/>
      <c r="AE18" s="256"/>
      <c r="AF18" s="256"/>
      <c r="AG18" s="256"/>
      <c r="AH18" s="256"/>
      <c r="AI18" s="256"/>
      <c r="AJ18" s="256"/>
      <c r="AK18" s="256"/>
      <c r="AL18" s="256"/>
      <c r="AM18" s="256"/>
    </row>
    <row r="19" spans="1:39" ht="12.75" customHeight="1" x14ac:dyDescent="0.2">
      <c r="A19" s="278" t="s">
        <v>366</v>
      </c>
      <c r="B19" s="951">
        <f t="shared" si="0"/>
        <v>13</v>
      </c>
      <c r="C19" s="870"/>
      <c r="D19" s="951">
        <f t="shared" si="1"/>
        <v>0</v>
      </c>
      <c r="E19" s="870"/>
      <c r="F19" s="951">
        <f t="shared" si="2"/>
        <v>13</v>
      </c>
      <c r="G19" s="952"/>
      <c r="H19" s="870"/>
      <c r="I19" s="951">
        <v>0</v>
      </c>
      <c r="J19" s="953"/>
      <c r="K19" s="951">
        <v>0</v>
      </c>
      <c r="L19" s="953"/>
      <c r="M19" s="951">
        <v>0</v>
      </c>
      <c r="N19" s="953"/>
      <c r="O19" s="953">
        <v>7</v>
      </c>
      <c r="P19" s="953"/>
      <c r="Q19" s="951">
        <v>0</v>
      </c>
      <c r="R19" s="953"/>
      <c r="S19" s="953">
        <v>5</v>
      </c>
      <c r="T19" s="953"/>
      <c r="U19" s="951">
        <v>0</v>
      </c>
      <c r="V19" s="953"/>
      <c r="W19" s="953">
        <v>1</v>
      </c>
      <c r="X19" s="953"/>
      <c r="Y19" s="951">
        <v>0</v>
      </c>
      <c r="Z19" s="953"/>
      <c r="AA19" s="951">
        <v>0</v>
      </c>
      <c r="AB19" s="870"/>
      <c r="AC19" s="268"/>
      <c r="AD19" s="256"/>
      <c r="AE19" s="256"/>
      <c r="AF19" s="256"/>
      <c r="AG19" s="256"/>
      <c r="AH19" s="256"/>
      <c r="AI19" s="256"/>
      <c r="AJ19" s="256"/>
      <c r="AK19" s="256"/>
      <c r="AL19" s="256"/>
      <c r="AM19" s="256"/>
    </row>
    <row r="20" spans="1:39" ht="12.75" customHeight="1" x14ac:dyDescent="0.2">
      <c r="A20" s="278" t="s">
        <v>451</v>
      </c>
      <c r="B20" s="951">
        <f t="shared" si="0"/>
        <v>1</v>
      </c>
      <c r="C20" s="870"/>
      <c r="D20" s="951">
        <f t="shared" si="1"/>
        <v>0</v>
      </c>
      <c r="E20" s="870"/>
      <c r="F20" s="951">
        <f t="shared" si="2"/>
        <v>1</v>
      </c>
      <c r="G20" s="952"/>
      <c r="H20" s="870"/>
      <c r="I20" s="951">
        <v>0</v>
      </c>
      <c r="J20" s="953"/>
      <c r="K20" s="951">
        <v>0</v>
      </c>
      <c r="L20" s="953"/>
      <c r="M20" s="951">
        <v>0</v>
      </c>
      <c r="N20" s="953"/>
      <c r="O20" s="953">
        <v>1</v>
      </c>
      <c r="P20" s="953"/>
      <c r="Q20" s="951">
        <v>0</v>
      </c>
      <c r="R20" s="953"/>
      <c r="S20" s="951">
        <v>0</v>
      </c>
      <c r="T20" s="953"/>
      <c r="U20" s="951">
        <v>0</v>
      </c>
      <c r="V20" s="953"/>
      <c r="W20" s="951">
        <v>0</v>
      </c>
      <c r="X20" s="953"/>
      <c r="Y20" s="951">
        <v>0</v>
      </c>
      <c r="Z20" s="953"/>
      <c r="AA20" s="951">
        <v>0</v>
      </c>
      <c r="AB20" s="870"/>
      <c r="AC20" s="268"/>
      <c r="AD20" s="256"/>
      <c r="AE20" s="256"/>
      <c r="AF20" s="256"/>
      <c r="AG20" s="256"/>
      <c r="AH20" s="256"/>
      <c r="AI20" s="256"/>
      <c r="AJ20" s="256"/>
      <c r="AK20" s="256"/>
      <c r="AL20" s="256"/>
      <c r="AM20" s="256"/>
    </row>
    <row r="21" spans="1:39" ht="12.75" customHeight="1" x14ac:dyDescent="0.2">
      <c r="A21" s="278" t="s">
        <v>370</v>
      </c>
      <c r="B21" s="951">
        <f t="shared" si="0"/>
        <v>2</v>
      </c>
      <c r="C21" s="870"/>
      <c r="D21" s="951">
        <f t="shared" si="1"/>
        <v>0</v>
      </c>
      <c r="E21" s="870"/>
      <c r="F21" s="951">
        <f t="shared" si="2"/>
        <v>2</v>
      </c>
      <c r="G21" s="952"/>
      <c r="H21" s="870"/>
      <c r="I21" s="951">
        <v>0</v>
      </c>
      <c r="J21" s="953"/>
      <c r="K21" s="951">
        <v>0</v>
      </c>
      <c r="L21" s="953"/>
      <c r="M21" s="951">
        <v>0</v>
      </c>
      <c r="N21" s="953"/>
      <c r="O21" s="953">
        <v>2</v>
      </c>
      <c r="P21" s="953"/>
      <c r="Q21" s="951">
        <v>0</v>
      </c>
      <c r="R21" s="953"/>
      <c r="S21" s="951">
        <v>0</v>
      </c>
      <c r="T21" s="953"/>
      <c r="U21" s="951">
        <v>0</v>
      </c>
      <c r="V21" s="953"/>
      <c r="W21" s="951">
        <v>0</v>
      </c>
      <c r="X21" s="953"/>
      <c r="Y21" s="951">
        <v>0</v>
      </c>
      <c r="Z21" s="953"/>
      <c r="AA21" s="951">
        <v>0</v>
      </c>
      <c r="AB21" s="870"/>
      <c r="AC21" s="268"/>
      <c r="AD21" s="256"/>
      <c r="AE21" s="256"/>
      <c r="AF21" s="256"/>
      <c r="AG21" s="256"/>
      <c r="AH21" s="256"/>
      <c r="AI21" s="256"/>
      <c r="AJ21" s="256"/>
      <c r="AK21" s="256"/>
      <c r="AL21" s="256"/>
      <c r="AM21" s="256"/>
    </row>
    <row r="22" spans="1:39" ht="12.75" customHeight="1" x14ac:dyDescent="0.2">
      <c r="A22" s="278" t="s">
        <v>373</v>
      </c>
      <c r="B22" s="951">
        <f t="shared" si="0"/>
        <v>14</v>
      </c>
      <c r="C22" s="870"/>
      <c r="D22" s="951">
        <f t="shared" si="1"/>
        <v>0</v>
      </c>
      <c r="E22" s="870"/>
      <c r="F22" s="951">
        <f t="shared" si="2"/>
        <v>14</v>
      </c>
      <c r="G22" s="952"/>
      <c r="H22" s="870"/>
      <c r="I22" s="951">
        <v>0</v>
      </c>
      <c r="J22" s="953"/>
      <c r="K22" s="951">
        <v>0</v>
      </c>
      <c r="L22" s="953"/>
      <c r="M22" s="951">
        <v>0</v>
      </c>
      <c r="N22" s="953"/>
      <c r="O22" s="953">
        <v>8</v>
      </c>
      <c r="P22" s="953"/>
      <c r="Q22" s="951">
        <v>0</v>
      </c>
      <c r="R22" s="953"/>
      <c r="S22" s="953">
        <v>4</v>
      </c>
      <c r="T22" s="953"/>
      <c r="U22" s="951">
        <v>0</v>
      </c>
      <c r="V22" s="953"/>
      <c r="W22" s="953">
        <v>2</v>
      </c>
      <c r="X22" s="953"/>
      <c r="Y22" s="951">
        <v>0</v>
      </c>
      <c r="Z22" s="953"/>
      <c r="AA22" s="951">
        <v>0</v>
      </c>
      <c r="AB22" s="870"/>
      <c r="AC22" s="268"/>
      <c r="AD22" s="256"/>
      <c r="AE22" s="256"/>
      <c r="AF22" s="256"/>
      <c r="AG22" s="256"/>
      <c r="AH22" s="256"/>
      <c r="AI22" s="256"/>
      <c r="AJ22" s="256"/>
      <c r="AK22" s="256"/>
      <c r="AL22" s="256"/>
      <c r="AM22" s="256"/>
    </row>
    <row r="23" spans="1:39" ht="12.75" customHeight="1" x14ac:dyDescent="0.2">
      <c r="A23" s="278" t="s">
        <v>374</v>
      </c>
      <c r="B23" s="951">
        <f t="shared" si="0"/>
        <v>4</v>
      </c>
      <c r="C23" s="870"/>
      <c r="D23" s="951">
        <f t="shared" si="1"/>
        <v>0</v>
      </c>
      <c r="E23" s="870"/>
      <c r="F23" s="951">
        <f t="shared" si="2"/>
        <v>4</v>
      </c>
      <c r="G23" s="952"/>
      <c r="H23" s="870"/>
      <c r="I23" s="951">
        <v>0</v>
      </c>
      <c r="J23" s="953"/>
      <c r="K23" s="951">
        <v>0</v>
      </c>
      <c r="L23" s="953"/>
      <c r="M23" s="951">
        <v>0</v>
      </c>
      <c r="N23" s="953"/>
      <c r="O23" s="953">
        <v>2</v>
      </c>
      <c r="P23" s="953"/>
      <c r="Q23" s="951">
        <v>0</v>
      </c>
      <c r="R23" s="953"/>
      <c r="S23" s="951">
        <v>0</v>
      </c>
      <c r="T23" s="953"/>
      <c r="U23" s="951">
        <v>0</v>
      </c>
      <c r="V23" s="953"/>
      <c r="W23" s="953">
        <v>2</v>
      </c>
      <c r="X23" s="953"/>
      <c r="Y23" s="951">
        <v>0</v>
      </c>
      <c r="Z23" s="953"/>
      <c r="AA23" s="951">
        <v>0</v>
      </c>
      <c r="AB23" s="870"/>
      <c r="AC23" s="268"/>
      <c r="AD23" s="256"/>
      <c r="AE23" s="256"/>
      <c r="AF23" s="256"/>
      <c r="AG23" s="256"/>
      <c r="AH23" s="256"/>
      <c r="AI23" s="256"/>
      <c r="AJ23" s="256"/>
      <c r="AK23" s="256"/>
      <c r="AL23" s="256"/>
      <c r="AM23" s="256"/>
    </row>
    <row r="24" spans="1:39" ht="12.75" customHeight="1" x14ac:dyDescent="0.2">
      <c r="A24" s="278" t="s">
        <v>375</v>
      </c>
      <c r="B24" s="951">
        <f t="shared" si="0"/>
        <v>2</v>
      </c>
      <c r="C24" s="870"/>
      <c r="D24" s="951">
        <f t="shared" si="1"/>
        <v>0</v>
      </c>
      <c r="E24" s="870"/>
      <c r="F24" s="951">
        <f t="shared" si="2"/>
        <v>2</v>
      </c>
      <c r="G24" s="952"/>
      <c r="H24" s="870"/>
      <c r="I24" s="951">
        <v>0</v>
      </c>
      <c r="J24" s="953"/>
      <c r="K24" s="951">
        <v>0</v>
      </c>
      <c r="L24" s="953"/>
      <c r="M24" s="951">
        <v>0</v>
      </c>
      <c r="N24" s="953"/>
      <c r="O24" s="951">
        <v>0</v>
      </c>
      <c r="P24" s="953"/>
      <c r="Q24" s="951">
        <v>0</v>
      </c>
      <c r="R24" s="953"/>
      <c r="S24" s="951">
        <v>0</v>
      </c>
      <c r="T24" s="953"/>
      <c r="U24" s="951">
        <v>0</v>
      </c>
      <c r="V24" s="953"/>
      <c r="W24" s="953">
        <v>2</v>
      </c>
      <c r="X24" s="953"/>
      <c r="Y24" s="951">
        <v>0</v>
      </c>
      <c r="Z24" s="953"/>
      <c r="AA24" s="951">
        <v>0</v>
      </c>
      <c r="AB24" s="870"/>
      <c r="AC24" s="268"/>
      <c r="AD24" s="256"/>
      <c r="AE24" s="256"/>
      <c r="AF24" s="256"/>
      <c r="AG24" s="256"/>
      <c r="AH24" s="256"/>
      <c r="AI24" s="256"/>
      <c r="AJ24" s="256"/>
      <c r="AK24" s="256"/>
      <c r="AL24" s="256"/>
      <c r="AM24" s="256"/>
    </row>
    <row r="25" spans="1:39" ht="12.75" customHeight="1" x14ac:dyDescent="0.2">
      <c r="A25" s="278" t="s">
        <v>376</v>
      </c>
      <c r="B25" s="951">
        <f t="shared" si="0"/>
        <v>1</v>
      </c>
      <c r="C25" s="870"/>
      <c r="D25" s="951">
        <f t="shared" si="1"/>
        <v>0</v>
      </c>
      <c r="E25" s="870"/>
      <c r="F25" s="951">
        <f t="shared" si="2"/>
        <v>1</v>
      </c>
      <c r="G25" s="952"/>
      <c r="H25" s="870"/>
      <c r="I25" s="951">
        <v>0</v>
      </c>
      <c r="J25" s="953"/>
      <c r="K25" s="951">
        <v>0</v>
      </c>
      <c r="L25" s="953"/>
      <c r="M25" s="951">
        <v>0</v>
      </c>
      <c r="N25" s="953"/>
      <c r="O25" s="951">
        <v>0</v>
      </c>
      <c r="P25" s="953"/>
      <c r="Q25" s="951">
        <v>0</v>
      </c>
      <c r="R25" s="953"/>
      <c r="S25" s="951">
        <v>0</v>
      </c>
      <c r="T25" s="953"/>
      <c r="U25" s="951">
        <v>0</v>
      </c>
      <c r="V25" s="953"/>
      <c r="W25" s="953">
        <v>1</v>
      </c>
      <c r="X25" s="953"/>
      <c r="Y25" s="951">
        <v>0</v>
      </c>
      <c r="Z25" s="953"/>
      <c r="AA25" s="951">
        <v>0</v>
      </c>
      <c r="AB25" s="870"/>
      <c r="AC25" s="268"/>
      <c r="AD25" s="256"/>
      <c r="AE25" s="256"/>
      <c r="AF25" s="256"/>
      <c r="AG25" s="256"/>
      <c r="AH25" s="256"/>
      <c r="AI25" s="256"/>
      <c r="AJ25" s="256"/>
      <c r="AK25" s="256"/>
      <c r="AL25" s="256"/>
      <c r="AM25" s="256"/>
    </row>
    <row r="26" spans="1:39" ht="14.25" customHeight="1" x14ac:dyDescent="0.2">
      <c r="A26" s="954" t="s">
        <v>636</v>
      </c>
      <c r="B26" s="955">
        <f t="shared" si="0"/>
        <v>6</v>
      </c>
      <c r="C26" s="944"/>
      <c r="D26" s="955">
        <f t="shared" si="1"/>
        <v>0</v>
      </c>
      <c r="E26" s="944"/>
      <c r="F26" s="955">
        <f t="shared" si="2"/>
        <v>6</v>
      </c>
      <c r="G26" s="956"/>
      <c r="H26" s="944"/>
      <c r="I26" s="955">
        <v>0</v>
      </c>
      <c r="J26" s="957"/>
      <c r="K26" s="957">
        <v>1</v>
      </c>
      <c r="L26" s="957"/>
      <c r="M26" s="955">
        <v>0</v>
      </c>
      <c r="N26" s="957"/>
      <c r="O26" s="957">
        <v>3</v>
      </c>
      <c r="P26" s="957"/>
      <c r="Q26" s="955">
        <v>0</v>
      </c>
      <c r="R26" s="957"/>
      <c r="S26" s="957">
        <v>2</v>
      </c>
      <c r="T26" s="957"/>
      <c r="U26" s="955">
        <v>0</v>
      </c>
      <c r="V26" s="957"/>
      <c r="W26" s="955">
        <v>0</v>
      </c>
      <c r="X26" s="957"/>
      <c r="Y26" s="955">
        <v>0</v>
      </c>
      <c r="Z26" s="957"/>
      <c r="AA26" s="955">
        <v>0</v>
      </c>
      <c r="AB26" s="944"/>
      <c r="AC26" s="268"/>
      <c r="AD26" s="256"/>
      <c r="AE26" s="256"/>
      <c r="AF26" s="256"/>
      <c r="AG26" s="256"/>
      <c r="AH26" s="256"/>
      <c r="AI26" s="256"/>
      <c r="AJ26" s="256"/>
      <c r="AK26" s="256"/>
      <c r="AL26" s="256"/>
      <c r="AM26" s="256"/>
    </row>
    <row r="27" spans="1:39" ht="15" customHeight="1" x14ac:dyDescent="0.2">
      <c r="A27" s="222"/>
      <c r="B27" s="222"/>
      <c r="C27" s="222"/>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D27" s="269"/>
      <c r="AE27" s="258"/>
      <c r="AH27" s="258"/>
    </row>
    <row r="28" spans="1:39" ht="15.75" customHeight="1" x14ac:dyDescent="0.2">
      <c r="A28" s="1739" t="s">
        <v>1702</v>
      </c>
      <c r="B28" s="1739"/>
      <c r="C28" s="1739"/>
      <c r="D28" s="1739"/>
      <c r="E28" s="1739"/>
      <c r="F28" s="1739"/>
      <c r="G28" s="1739"/>
      <c r="H28" s="1739"/>
      <c r="I28" s="1739"/>
      <c r="J28" s="1739"/>
      <c r="K28" s="1739"/>
      <c r="L28" s="1739"/>
      <c r="M28" s="1739"/>
      <c r="N28" s="1739"/>
      <c r="O28" s="1739"/>
      <c r="P28" s="1739"/>
      <c r="Q28" s="1739"/>
      <c r="R28" s="1739"/>
      <c r="S28" s="1739"/>
      <c r="T28" s="1739"/>
      <c r="U28" s="1739"/>
      <c r="V28" s="1739"/>
      <c r="W28" s="1739"/>
      <c r="X28" s="1739"/>
      <c r="Y28" s="1739"/>
      <c r="Z28" s="1739"/>
      <c r="AA28" s="1739"/>
      <c r="AB28" s="1739"/>
      <c r="AC28" s="272"/>
      <c r="AD28" s="272"/>
      <c r="AE28" s="272"/>
    </row>
  </sheetData>
  <mergeCells count="22">
    <mergeCell ref="AA6:AB6"/>
    <mergeCell ref="Q6:R6"/>
    <mergeCell ref="S6:T6"/>
    <mergeCell ref="U6:V6"/>
    <mergeCell ref="W6:X6"/>
    <mergeCell ref="Y6:Z6"/>
    <mergeCell ref="F6:G6"/>
    <mergeCell ref="A28:AB28"/>
    <mergeCell ref="A4:A6"/>
    <mergeCell ref="B4:B6"/>
    <mergeCell ref="D4:G5"/>
    <mergeCell ref="I4:AB4"/>
    <mergeCell ref="I5:K5"/>
    <mergeCell ref="M5:O5"/>
    <mergeCell ref="Q5:S5"/>
    <mergeCell ref="U5:W5"/>
    <mergeCell ref="Y5:AA5"/>
    <mergeCell ref="D6:E6"/>
    <mergeCell ref="M6:N6"/>
    <mergeCell ref="I6:J6"/>
    <mergeCell ref="K6:L6"/>
    <mergeCell ref="O6:P6"/>
  </mergeCells>
  <printOptions horizontalCentered="1" verticalCentered="1"/>
  <pageMargins left="0.98425196850393704" right="0.39370078740157483" top="0.39370078740157483" bottom="0.39370078740157483" header="0" footer="0"/>
  <pageSetup scale="80" orientation="landscape" r:id="rId1"/>
  <headerFooter alignWithMargins="0">
    <oddFooter>&amp;R&amp;"Tahoma,Normal"545</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I50"/>
  <sheetViews>
    <sheetView showGridLines="0" view="pageBreakPreview" topLeftCell="A34" zoomScaleNormal="50" zoomScaleSheetLayoutView="100" workbookViewId="0"/>
  </sheetViews>
  <sheetFormatPr baseColWidth="10" defaultColWidth="11.42578125" defaultRowHeight="12.75" x14ac:dyDescent="0.2"/>
  <cols>
    <col min="1" max="1" width="18.7109375" style="211" customWidth="1"/>
    <col min="2" max="2" width="8.5703125" style="211" customWidth="1"/>
    <col min="3" max="3" width="1.28515625" style="211" customWidth="1"/>
    <col min="4" max="4" width="8.42578125" style="211" customWidth="1"/>
    <col min="5" max="5" width="1.140625" style="211" customWidth="1"/>
    <col min="6" max="6" width="0.85546875" style="211" customWidth="1"/>
    <col min="7" max="7" width="8.140625" style="211" customWidth="1"/>
    <col min="8" max="8" width="1" style="211" customWidth="1"/>
    <col min="9" max="9" width="8" style="211" customWidth="1"/>
    <col min="10" max="10" width="1" style="211" customWidth="1"/>
    <col min="11" max="11" width="0.5703125" style="211" customWidth="1"/>
    <col min="12" max="12" width="8.140625" style="211" bestFit="1" customWidth="1"/>
    <col min="13" max="13" width="1" style="211" customWidth="1"/>
    <col min="14" max="14" width="8" style="211" customWidth="1"/>
    <col min="15" max="15" width="1" style="211" customWidth="1"/>
    <col min="16" max="16" width="1.140625" style="211" customWidth="1"/>
    <col min="17" max="17" width="9.28515625" style="211" customWidth="1"/>
    <col min="18" max="18" width="0.7109375" style="211" customWidth="1"/>
    <col min="19" max="19" width="9.5703125" style="211" bestFit="1" customWidth="1"/>
    <col min="20" max="20" width="1" style="211" customWidth="1"/>
    <col min="21" max="21" width="0.7109375" style="211" customWidth="1"/>
    <col min="22" max="22" width="8.42578125" style="211" bestFit="1" customWidth="1"/>
    <col min="23" max="23" width="1.7109375" style="211" customWidth="1"/>
    <col min="24" max="24" width="8.42578125" style="211" bestFit="1" customWidth="1"/>
    <col min="25" max="25" width="1.7109375" style="211" customWidth="1"/>
    <col min="26" max="26" width="1.28515625" style="211" customWidth="1"/>
    <col min="27" max="27" width="8.42578125" style="211" bestFit="1" customWidth="1"/>
    <col min="28" max="28" width="0.5703125" style="211" customWidth="1"/>
    <col min="29" max="29" width="8.7109375" style="211" customWidth="1"/>
    <col min="30" max="30" width="0.85546875" style="211" customWidth="1"/>
    <col min="31" max="31" width="0.7109375" style="211" customWidth="1"/>
    <col min="32" max="32" width="5.85546875" style="211" customWidth="1"/>
    <col min="33" max="33" width="1.5703125" style="211" customWidth="1"/>
    <col min="34" max="34" width="6" style="211" customWidth="1"/>
    <col min="35" max="35" width="1.5703125" style="211" customWidth="1"/>
    <col min="36" max="256" width="11.42578125" style="211"/>
    <col min="257" max="257" width="16.140625" style="211" customWidth="1"/>
    <col min="258" max="258" width="8.5703125" style="211" customWidth="1"/>
    <col min="259" max="259" width="1.7109375" style="211" customWidth="1"/>
    <col min="260" max="260" width="8" style="211" customWidth="1"/>
    <col min="261" max="262" width="1.7109375" style="211" customWidth="1"/>
    <col min="263" max="263" width="8.140625" style="211" customWidth="1"/>
    <col min="264" max="264" width="1.7109375" style="211" customWidth="1"/>
    <col min="265" max="265" width="8" style="211" customWidth="1"/>
    <col min="266" max="267" width="1.7109375" style="211" customWidth="1"/>
    <col min="268" max="268" width="8.140625" style="211" bestFit="1" customWidth="1"/>
    <col min="269" max="269" width="1.7109375" style="211" customWidth="1"/>
    <col min="270" max="270" width="8" style="211" customWidth="1"/>
    <col min="271" max="272" width="1.7109375" style="211" customWidth="1"/>
    <col min="273" max="273" width="7.42578125" style="211" bestFit="1" customWidth="1"/>
    <col min="274" max="274" width="1.7109375" style="211" customWidth="1"/>
    <col min="275" max="275" width="9.5703125" style="211" bestFit="1" customWidth="1"/>
    <col min="276" max="277" width="1.7109375" style="211" customWidth="1"/>
    <col min="278" max="278" width="7.42578125" style="211" bestFit="1" customWidth="1"/>
    <col min="279" max="279" width="1.7109375" style="211" customWidth="1"/>
    <col min="280" max="280" width="8.42578125" style="211" bestFit="1" customWidth="1"/>
    <col min="281" max="282" width="1.7109375" style="211" customWidth="1"/>
    <col min="283" max="283" width="7.42578125" style="211" bestFit="1" customWidth="1"/>
    <col min="284" max="284" width="1.7109375" style="211" customWidth="1"/>
    <col min="285" max="285" width="8.42578125" style="211" bestFit="1" customWidth="1"/>
    <col min="286" max="287" width="1.7109375" style="211" customWidth="1"/>
    <col min="288" max="288" width="4.7109375" style="211" bestFit="1" customWidth="1"/>
    <col min="289" max="289" width="1.7109375" style="211" customWidth="1"/>
    <col min="290" max="290" width="6.42578125" style="211" customWidth="1"/>
    <col min="291" max="291" width="5.5703125" style="211" customWidth="1"/>
    <col min="292" max="512" width="11.42578125" style="211"/>
    <col min="513" max="513" width="16.140625" style="211" customWidth="1"/>
    <col min="514" max="514" width="8.5703125" style="211" customWidth="1"/>
    <col min="515" max="515" width="1.7109375" style="211" customWidth="1"/>
    <col min="516" max="516" width="8" style="211" customWidth="1"/>
    <col min="517" max="518" width="1.7109375" style="211" customWidth="1"/>
    <col min="519" max="519" width="8.140625" style="211" customWidth="1"/>
    <col min="520" max="520" width="1.7109375" style="211" customWidth="1"/>
    <col min="521" max="521" width="8" style="211" customWidth="1"/>
    <col min="522" max="523" width="1.7109375" style="211" customWidth="1"/>
    <col min="524" max="524" width="8.140625" style="211" bestFit="1" customWidth="1"/>
    <col min="525" max="525" width="1.7109375" style="211" customWidth="1"/>
    <col min="526" max="526" width="8" style="211" customWidth="1"/>
    <col min="527" max="528" width="1.7109375" style="211" customWidth="1"/>
    <col min="529" max="529" width="7.42578125" style="211" bestFit="1" customWidth="1"/>
    <col min="530" max="530" width="1.7109375" style="211" customWidth="1"/>
    <col min="531" max="531" width="9.5703125" style="211" bestFit="1" customWidth="1"/>
    <col min="532" max="533" width="1.7109375" style="211" customWidth="1"/>
    <col min="534" max="534" width="7.42578125" style="211" bestFit="1" customWidth="1"/>
    <col min="535" max="535" width="1.7109375" style="211" customWidth="1"/>
    <col min="536" max="536" width="8.42578125" style="211" bestFit="1" customWidth="1"/>
    <col min="537" max="538" width="1.7109375" style="211" customWidth="1"/>
    <col min="539" max="539" width="7.42578125" style="211" bestFit="1" customWidth="1"/>
    <col min="540" max="540" width="1.7109375" style="211" customWidth="1"/>
    <col min="541" max="541" width="8.42578125" style="211" bestFit="1" customWidth="1"/>
    <col min="542" max="543" width="1.7109375" style="211" customWidth="1"/>
    <col min="544" max="544" width="4.7109375" style="211" bestFit="1" customWidth="1"/>
    <col min="545" max="545" width="1.7109375" style="211" customWidth="1"/>
    <col min="546" max="546" width="6.42578125" style="211" customWidth="1"/>
    <col min="547" max="547" width="5.5703125" style="211" customWidth="1"/>
    <col min="548" max="768" width="11.42578125" style="211"/>
    <col min="769" max="769" width="16.140625" style="211" customWidth="1"/>
    <col min="770" max="770" width="8.5703125" style="211" customWidth="1"/>
    <col min="771" max="771" width="1.7109375" style="211" customWidth="1"/>
    <col min="772" max="772" width="8" style="211" customWidth="1"/>
    <col min="773" max="774" width="1.7109375" style="211" customWidth="1"/>
    <col min="775" max="775" width="8.140625" style="211" customWidth="1"/>
    <col min="776" max="776" width="1.7109375" style="211" customWidth="1"/>
    <col min="777" max="777" width="8" style="211" customWidth="1"/>
    <col min="778" max="779" width="1.7109375" style="211" customWidth="1"/>
    <col min="780" max="780" width="8.140625" style="211" bestFit="1" customWidth="1"/>
    <col min="781" max="781" width="1.7109375" style="211" customWidth="1"/>
    <col min="782" max="782" width="8" style="211" customWidth="1"/>
    <col min="783" max="784" width="1.7109375" style="211" customWidth="1"/>
    <col min="785" max="785" width="7.42578125" style="211" bestFit="1" customWidth="1"/>
    <col min="786" max="786" width="1.7109375" style="211" customWidth="1"/>
    <col min="787" max="787" width="9.5703125" style="211" bestFit="1" customWidth="1"/>
    <col min="788" max="789" width="1.7109375" style="211" customWidth="1"/>
    <col min="790" max="790" width="7.42578125" style="211" bestFit="1" customWidth="1"/>
    <col min="791" max="791" width="1.7109375" style="211" customWidth="1"/>
    <col min="792" max="792" width="8.42578125" style="211" bestFit="1" customWidth="1"/>
    <col min="793" max="794" width="1.7109375" style="211" customWidth="1"/>
    <col min="795" max="795" width="7.42578125" style="211" bestFit="1" customWidth="1"/>
    <col min="796" max="796" width="1.7109375" style="211" customWidth="1"/>
    <col min="797" max="797" width="8.42578125" style="211" bestFit="1" customWidth="1"/>
    <col min="798" max="799" width="1.7109375" style="211" customWidth="1"/>
    <col min="800" max="800" width="4.7109375" style="211" bestFit="1" customWidth="1"/>
    <col min="801" max="801" width="1.7109375" style="211" customWidth="1"/>
    <col min="802" max="802" width="6.42578125" style="211" customWidth="1"/>
    <col min="803" max="803" width="5.5703125" style="211" customWidth="1"/>
    <col min="804" max="1024" width="11.42578125" style="211"/>
    <col min="1025" max="1025" width="16.140625" style="211" customWidth="1"/>
    <col min="1026" max="1026" width="8.5703125" style="211" customWidth="1"/>
    <col min="1027" max="1027" width="1.7109375" style="211" customWidth="1"/>
    <col min="1028" max="1028" width="8" style="211" customWidth="1"/>
    <col min="1029" max="1030" width="1.7109375" style="211" customWidth="1"/>
    <col min="1031" max="1031" width="8.140625" style="211" customWidth="1"/>
    <col min="1032" max="1032" width="1.7109375" style="211" customWidth="1"/>
    <col min="1033" max="1033" width="8" style="211" customWidth="1"/>
    <col min="1034" max="1035" width="1.7109375" style="211" customWidth="1"/>
    <col min="1036" max="1036" width="8.140625" style="211" bestFit="1" customWidth="1"/>
    <col min="1037" max="1037" width="1.7109375" style="211" customWidth="1"/>
    <col min="1038" max="1038" width="8" style="211" customWidth="1"/>
    <col min="1039" max="1040" width="1.7109375" style="211" customWidth="1"/>
    <col min="1041" max="1041" width="7.42578125" style="211" bestFit="1" customWidth="1"/>
    <col min="1042" max="1042" width="1.7109375" style="211" customWidth="1"/>
    <col min="1043" max="1043" width="9.5703125" style="211" bestFit="1" customWidth="1"/>
    <col min="1044" max="1045" width="1.7109375" style="211" customWidth="1"/>
    <col min="1046" max="1046" width="7.42578125" style="211" bestFit="1" customWidth="1"/>
    <col min="1047" max="1047" width="1.7109375" style="211" customWidth="1"/>
    <col min="1048" max="1048" width="8.42578125" style="211" bestFit="1" customWidth="1"/>
    <col min="1049" max="1050" width="1.7109375" style="211" customWidth="1"/>
    <col min="1051" max="1051" width="7.42578125" style="211" bestFit="1" customWidth="1"/>
    <col min="1052" max="1052" width="1.7109375" style="211" customWidth="1"/>
    <col min="1053" max="1053" width="8.42578125" style="211" bestFit="1" customWidth="1"/>
    <col min="1054" max="1055" width="1.7109375" style="211" customWidth="1"/>
    <col min="1056" max="1056" width="4.7109375" style="211" bestFit="1" customWidth="1"/>
    <col min="1057" max="1057" width="1.7109375" style="211" customWidth="1"/>
    <col min="1058" max="1058" width="6.42578125" style="211" customWidth="1"/>
    <col min="1059" max="1059" width="5.5703125" style="211" customWidth="1"/>
    <col min="1060" max="1280" width="11.42578125" style="211"/>
    <col min="1281" max="1281" width="16.140625" style="211" customWidth="1"/>
    <col min="1282" max="1282" width="8.5703125" style="211" customWidth="1"/>
    <col min="1283" max="1283" width="1.7109375" style="211" customWidth="1"/>
    <col min="1284" max="1284" width="8" style="211" customWidth="1"/>
    <col min="1285" max="1286" width="1.7109375" style="211" customWidth="1"/>
    <col min="1287" max="1287" width="8.140625" style="211" customWidth="1"/>
    <col min="1288" max="1288" width="1.7109375" style="211" customWidth="1"/>
    <col min="1289" max="1289" width="8" style="211" customWidth="1"/>
    <col min="1290" max="1291" width="1.7109375" style="211" customWidth="1"/>
    <col min="1292" max="1292" width="8.140625" style="211" bestFit="1" customWidth="1"/>
    <col min="1293" max="1293" width="1.7109375" style="211" customWidth="1"/>
    <col min="1294" max="1294" width="8" style="211" customWidth="1"/>
    <col min="1295" max="1296" width="1.7109375" style="211" customWidth="1"/>
    <col min="1297" max="1297" width="7.42578125" style="211" bestFit="1" customWidth="1"/>
    <col min="1298" max="1298" width="1.7109375" style="211" customWidth="1"/>
    <col min="1299" max="1299" width="9.5703125" style="211" bestFit="1" customWidth="1"/>
    <col min="1300" max="1301" width="1.7109375" style="211" customWidth="1"/>
    <col min="1302" max="1302" width="7.42578125" style="211" bestFit="1" customWidth="1"/>
    <col min="1303" max="1303" width="1.7109375" style="211" customWidth="1"/>
    <col min="1304" max="1304" width="8.42578125" style="211" bestFit="1" customWidth="1"/>
    <col min="1305" max="1306" width="1.7109375" style="211" customWidth="1"/>
    <col min="1307" max="1307" width="7.42578125" style="211" bestFit="1" customWidth="1"/>
    <col min="1308" max="1308" width="1.7109375" style="211" customWidth="1"/>
    <col min="1309" max="1309" width="8.42578125" style="211" bestFit="1" customWidth="1"/>
    <col min="1310" max="1311" width="1.7109375" style="211" customWidth="1"/>
    <col min="1312" max="1312" width="4.7109375" style="211" bestFit="1" customWidth="1"/>
    <col min="1313" max="1313" width="1.7109375" style="211" customWidth="1"/>
    <col min="1314" max="1314" width="6.42578125" style="211" customWidth="1"/>
    <col min="1315" max="1315" width="5.5703125" style="211" customWidth="1"/>
    <col min="1316" max="1536" width="11.42578125" style="211"/>
    <col min="1537" max="1537" width="16.140625" style="211" customWidth="1"/>
    <col min="1538" max="1538" width="8.5703125" style="211" customWidth="1"/>
    <col min="1539" max="1539" width="1.7109375" style="211" customWidth="1"/>
    <col min="1540" max="1540" width="8" style="211" customWidth="1"/>
    <col min="1541" max="1542" width="1.7109375" style="211" customWidth="1"/>
    <col min="1543" max="1543" width="8.140625" style="211" customWidth="1"/>
    <col min="1544" max="1544" width="1.7109375" style="211" customWidth="1"/>
    <col min="1545" max="1545" width="8" style="211" customWidth="1"/>
    <col min="1546" max="1547" width="1.7109375" style="211" customWidth="1"/>
    <col min="1548" max="1548" width="8.140625" style="211" bestFit="1" customWidth="1"/>
    <col min="1549" max="1549" width="1.7109375" style="211" customWidth="1"/>
    <col min="1550" max="1550" width="8" style="211" customWidth="1"/>
    <col min="1551" max="1552" width="1.7109375" style="211" customWidth="1"/>
    <col min="1553" max="1553" width="7.42578125" style="211" bestFit="1" customWidth="1"/>
    <col min="1554" max="1554" width="1.7109375" style="211" customWidth="1"/>
    <col min="1555" max="1555" width="9.5703125" style="211" bestFit="1" customWidth="1"/>
    <col min="1556" max="1557" width="1.7109375" style="211" customWidth="1"/>
    <col min="1558" max="1558" width="7.42578125" style="211" bestFit="1" customWidth="1"/>
    <col min="1559" max="1559" width="1.7109375" style="211" customWidth="1"/>
    <col min="1560" max="1560" width="8.42578125" style="211" bestFit="1" customWidth="1"/>
    <col min="1561" max="1562" width="1.7109375" style="211" customWidth="1"/>
    <col min="1563" max="1563" width="7.42578125" style="211" bestFit="1" customWidth="1"/>
    <col min="1564" max="1564" width="1.7109375" style="211" customWidth="1"/>
    <col min="1565" max="1565" width="8.42578125" style="211" bestFit="1" customWidth="1"/>
    <col min="1566" max="1567" width="1.7109375" style="211" customWidth="1"/>
    <col min="1568" max="1568" width="4.7109375" style="211" bestFit="1" customWidth="1"/>
    <col min="1569" max="1569" width="1.7109375" style="211" customWidth="1"/>
    <col min="1570" max="1570" width="6.42578125" style="211" customWidth="1"/>
    <col min="1571" max="1571" width="5.5703125" style="211" customWidth="1"/>
    <col min="1572" max="1792" width="11.42578125" style="211"/>
    <col min="1793" max="1793" width="16.140625" style="211" customWidth="1"/>
    <col min="1794" max="1794" width="8.5703125" style="211" customWidth="1"/>
    <col min="1795" max="1795" width="1.7109375" style="211" customWidth="1"/>
    <col min="1796" max="1796" width="8" style="211" customWidth="1"/>
    <col min="1797" max="1798" width="1.7109375" style="211" customWidth="1"/>
    <col min="1799" max="1799" width="8.140625" style="211" customWidth="1"/>
    <col min="1800" max="1800" width="1.7109375" style="211" customWidth="1"/>
    <col min="1801" max="1801" width="8" style="211" customWidth="1"/>
    <col min="1802" max="1803" width="1.7109375" style="211" customWidth="1"/>
    <col min="1804" max="1804" width="8.140625" style="211" bestFit="1" customWidth="1"/>
    <col min="1805" max="1805" width="1.7109375" style="211" customWidth="1"/>
    <col min="1806" max="1806" width="8" style="211" customWidth="1"/>
    <col min="1807" max="1808" width="1.7109375" style="211" customWidth="1"/>
    <col min="1809" max="1809" width="7.42578125" style="211" bestFit="1" customWidth="1"/>
    <col min="1810" max="1810" width="1.7109375" style="211" customWidth="1"/>
    <col min="1811" max="1811" width="9.5703125" style="211" bestFit="1" customWidth="1"/>
    <col min="1812" max="1813" width="1.7109375" style="211" customWidth="1"/>
    <col min="1814" max="1814" width="7.42578125" style="211" bestFit="1" customWidth="1"/>
    <col min="1815" max="1815" width="1.7109375" style="211" customWidth="1"/>
    <col min="1816" max="1816" width="8.42578125" style="211" bestFit="1" customWidth="1"/>
    <col min="1817" max="1818" width="1.7109375" style="211" customWidth="1"/>
    <col min="1819" max="1819" width="7.42578125" style="211" bestFit="1" customWidth="1"/>
    <col min="1820" max="1820" width="1.7109375" style="211" customWidth="1"/>
    <col min="1821" max="1821" width="8.42578125" style="211" bestFit="1" customWidth="1"/>
    <col min="1822" max="1823" width="1.7109375" style="211" customWidth="1"/>
    <col min="1824" max="1824" width="4.7109375" style="211" bestFit="1" customWidth="1"/>
    <col min="1825" max="1825" width="1.7109375" style="211" customWidth="1"/>
    <col min="1826" max="1826" width="6.42578125" style="211" customWidth="1"/>
    <col min="1827" max="1827" width="5.5703125" style="211" customWidth="1"/>
    <col min="1828" max="2048" width="11.42578125" style="211"/>
    <col min="2049" max="2049" width="16.140625" style="211" customWidth="1"/>
    <col min="2050" max="2050" width="8.5703125" style="211" customWidth="1"/>
    <col min="2051" max="2051" width="1.7109375" style="211" customWidth="1"/>
    <col min="2052" max="2052" width="8" style="211" customWidth="1"/>
    <col min="2053" max="2054" width="1.7109375" style="211" customWidth="1"/>
    <col min="2055" max="2055" width="8.140625" style="211" customWidth="1"/>
    <col min="2056" max="2056" width="1.7109375" style="211" customWidth="1"/>
    <col min="2057" max="2057" width="8" style="211" customWidth="1"/>
    <col min="2058" max="2059" width="1.7109375" style="211" customWidth="1"/>
    <col min="2060" max="2060" width="8.140625" style="211" bestFit="1" customWidth="1"/>
    <col min="2061" max="2061" width="1.7109375" style="211" customWidth="1"/>
    <col min="2062" max="2062" width="8" style="211" customWidth="1"/>
    <col min="2063" max="2064" width="1.7109375" style="211" customWidth="1"/>
    <col min="2065" max="2065" width="7.42578125" style="211" bestFit="1" customWidth="1"/>
    <col min="2066" max="2066" width="1.7109375" style="211" customWidth="1"/>
    <col min="2067" max="2067" width="9.5703125" style="211" bestFit="1" customWidth="1"/>
    <col min="2068" max="2069" width="1.7109375" style="211" customWidth="1"/>
    <col min="2070" max="2070" width="7.42578125" style="211" bestFit="1" customWidth="1"/>
    <col min="2071" max="2071" width="1.7109375" style="211" customWidth="1"/>
    <col min="2072" max="2072" width="8.42578125" style="211" bestFit="1" customWidth="1"/>
    <col min="2073" max="2074" width="1.7109375" style="211" customWidth="1"/>
    <col min="2075" max="2075" width="7.42578125" style="211" bestFit="1" customWidth="1"/>
    <col min="2076" max="2076" width="1.7109375" style="211" customWidth="1"/>
    <col min="2077" max="2077" width="8.42578125" style="211" bestFit="1" customWidth="1"/>
    <col min="2078" max="2079" width="1.7109375" style="211" customWidth="1"/>
    <col min="2080" max="2080" width="4.7109375" style="211" bestFit="1" customWidth="1"/>
    <col min="2081" max="2081" width="1.7109375" style="211" customWidth="1"/>
    <col min="2082" max="2082" width="6.42578125" style="211" customWidth="1"/>
    <col min="2083" max="2083" width="5.5703125" style="211" customWidth="1"/>
    <col min="2084" max="2304" width="11.42578125" style="211"/>
    <col min="2305" max="2305" width="16.140625" style="211" customWidth="1"/>
    <col min="2306" max="2306" width="8.5703125" style="211" customWidth="1"/>
    <col min="2307" max="2307" width="1.7109375" style="211" customWidth="1"/>
    <col min="2308" max="2308" width="8" style="211" customWidth="1"/>
    <col min="2309" max="2310" width="1.7109375" style="211" customWidth="1"/>
    <col min="2311" max="2311" width="8.140625" style="211" customWidth="1"/>
    <col min="2312" max="2312" width="1.7109375" style="211" customWidth="1"/>
    <col min="2313" max="2313" width="8" style="211" customWidth="1"/>
    <col min="2314" max="2315" width="1.7109375" style="211" customWidth="1"/>
    <col min="2316" max="2316" width="8.140625" style="211" bestFit="1" customWidth="1"/>
    <col min="2317" max="2317" width="1.7109375" style="211" customWidth="1"/>
    <col min="2318" max="2318" width="8" style="211" customWidth="1"/>
    <col min="2319" max="2320" width="1.7109375" style="211" customWidth="1"/>
    <col min="2321" max="2321" width="7.42578125" style="211" bestFit="1" customWidth="1"/>
    <col min="2322" max="2322" width="1.7109375" style="211" customWidth="1"/>
    <col min="2323" max="2323" width="9.5703125" style="211" bestFit="1" customWidth="1"/>
    <col min="2324" max="2325" width="1.7109375" style="211" customWidth="1"/>
    <col min="2326" max="2326" width="7.42578125" style="211" bestFit="1" customWidth="1"/>
    <col min="2327" max="2327" width="1.7109375" style="211" customWidth="1"/>
    <col min="2328" max="2328" width="8.42578125" style="211" bestFit="1" customWidth="1"/>
    <col min="2329" max="2330" width="1.7109375" style="211" customWidth="1"/>
    <col min="2331" max="2331" width="7.42578125" style="211" bestFit="1" customWidth="1"/>
    <col min="2332" max="2332" width="1.7109375" style="211" customWidth="1"/>
    <col min="2333" max="2333" width="8.42578125" style="211" bestFit="1" customWidth="1"/>
    <col min="2334" max="2335" width="1.7109375" style="211" customWidth="1"/>
    <col min="2336" max="2336" width="4.7109375" style="211" bestFit="1" customWidth="1"/>
    <col min="2337" max="2337" width="1.7109375" style="211" customWidth="1"/>
    <col min="2338" max="2338" width="6.42578125" style="211" customWidth="1"/>
    <col min="2339" max="2339" width="5.5703125" style="211" customWidth="1"/>
    <col min="2340" max="2560" width="11.42578125" style="211"/>
    <col min="2561" max="2561" width="16.140625" style="211" customWidth="1"/>
    <col min="2562" max="2562" width="8.5703125" style="211" customWidth="1"/>
    <col min="2563" max="2563" width="1.7109375" style="211" customWidth="1"/>
    <col min="2564" max="2564" width="8" style="211" customWidth="1"/>
    <col min="2565" max="2566" width="1.7109375" style="211" customWidth="1"/>
    <col min="2567" max="2567" width="8.140625" style="211" customWidth="1"/>
    <col min="2568" max="2568" width="1.7109375" style="211" customWidth="1"/>
    <col min="2569" max="2569" width="8" style="211" customWidth="1"/>
    <col min="2570" max="2571" width="1.7109375" style="211" customWidth="1"/>
    <col min="2572" max="2572" width="8.140625" style="211" bestFit="1" customWidth="1"/>
    <col min="2573" max="2573" width="1.7109375" style="211" customWidth="1"/>
    <col min="2574" max="2574" width="8" style="211" customWidth="1"/>
    <col min="2575" max="2576" width="1.7109375" style="211" customWidth="1"/>
    <col min="2577" max="2577" width="7.42578125" style="211" bestFit="1" customWidth="1"/>
    <col min="2578" max="2578" width="1.7109375" style="211" customWidth="1"/>
    <col min="2579" max="2579" width="9.5703125" style="211" bestFit="1" customWidth="1"/>
    <col min="2580" max="2581" width="1.7109375" style="211" customWidth="1"/>
    <col min="2582" max="2582" width="7.42578125" style="211" bestFit="1" customWidth="1"/>
    <col min="2583" max="2583" width="1.7109375" style="211" customWidth="1"/>
    <col min="2584" max="2584" width="8.42578125" style="211" bestFit="1" customWidth="1"/>
    <col min="2585" max="2586" width="1.7109375" style="211" customWidth="1"/>
    <col min="2587" max="2587" width="7.42578125" style="211" bestFit="1" customWidth="1"/>
    <col min="2588" max="2588" width="1.7109375" style="211" customWidth="1"/>
    <col min="2589" max="2589" width="8.42578125" style="211" bestFit="1" customWidth="1"/>
    <col min="2590" max="2591" width="1.7109375" style="211" customWidth="1"/>
    <col min="2592" max="2592" width="4.7109375" style="211" bestFit="1" customWidth="1"/>
    <col min="2593" max="2593" width="1.7109375" style="211" customWidth="1"/>
    <col min="2594" max="2594" width="6.42578125" style="211" customWidth="1"/>
    <col min="2595" max="2595" width="5.5703125" style="211" customWidth="1"/>
    <col min="2596" max="2816" width="11.42578125" style="211"/>
    <col min="2817" max="2817" width="16.140625" style="211" customWidth="1"/>
    <col min="2818" max="2818" width="8.5703125" style="211" customWidth="1"/>
    <col min="2819" max="2819" width="1.7109375" style="211" customWidth="1"/>
    <col min="2820" max="2820" width="8" style="211" customWidth="1"/>
    <col min="2821" max="2822" width="1.7109375" style="211" customWidth="1"/>
    <col min="2823" max="2823" width="8.140625" style="211" customWidth="1"/>
    <col min="2824" max="2824" width="1.7109375" style="211" customWidth="1"/>
    <col min="2825" max="2825" width="8" style="211" customWidth="1"/>
    <col min="2826" max="2827" width="1.7109375" style="211" customWidth="1"/>
    <col min="2828" max="2828" width="8.140625" style="211" bestFit="1" customWidth="1"/>
    <col min="2829" max="2829" width="1.7109375" style="211" customWidth="1"/>
    <col min="2830" max="2830" width="8" style="211" customWidth="1"/>
    <col min="2831" max="2832" width="1.7109375" style="211" customWidth="1"/>
    <col min="2833" max="2833" width="7.42578125" style="211" bestFit="1" customWidth="1"/>
    <col min="2834" max="2834" width="1.7109375" style="211" customWidth="1"/>
    <col min="2835" max="2835" width="9.5703125" style="211" bestFit="1" customWidth="1"/>
    <col min="2836" max="2837" width="1.7109375" style="211" customWidth="1"/>
    <col min="2838" max="2838" width="7.42578125" style="211" bestFit="1" customWidth="1"/>
    <col min="2839" max="2839" width="1.7109375" style="211" customWidth="1"/>
    <col min="2840" max="2840" width="8.42578125" style="211" bestFit="1" customWidth="1"/>
    <col min="2841" max="2842" width="1.7109375" style="211" customWidth="1"/>
    <col min="2843" max="2843" width="7.42578125" style="211" bestFit="1" customWidth="1"/>
    <col min="2844" max="2844" width="1.7109375" style="211" customWidth="1"/>
    <col min="2845" max="2845" width="8.42578125" style="211" bestFit="1" customWidth="1"/>
    <col min="2846" max="2847" width="1.7109375" style="211" customWidth="1"/>
    <col min="2848" max="2848" width="4.7109375" style="211" bestFit="1" customWidth="1"/>
    <col min="2849" max="2849" width="1.7109375" style="211" customWidth="1"/>
    <col min="2850" max="2850" width="6.42578125" style="211" customWidth="1"/>
    <col min="2851" max="2851" width="5.5703125" style="211" customWidth="1"/>
    <col min="2852" max="3072" width="11.42578125" style="211"/>
    <col min="3073" max="3073" width="16.140625" style="211" customWidth="1"/>
    <col min="3074" max="3074" width="8.5703125" style="211" customWidth="1"/>
    <col min="3075" max="3075" width="1.7109375" style="211" customWidth="1"/>
    <col min="3076" max="3076" width="8" style="211" customWidth="1"/>
    <col min="3077" max="3078" width="1.7109375" style="211" customWidth="1"/>
    <col min="3079" max="3079" width="8.140625" style="211" customWidth="1"/>
    <col min="3080" max="3080" width="1.7109375" style="211" customWidth="1"/>
    <col min="3081" max="3081" width="8" style="211" customWidth="1"/>
    <col min="3082" max="3083" width="1.7109375" style="211" customWidth="1"/>
    <col min="3084" max="3084" width="8.140625" style="211" bestFit="1" customWidth="1"/>
    <col min="3085" max="3085" width="1.7109375" style="211" customWidth="1"/>
    <col min="3086" max="3086" width="8" style="211" customWidth="1"/>
    <col min="3087" max="3088" width="1.7109375" style="211" customWidth="1"/>
    <col min="3089" max="3089" width="7.42578125" style="211" bestFit="1" customWidth="1"/>
    <col min="3090" max="3090" width="1.7109375" style="211" customWidth="1"/>
    <col min="3091" max="3091" width="9.5703125" style="211" bestFit="1" customWidth="1"/>
    <col min="3092" max="3093" width="1.7109375" style="211" customWidth="1"/>
    <col min="3094" max="3094" width="7.42578125" style="211" bestFit="1" customWidth="1"/>
    <col min="3095" max="3095" width="1.7109375" style="211" customWidth="1"/>
    <col min="3096" max="3096" width="8.42578125" style="211" bestFit="1" customWidth="1"/>
    <col min="3097" max="3098" width="1.7109375" style="211" customWidth="1"/>
    <col min="3099" max="3099" width="7.42578125" style="211" bestFit="1" customWidth="1"/>
    <col min="3100" max="3100" width="1.7109375" style="211" customWidth="1"/>
    <col min="3101" max="3101" width="8.42578125" style="211" bestFit="1" customWidth="1"/>
    <col min="3102" max="3103" width="1.7109375" style="211" customWidth="1"/>
    <col min="3104" max="3104" width="4.7109375" style="211" bestFit="1" customWidth="1"/>
    <col min="3105" max="3105" width="1.7109375" style="211" customWidth="1"/>
    <col min="3106" max="3106" width="6.42578125" style="211" customWidth="1"/>
    <col min="3107" max="3107" width="5.5703125" style="211" customWidth="1"/>
    <col min="3108" max="3328" width="11.42578125" style="211"/>
    <col min="3329" max="3329" width="16.140625" style="211" customWidth="1"/>
    <col min="3330" max="3330" width="8.5703125" style="211" customWidth="1"/>
    <col min="3331" max="3331" width="1.7109375" style="211" customWidth="1"/>
    <col min="3332" max="3332" width="8" style="211" customWidth="1"/>
    <col min="3333" max="3334" width="1.7109375" style="211" customWidth="1"/>
    <col min="3335" max="3335" width="8.140625" style="211" customWidth="1"/>
    <col min="3336" max="3336" width="1.7109375" style="211" customWidth="1"/>
    <col min="3337" max="3337" width="8" style="211" customWidth="1"/>
    <col min="3338" max="3339" width="1.7109375" style="211" customWidth="1"/>
    <col min="3340" max="3340" width="8.140625" style="211" bestFit="1" customWidth="1"/>
    <col min="3341" max="3341" width="1.7109375" style="211" customWidth="1"/>
    <col min="3342" max="3342" width="8" style="211" customWidth="1"/>
    <col min="3343" max="3344" width="1.7109375" style="211" customWidth="1"/>
    <col min="3345" max="3345" width="7.42578125" style="211" bestFit="1" customWidth="1"/>
    <col min="3346" max="3346" width="1.7109375" style="211" customWidth="1"/>
    <col min="3347" max="3347" width="9.5703125" style="211" bestFit="1" customWidth="1"/>
    <col min="3348" max="3349" width="1.7109375" style="211" customWidth="1"/>
    <col min="3350" max="3350" width="7.42578125" style="211" bestFit="1" customWidth="1"/>
    <col min="3351" max="3351" width="1.7109375" style="211" customWidth="1"/>
    <col min="3352" max="3352" width="8.42578125" style="211" bestFit="1" customWidth="1"/>
    <col min="3353" max="3354" width="1.7109375" style="211" customWidth="1"/>
    <col min="3355" max="3355" width="7.42578125" style="211" bestFit="1" customWidth="1"/>
    <col min="3356" max="3356" width="1.7109375" style="211" customWidth="1"/>
    <col min="3357" max="3357" width="8.42578125" style="211" bestFit="1" customWidth="1"/>
    <col min="3358" max="3359" width="1.7109375" style="211" customWidth="1"/>
    <col min="3360" max="3360" width="4.7109375" style="211" bestFit="1" customWidth="1"/>
    <col min="3361" max="3361" width="1.7109375" style="211" customWidth="1"/>
    <col min="3362" max="3362" width="6.42578125" style="211" customWidth="1"/>
    <col min="3363" max="3363" width="5.5703125" style="211" customWidth="1"/>
    <col min="3364" max="3584" width="11.42578125" style="211"/>
    <col min="3585" max="3585" width="16.140625" style="211" customWidth="1"/>
    <col min="3586" max="3586" width="8.5703125" style="211" customWidth="1"/>
    <col min="3587" max="3587" width="1.7109375" style="211" customWidth="1"/>
    <col min="3588" max="3588" width="8" style="211" customWidth="1"/>
    <col min="3589" max="3590" width="1.7109375" style="211" customWidth="1"/>
    <col min="3591" max="3591" width="8.140625" style="211" customWidth="1"/>
    <col min="3592" max="3592" width="1.7109375" style="211" customWidth="1"/>
    <col min="3593" max="3593" width="8" style="211" customWidth="1"/>
    <col min="3594" max="3595" width="1.7109375" style="211" customWidth="1"/>
    <col min="3596" max="3596" width="8.140625" style="211" bestFit="1" customWidth="1"/>
    <col min="3597" max="3597" width="1.7109375" style="211" customWidth="1"/>
    <col min="3598" max="3598" width="8" style="211" customWidth="1"/>
    <col min="3599" max="3600" width="1.7109375" style="211" customWidth="1"/>
    <col min="3601" max="3601" width="7.42578125" style="211" bestFit="1" customWidth="1"/>
    <col min="3602" max="3602" width="1.7109375" style="211" customWidth="1"/>
    <col min="3603" max="3603" width="9.5703125" style="211" bestFit="1" customWidth="1"/>
    <col min="3604" max="3605" width="1.7109375" style="211" customWidth="1"/>
    <col min="3606" max="3606" width="7.42578125" style="211" bestFit="1" customWidth="1"/>
    <col min="3607" max="3607" width="1.7109375" style="211" customWidth="1"/>
    <col min="3608" max="3608" width="8.42578125" style="211" bestFit="1" customWidth="1"/>
    <col min="3609" max="3610" width="1.7109375" style="211" customWidth="1"/>
    <col min="3611" max="3611" width="7.42578125" style="211" bestFit="1" customWidth="1"/>
    <col min="3612" max="3612" width="1.7109375" style="211" customWidth="1"/>
    <col min="3613" max="3613" width="8.42578125" style="211" bestFit="1" customWidth="1"/>
    <col min="3614" max="3615" width="1.7109375" style="211" customWidth="1"/>
    <col min="3616" max="3616" width="4.7109375" style="211" bestFit="1" customWidth="1"/>
    <col min="3617" max="3617" width="1.7109375" style="211" customWidth="1"/>
    <col min="3618" max="3618" width="6.42578125" style="211" customWidth="1"/>
    <col min="3619" max="3619" width="5.5703125" style="211" customWidth="1"/>
    <col min="3620" max="3840" width="11.42578125" style="211"/>
    <col min="3841" max="3841" width="16.140625" style="211" customWidth="1"/>
    <col min="3842" max="3842" width="8.5703125" style="211" customWidth="1"/>
    <col min="3843" max="3843" width="1.7109375" style="211" customWidth="1"/>
    <col min="3844" max="3844" width="8" style="211" customWidth="1"/>
    <col min="3845" max="3846" width="1.7109375" style="211" customWidth="1"/>
    <col min="3847" max="3847" width="8.140625" style="211" customWidth="1"/>
    <col min="3848" max="3848" width="1.7109375" style="211" customWidth="1"/>
    <col min="3849" max="3849" width="8" style="211" customWidth="1"/>
    <col min="3850" max="3851" width="1.7109375" style="211" customWidth="1"/>
    <col min="3852" max="3852" width="8.140625" style="211" bestFit="1" customWidth="1"/>
    <col min="3853" max="3853" width="1.7109375" style="211" customWidth="1"/>
    <col min="3854" max="3854" width="8" style="211" customWidth="1"/>
    <col min="3855" max="3856" width="1.7109375" style="211" customWidth="1"/>
    <col min="3857" max="3857" width="7.42578125" style="211" bestFit="1" customWidth="1"/>
    <col min="3858" max="3858" width="1.7109375" style="211" customWidth="1"/>
    <col min="3859" max="3859" width="9.5703125" style="211" bestFit="1" customWidth="1"/>
    <col min="3860" max="3861" width="1.7109375" style="211" customWidth="1"/>
    <col min="3862" max="3862" width="7.42578125" style="211" bestFit="1" customWidth="1"/>
    <col min="3863" max="3863" width="1.7109375" style="211" customWidth="1"/>
    <col min="3864" max="3864" width="8.42578125" style="211" bestFit="1" customWidth="1"/>
    <col min="3865" max="3866" width="1.7109375" style="211" customWidth="1"/>
    <col min="3867" max="3867" width="7.42578125" style="211" bestFit="1" customWidth="1"/>
    <col min="3868" max="3868" width="1.7109375" style="211" customWidth="1"/>
    <col min="3869" max="3869" width="8.42578125" style="211" bestFit="1" customWidth="1"/>
    <col min="3870" max="3871" width="1.7109375" style="211" customWidth="1"/>
    <col min="3872" max="3872" width="4.7109375" style="211" bestFit="1" customWidth="1"/>
    <col min="3873" max="3873" width="1.7109375" style="211" customWidth="1"/>
    <col min="3874" max="3874" width="6.42578125" style="211" customWidth="1"/>
    <col min="3875" max="3875" width="5.5703125" style="211" customWidth="1"/>
    <col min="3876" max="4096" width="11.42578125" style="211"/>
    <col min="4097" max="4097" width="16.140625" style="211" customWidth="1"/>
    <col min="4098" max="4098" width="8.5703125" style="211" customWidth="1"/>
    <col min="4099" max="4099" width="1.7109375" style="211" customWidth="1"/>
    <col min="4100" max="4100" width="8" style="211" customWidth="1"/>
    <col min="4101" max="4102" width="1.7109375" style="211" customWidth="1"/>
    <col min="4103" max="4103" width="8.140625" style="211" customWidth="1"/>
    <col min="4104" max="4104" width="1.7109375" style="211" customWidth="1"/>
    <col min="4105" max="4105" width="8" style="211" customWidth="1"/>
    <col min="4106" max="4107" width="1.7109375" style="211" customWidth="1"/>
    <col min="4108" max="4108" width="8.140625" style="211" bestFit="1" customWidth="1"/>
    <col min="4109" max="4109" width="1.7109375" style="211" customWidth="1"/>
    <col min="4110" max="4110" width="8" style="211" customWidth="1"/>
    <col min="4111" max="4112" width="1.7109375" style="211" customWidth="1"/>
    <col min="4113" max="4113" width="7.42578125" style="211" bestFit="1" customWidth="1"/>
    <col min="4114" max="4114" width="1.7109375" style="211" customWidth="1"/>
    <col min="4115" max="4115" width="9.5703125" style="211" bestFit="1" customWidth="1"/>
    <col min="4116" max="4117" width="1.7109375" style="211" customWidth="1"/>
    <col min="4118" max="4118" width="7.42578125" style="211" bestFit="1" customWidth="1"/>
    <col min="4119" max="4119" width="1.7109375" style="211" customWidth="1"/>
    <col min="4120" max="4120" width="8.42578125" style="211" bestFit="1" customWidth="1"/>
    <col min="4121" max="4122" width="1.7109375" style="211" customWidth="1"/>
    <col min="4123" max="4123" width="7.42578125" style="211" bestFit="1" customWidth="1"/>
    <col min="4124" max="4124" width="1.7109375" style="211" customWidth="1"/>
    <col min="4125" max="4125" width="8.42578125" style="211" bestFit="1" customWidth="1"/>
    <col min="4126" max="4127" width="1.7109375" style="211" customWidth="1"/>
    <col min="4128" max="4128" width="4.7109375" style="211" bestFit="1" customWidth="1"/>
    <col min="4129" max="4129" width="1.7109375" style="211" customWidth="1"/>
    <col min="4130" max="4130" width="6.42578125" style="211" customWidth="1"/>
    <col min="4131" max="4131" width="5.5703125" style="211" customWidth="1"/>
    <col min="4132" max="4352" width="11.42578125" style="211"/>
    <col min="4353" max="4353" width="16.140625" style="211" customWidth="1"/>
    <col min="4354" max="4354" width="8.5703125" style="211" customWidth="1"/>
    <col min="4355" max="4355" width="1.7109375" style="211" customWidth="1"/>
    <col min="4356" max="4356" width="8" style="211" customWidth="1"/>
    <col min="4357" max="4358" width="1.7109375" style="211" customWidth="1"/>
    <col min="4359" max="4359" width="8.140625" style="211" customWidth="1"/>
    <col min="4360" max="4360" width="1.7109375" style="211" customWidth="1"/>
    <col min="4361" max="4361" width="8" style="211" customWidth="1"/>
    <col min="4362" max="4363" width="1.7109375" style="211" customWidth="1"/>
    <col min="4364" max="4364" width="8.140625" style="211" bestFit="1" customWidth="1"/>
    <col min="4365" max="4365" width="1.7109375" style="211" customWidth="1"/>
    <col min="4366" max="4366" width="8" style="211" customWidth="1"/>
    <col min="4367" max="4368" width="1.7109375" style="211" customWidth="1"/>
    <col min="4369" max="4369" width="7.42578125" style="211" bestFit="1" customWidth="1"/>
    <col min="4370" max="4370" width="1.7109375" style="211" customWidth="1"/>
    <col min="4371" max="4371" width="9.5703125" style="211" bestFit="1" customWidth="1"/>
    <col min="4372" max="4373" width="1.7109375" style="211" customWidth="1"/>
    <col min="4374" max="4374" width="7.42578125" style="211" bestFit="1" customWidth="1"/>
    <col min="4375" max="4375" width="1.7109375" style="211" customWidth="1"/>
    <col min="4376" max="4376" width="8.42578125" style="211" bestFit="1" customWidth="1"/>
    <col min="4377" max="4378" width="1.7109375" style="211" customWidth="1"/>
    <col min="4379" max="4379" width="7.42578125" style="211" bestFit="1" customWidth="1"/>
    <col min="4380" max="4380" width="1.7109375" style="211" customWidth="1"/>
    <col min="4381" max="4381" width="8.42578125" style="211" bestFit="1" customWidth="1"/>
    <col min="4382" max="4383" width="1.7109375" style="211" customWidth="1"/>
    <col min="4384" max="4384" width="4.7109375" style="211" bestFit="1" customWidth="1"/>
    <col min="4385" max="4385" width="1.7109375" style="211" customWidth="1"/>
    <col min="4386" max="4386" width="6.42578125" style="211" customWidth="1"/>
    <col min="4387" max="4387" width="5.5703125" style="211" customWidth="1"/>
    <col min="4388" max="4608" width="11.42578125" style="211"/>
    <col min="4609" max="4609" width="16.140625" style="211" customWidth="1"/>
    <col min="4610" max="4610" width="8.5703125" style="211" customWidth="1"/>
    <col min="4611" max="4611" width="1.7109375" style="211" customWidth="1"/>
    <col min="4612" max="4612" width="8" style="211" customWidth="1"/>
    <col min="4613" max="4614" width="1.7109375" style="211" customWidth="1"/>
    <col min="4615" max="4615" width="8.140625" style="211" customWidth="1"/>
    <col min="4616" max="4616" width="1.7109375" style="211" customWidth="1"/>
    <col min="4617" max="4617" width="8" style="211" customWidth="1"/>
    <col min="4618" max="4619" width="1.7109375" style="211" customWidth="1"/>
    <col min="4620" max="4620" width="8.140625" style="211" bestFit="1" customWidth="1"/>
    <col min="4621" max="4621" width="1.7109375" style="211" customWidth="1"/>
    <col min="4622" max="4622" width="8" style="211" customWidth="1"/>
    <col min="4623" max="4624" width="1.7109375" style="211" customWidth="1"/>
    <col min="4625" max="4625" width="7.42578125" style="211" bestFit="1" customWidth="1"/>
    <col min="4626" max="4626" width="1.7109375" style="211" customWidth="1"/>
    <col min="4627" max="4627" width="9.5703125" style="211" bestFit="1" customWidth="1"/>
    <col min="4628" max="4629" width="1.7109375" style="211" customWidth="1"/>
    <col min="4630" max="4630" width="7.42578125" style="211" bestFit="1" customWidth="1"/>
    <col min="4631" max="4631" width="1.7109375" style="211" customWidth="1"/>
    <col min="4632" max="4632" width="8.42578125" style="211" bestFit="1" customWidth="1"/>
    <col min="4633" max="4634" width="1.7109375" style="211" customWidth="1"/>
    <col min="4635" max="4635" width="7.42578125" style="211" bestFit="1" customWidth="1"/>
    <col min="4636" max="4636" width="1.7109375" style="211" customWidth="1"/>
    <col min="4637" max="4637" width="8.42578125" style="211" bestFit="1" customWidth="1"/>
    <col min="4638" max="4639" width="1.7109375" style="211" customWidth="1"/>
    <col min="4640" max="4640" width="4.7109375" style="211" bestFit="1" customWidth="1"/>
    <col min="4641" max="4641" width="1.7109375" style="211" customWidth="1"/>
    <col min="4642" max="4642" width="6.42578125" style="211" customWidth="1"/>
    <col min="4643" max="4643" width="5.5703125" style="211" customWidth="1"/>
    <col min="4644" max="4864" width="11.42578125" style="211"/>
    <col min="4865" max="4865" width="16.140625" style="211" customWidth="1"/>
    <col min="4866" max="4866" width="8.5703125" style="211" customWidth="1"/>
    <col min="4867" max="4867" width="1.7109375" style="211" customWidth="1"/>
    <col min="4868" max="4868" width="8" style="211" customWidth="1"/>
    <col min="4869" max="4870" width="1.7109375" style="211" customWidth="1"/>
    <col min="4871" max="4871" width="8.140625" style="211" customWidth="1"/>
    <col min="4872" max="4872" width="1.7109375" style="211" customWidth="1"/>
    <col min="4873" max="4873" width="8" style="211" customWidth="1"/>
    <col min="4874" max="4875" width="1.7109375" style="211" customWidth="1"/>
    <col min="4876" max="4876" width="8.140625" style="211" bestFit="1" customWidth="1"/>
    <col min="4877" max="4877" width="1.7109375" style="211" customWidth="1"/>
    <col min="4878" max="4878" width="8" style="211" customWidth="1"/>
    <col min="4879" max="4880" width="1.7109375" style="211" customWidth="1"/>
    <col min="4881" max="4881" width="7.42578125" style="211" bestFit="1" customWidth="1"/>
    <col min="4882" max="4882" width="1.7109375" style="211" customWidth="1"/>
    <col min="4883" max="4883" width="9.5703125" style="211" bestFit="1" customWidth="1"/>
    <col min="4884" max="4885" width="1.7109375" style="211" customWidth="1"/>
    <col min="4886" max="4886" width="7.42578125" style="211" bestFit="1" customWidth="1"/>
    <col min="4887" max="4887" width="1.7109375" style="211" customWidth="1"/>
    <col min="4888" max="4888" width="8.42578125" style="211" bestFit="1" customWidth="1"/>
    <col min="4889" max="4890" width="1.7109375" style="211" customWidth="1"/>
    <col min="4891" max="4891" width="7.42578125" style="211" bestFit="1" customWidth="1"/>
    <col min="4892" max="4892" width="1.7109375" style="211" customWidth="1"/>
    <col min="4893" max="4893" width="8.42578125" style="211" bestFit="1" customWidth="1"/>
    <col min="4894" max="4895" width="1.7109375" style="211" customWidth="1"/>
    <col min="4896" max="4896" width="4.7109375" style="211" bestFit="1" customWidth="1"/>
    <col min="4897" max="4897" width="1.7109375" style="211" customWidth="1"/>
    <col min="4898" max="4898" width="6.42578125" style="211" customWidth="1"/>
    <col min="4899" max="4899" width="5.5703125" style="211" customWidth="1"/>
    <col min="4900" max="5120" width="11.42578125" style="211"/>
    <col min="5121" max="5121" width="16.140625" style="211" customWidth="1"/>
    <col min="5122" max="5122" width="8.5703125" style="211" customWidth="1"/>
    <col min="5123" max="5123" width="1.7109375" style="211" customWidth="1"/>
    <col min="5124" max="5124" width="8" style="211" customWidth="1"/>
    <col min="5125" max="5126" width="1.7109375" style="211" customWidth="1"/>
    <col min="5127" max="5127" width="8.140625" style="211" customWidth="1"/>
    <col min="5128" max="5128" width="1.7109375" style="211" customWidth="1"/>
    <col min="5129" max="5129" width="8" style="211" customWidth="1"/>
    <col min="5130" max="5131" width="1.7109375" style="211" customWidth="1"/>
    <col min="5132" max="5132" width="8.140625" style="211" bestFit="1" customWidth="1"/>
    <col min="5133" max="5133" width="1.7109375" style="211" customWidth="1"/>
    <col min="5134" max="5134" width="8" style="211" customWidth="1"/>
    <col min="5135" max="5136" width="1.7109375" style="211" customWidth="1"/>
    <col min="5137" max="5137" width="7.42578125" style="211" bestFit="1" customWidth="1"/>
    <col min="5138" max="5138" width="1.7109375" style="211" customWidth="1"/>
    <col min="5139" max="5139" width="9.5703125" style="211" bestFit="1" customWidth="1"/>
    <col min="5140" max="5141" width="1.7109375" style="211" customWidth="1"/>
    <col min="5142" max="5142" width="7.42578125" style="211" bestFit="1" customWidth="1"/>
    <col min="5143" max="5143" width="1.7109375" style="211" customWidth="1"/>
    <col min="5144" max="5144" width="8.42578125" style="211" bestFit="1" customWidth="1"/>
    <col min="5145" max="5146" width="1.7109375" style="211" customWidth="1"/>
    <col min="5147" max="5147" width="7.42578125" style="211" bestFit="1" customWidth="1"/>
    <col min="5148" max="5148" width="1.7109375" style="211" customWidth="1"/>
    <col min="5149" max="5149" width="8.42578125" style="211" bestFit="1" customWidth="1"/>
    <col min="5150" max="5151" width="1.7109375" style="211" customWidth="1"/>
    <col min="5152" max="5152" width="4.7109375" style="211" bestFit="1" customWidth="1"/>
    <col min="5153" max="5153" width="1.7109375" style="211" customWidth="1"/>
    <col min="5154" max="5154" width="6.42578125" style="211" customWidth="1"/>
    <col min="5155" max="5155" width="5.5703125" style="211" customWidth="1"/>
    <col min="5156" max="5376" width="11.42578125" style="211"/>
    <col min="5377" max="5377" width="16.140625" style="211" customWidth="1"/>
    <col min="5378" max="5378" width="8.5703125" style="211" customWidth="1"/>
    <col min="5379" max="5379" width="1.7109375" style="211" customWidth="1"/>
    <col min="5380" max="5380" width="8" style="211" customWidth="1"/>
    <col min="5381" max="5382" width="1.7109375" style="211" customWidth="1"/>
    <col min="5383" max="5383" width="8.140625" style="211" customWidth="1"/>
    <col min="5384" max="5384" width="1.7109375" style="211" customWidth="1"/>
    <col min="5385" max="5385" width="8" style="211" customWidth="1"/>
    <col min="5386" max="5387" width="1.7109375" style="211" customWidth="1"/>
    <col min="5388" max="5388" width="8.140625" style="211" bestFit="1" customWidth="1"/>
    <col min="5389" max="5389" width="1.7109375" style="211" customWidth="1"/>
    <col min="5390" max="5390" width="8" style="211" customWidth="1"/>
    <col min="5391" max="5392" width="1.7109375" style="211" customWidth="1"/>
    <col min="5393" max="5393" width="7.42578125" style="211" bestFit="1" customWidth="1"/>
    <col min="5394" max="5394" width="1.7109375" style="211" customWidth="1"/>
    <col min="5395" max="5395" width="9.5703125" style="211" bestFit="1" customWidth="1"/>
    <col min="5396" max="5397" width="1.7109375" style="211" customWidth="1"/>
    <col min="5398" max="5398" width="7.42578125" style="211" bestFit="1" customWidth="1"/>
    <col min="5399" max="5399" width="1.7109375" style="211" customWidth="1"/>
    <col min="5400" max="5400" width="8.42578125" style="211" bestFit="1" customWidth="1"/>
    <col min="5401" max="5402" width="1.7109375" style="211" customWidth="1"/>
    <col min="5403" max="5403" width="7.42578125" style="211" bestFit="1" customWidth="1"/>
    <col min="5404" max="5404" width="1.7109375" style="211" customWidth="1"/>
    <col min="5405" max="5405" width="8.42578125" style="211" bestFit="1" customWidth="1"/>
    <col min="5406" max="5407" width="1.7109375" style="211" customWidth="1"/>
    <col min="5408" max="5408" width="4.7109375" style="211" bestFit="1" customWidth="1"/>
    <col min="5409" max="5409" width="1.7109375" style="211" customWidth="1"/>
    <col min="5410" max="5410" width="6.42578125" style="211" customWidth="1"/>
    <col min="5411" max="5411" width="5.5703125" style="211" customWidth="1"/>
    <col min="5412" max="5632" width="11.42578125" style="211"/>
    <col min="5633" max="5633" width="16.140625" style="211" customWidth="1"/>
    <col min="5634" max="5634" width="8.5703125" style="211" customWidth="1"/>
    <col min="5635" max="5635" width="1.7109375" style="211" customWidth="1"/>
    <col min="5636" max="5636" width="8" style="211" customWidth="1"/>
    <col min="5637" max="5638" width="1.7109375" style="211" customWidth="1"/>
    <col min="5639" max="5639" width="8.140625" style="211" customWidth="1"/>
    <col min="5640" max="5640" width="1.7109375" style="211" customWidth="1"/>
    <col min="5641" max="5641" width="8" style="211" customWidth="1"/>
    <col min="5642" max="5643" width="1.7109375" style="211" customWidth="1"/>
    <col min="5644" max="5644" width="8.140625" style="211" bestFit="1" customWidth="1"/>
    <col min="5645" max="5645" width="1.7109375" style="211" customWidth="1"/>
    <col min="5646" max="5646" width="8" style="211" customWidth="1"/>
    <col min="5647" max="5648" width="1.7109375" style="211" customWidth="1"/>
    <col min="5649" max="5649" width="7.42578125" style="211" bestFit="1" customWidth="1"/>
    <col min="5650" max="5650" width="1.7109375" style="211" customWidth="1"/>
    <col min="5651" max="5651" width="9.5703125" style="211" bestFit="1" customWidth="1"/>
    <col min="5652" max="5653" width="1.7109375" style="211" customWidth="1"/>
    <col min="5654" max="5654" width="7.42578125" style="211" bestFit="1" customWidth="1"/>
    <col min="5655" max="5655" width="1.7109375" style="211" customWidth="1"/>
    <col min="5656" max="5656" width="8.42578125" style="211" bestFit="1" customWidth="1"/>
    <col min="5657" max="5658" width="1.7109375" style="211" customWidth="1"/>
    <col min="5659" max="5659" width="7.42578125" style="211" bestFit="1" customWidth="1"/>
    <col min="5660" max="5660" width="1.7109375" style="211" customWidth="1"/>
    <col min="5661" max="5661" width="8.42578125" style="211" bestFit="1" customWidth="1"/>
    <col min="5662" max="5663" width="1.7109375" style="211" customWidth="1"/>
    <col min="5664" max="5664" width="4.7109375" style="211" bestFit="1" customWidth="1"/>
    <col min="5665" max="5665" width="1.7109375" style="211" customWidth="1"/>
    <col min="5666" max="5666" width="6.42578125" style="211" customWidth="1"/>
    <col min="5667" max="5667" width="5.5703125" style="211" customWidth="1"/>
    <col min="5668" max="5888" width="11.42578125" style="211"/>
    <col min="5889" max="5889" width="16.140625" style="211" customWidth="1"/>
    <col min="5890" max="5890" width="8.5703125" style="211" customWidth="1"/>
    <col min="5891" max="5891" width="1.7109375" style="211" customWidth="1"/>
    <col min="5892" max="5892" width="8" style="211" customWidth="1"/>
    <col min="5893" max="5894" width="1.7109375" style="211" customWidth="1"/>
    <col min="5895" max="5895" width="8.140625" style="211" customWidth="1"/>
    <col min="5896" max="5896" width="1.7109375" style="211" customWidth="1"/>
    <col min="5897" max="5897" width="8" style="211" customWidth="1"/>
    <col min="5898" max="5899" width="1.7109375" style="211" customWidth="1"/>
    <col min="5900" max="5900" width="8.140625" style="211" bestFit="1" customWidth="1"/>
    <col min="5901" max="5901" width="1.7109375" style="211" customWidth="1"/>
    <col min="5902" max="5902" width="8" style="211" customWidth="1"/>
    <col min="5903" max="5904" width="1.7109375" style="211" customWidth="1"/>
    <col min="5905" max="5905" width="7.42578125" style="211" bestFit="1" customWidth="1"/>
    <col min="5906" max="5906" width="1.7109375" style="211" customWidth="1"/>
    <col min="5907" max="5907" width="9.5703125" style="211" bestFit="1" customWidth="1"/>
    <col min="5908" max="5909" width="1.7109375" style="211" customWidth="1"/>
    <col min="5910" max="5910" width="7.42578125" style="211" bestFit="1" customWidth="1"/>
    <col min="5911" max="5911" width="1.7109375" style="211" customWidth="1"/>
    <col min="5912" max="5912" width="8.42578125" style="211" bestFit="1" customWidth="1"/>
    <col min="5913" max="5914" width="1.7109375" style="211" customWidth="1"/>
    <col min="5915" max="5915" width="7.42578125" style="211" bestFit="1" customWidth="1"/>
    <col min="5916" max="5916" width="1.7109375" style="211" customWidth="1"/>
    <col min="5917" max="5917" width="8.42578125" style="211" bestFit="1" customWidth="1"/>
    <col min="5918" max="5919" width="1.7109375" style="211" customWidth="1"/>
    <col min="5920" max="5920" width="4.7109375" style="211" bestFit="1" customWidth="1"/>
    <col min="5921" max="5921" width="1.7109375" style="211" customWidth="1"/>
    <col min="5922" max="5922" width="6.42578125" style="211" customWidth="1"/>
    <col min="5923" max="5923" width="5.5703125" style="211" customWidth="1"/>
    <col min="5924" max="6144" width="11.42578125" style="211"/>
    <col min="6145" max="6145" width="16.140625" style="211" customWidth="1"/>
    <col min="6146" max="6146" width="8.5703125" style="211" customWidth="1"/>
    <col min="6147" max="6147" width="1.7109375" style="211" customWidth="1"/>
    <col min="6148" max="6148" width="8" style="211" customWidth="1"/>
    <col min="6149" max="6150" width="1.7109375" style="211" customWidth="1"/>
    <col min="6151" max="6151" width="8.140625" style="211" customWidth="1"/>
    <col min="6152" max="6152" width="1.7109375" style="211" customWidth="1"/>
    <col min="6153" max="6153" width="8" style="211" customWidth="1"/>
    <col min="6154" max="6155" width="1.7109375" style="211" customWidth="1"/>
    <col min="6156" max="6156" width="8.140625" style="211" bestFit="1" customWidth="1"/>
    <col min="6157" max="6157" width="1.7109375" style="211" customWidth="1"/>
    <col min="6158" max="6158" width="8" style="211" customWidth="1"/>
    <col min="6159" max="6160" width="1.7109375" style="211" customWidth="1"/>
    <col min="6161" max="6161" width="7.42578125" style="211" bestFit="1" customWidth="1"/>
    <col min="6162" max="6162" width="1.7109375" style="211" customWidth="1"/>
    <col min="6163" max="6163" width="9.5703125" style="211" bestFit="1" customWidth="1"/>
    <col min="6164" max="6165" width="1.7109375" style="211" customWidth="1"/>
    <col min="6166" max="6166" width="7.42578125" style="211" bestFit="1" customWidth="1"/>
    <col min="6167" max="6167" width="1.7109375" style="211" customWidth="1"/>
    <col min="6168" max="6168" width="8.42578125" style="211" bestFit="1" customWidth="1"/>
    <col min="6169" max="6170" width="1.7109375" style="211" customWidth="1"/>
    <col min="6171" max="6171" width="7.42578125" style="211" bestFit="1" customWidth="1"/>
    <col min="6172" max="6172" width="1.7109375" style="211" customWidth="1"/>
    <col min="6173" max="6173" width="8.42578125" style="211" bestFit="1" customWidth="1"/>
    <col min="6174" max="6175" width="1.7109375" style="211" customWidth="1"/>
    <col min="6176" max="6176" width="4.7109375" style="211" bestFit="1" customWidth="1"/>
    <col min="6177" max="6177" width="1.7109375" style="211" customWidth="1"/>
    <col min="6178" max="6178" width="6.42578125" style="211" customWidth="1"/>
    <col min="6179" max="6179" width="5.5703125" style="211" customWidth="1"/>
    <col min="6180" max="6400" width="11.42578125" style="211"/>
    <col min="6401" max="6401" width="16.140625" style="211" customWidth="1"/>
    <col min="6402" max="6402" width="8.5703125" style="211" customWidth="1"/>
    <col min="6403" max="6403" width="1.7109375" style="211" customWidth="1"/>
    <col min="6404" max="6404" width="8" style="211" customWidth="1"/>
    <col min="6405" max="6406" width="1.7109375" style="211" customWidth="1"/>
    <col min="6407" max="6407" width="8.140625" style="211" customWidth="1"/>
    <col min="6408" max="6408" width="1.7109375" style="211" customWidth="1"/>
    <col min="6409" max="6409" width="8" style="211" customWidth="1"/>
    <col min="6410" max="6411" width="1.7109375" style="211" customWidth="1"/>
    <col min="6412" max="6412" width="8.140625" style="211" bestFit="1" customWidth="1"/>
    <col min="6413" max="6413" width="1.7109375" style="211" customWidth="1"/>
    <col min="6414" max="6414" width="8" style="211" customWidth="1"/>
    <col min="6415" max="6416" width="1.7109375" style="211" customWidth="1"/>
    <col min="6417" max="6417" width="7.42578125" style="211" bestFit="1" customWidth="1"/>
    <col min="6418" max="6418" width="1.7109375" style="211" customWidth="1"/>
    <col min="6419" max="6419" width="9.5703125" style="211" bestFit="1" customWidth="1"/>
    <col min="6420" max="6421" width="1.7109375" style="211" customWidth="1"/>
    <col min="6422" max="6422" width="7.42578125" style="211" bestFit="1" customWidth="1"/>
    <col min="6423" max="6423" width="1.7109375" style="211" customWidth="1"/>
    <col min="6424" max="6424" width="8.42578125" style="211" bestFit="1" customWidth="1"/>
    <col min="6425" max="6426" width="1.7109375" style="211" customWidth="1"/>
    <col min="6427" max="6427" width="7.42578125" style="211" bestFit="1" customWidth="1"/>
    <col min="6428" max="6428" width="1.7109375" style="211" customWidth="1"/>
    <col min="6429" max="6429" width="8.42578125" style="211" bestFit="1" customWidth="1"/>
    <col min="6430" max="6431" width="1.7109375" style="211" customWidth="1"/>
    <col min="6432" max="6432" width="4.7109375" style="211" bestFit="1" customWidth="1"/>
    <col min="6433" max="6433" width="1.7109375" style="211" customWidth="1"/>
    <col min="6434" max="6434" width="6.42578125" style="211" customWidth="1"/>
    <col min="6435" max="6435" width="5.5703125" style="211" customWidth="1"/>
    <col min="6436" max="6656" width="11.42578125" style="211"/>
    <col min="6657" max="6657" width="16.140625" style="211" customWidth="1"/>
    <col min="6658" max="6658" width="8.5703125" style="211" customWidth="1"/>
    <col min="6659" max="6659" width="1.7109375" style="211" customWidth="1"/>
    <col min="6660" max="6660" width="8" style="211" customWidth="1"/>
    <col min="6661" max="6662" width="1.7109375" style="211" customWidth="1"/>
    <col min="6663" max="6663" width="8.140625" style="211" customWidth="1"/>
    <col min="6664" max="6664" width="1.7109375" style="211" customWidth="1"/>
    <col min="6665" max="6665" width="8" style="211" customWidth="1"/>
    <col min="6666" max="6667" width="1.7109375" style="211" customWidth="1"/>
    <col min="6668" max="6668" width="8.140625" style="211" bestFit="1" customWidth="1"/>
    <col min="6669" max="6669" width="1.7109375" style="211" customWidth="1"/>
    <col min="6670" max="6670" width="8" style="211" customWidth="1"/>
    <col min="6671" max="6672" width="1.7109375" style="211" customWidth="1"/>
    <col min="6673" max="6673" width="7.42578125" style="211" bestFit="1" customWidth="1"/>
    <col min="6674" max="6674" width="1.7109375" style="211" customWidth="1"/>
    <col min="6675" max="6675" width="9.5703125" style="211" bestFit="1" customWidth="1"/>
    <col min="6676" max="6677" width="1.7109375" style="211" customWidth="1"/>
    <col min="6678" max="6678" width="7.42578125" style="211" bestFit="1" customWidth="1"/>
    <col min="6679" max="6679" width="1.7109375" style="211" customWidth="1"/>
    <col min="6680" max="6680" width="8.42578125" style="211" bestFit="1" customWidth="1"/>
    <col min="6681" max="6682" width="1.7109375" style="211" customWidth="1"/>
    <col min="6683" max="6683" width="7.42578125" style="211" bestFit="1" customWidth="1"/>
    <col min="6684" max="6684" width="1.7109375" style="211" customWidth="1"/>
    <col min="6685" max="6685" width="8.42578125" style="211" bestFit="1" customWidth="1"/>
    <col min="6686" max="6687" width="1.7109375" style="211" customWidth="1"/>
    <col min="6688" max="6688" width="4.7109375" style="211" bestFit="1" customWidth="1"/>
    <col min="6689" max="6689" width="1.7109375" style="211" customWidth="1"/>
    <col min="6690" max="6690" width="6.42578125" style="211" customWidth="1"/>
    <col min="6691" max="6691" width="5.5703125" style="211" customWidth="1"/>
    <col min="6692" max="6912" width="11.42578125" style="211"/>
    <col min="6913" max="6913" width="16.140625" style="211" customWidth="1"/>
    <col min="6914" max="6914" width="8.5703125" style="211" customWidth="1"/>
    <col min="6915" max="6915" width="1.7109375" style="211" customWidth="1"/>
    <col min="6916" max="6916" width="8" style="211" customWidth="1"/>
    <col min="6917" max="6918" width="1.7109375" style="211" customWidth="1"/>
    <col min="6919" max="6919" width="8.140625" style="211" customWidth="1"/>
    <col min="6920" max="6920" width="1.7109375" style="211" customWidth="1"/>
    <col min="6921" max="6921" width="8" style="211" customWidth="1"/>
    <col min="6922" max="6923" width="1.7109375" style="211" customWidth="1"/>
    <col min="6924" max="6924" width="8.140625" style="211" bestFit="1" customWidth="1"/>
    <col min="6925" max="6925" width="1.7109375" style="211" customWidth="1"/>
    <col min="6926" max="6926" width="8" style="211" customWidth="1"/>
    <col min="6927" max="6928" width="1.7109375" style="211" customWidth="1"/>
    <col min="6929" max="6929" width="7.42578125" style="211" bestFit="1" customWidth="1"/>
    <col min="6930" max="6930" width="1.7109375" style="211" customWidth="1"/>
    <col min="6931" max="6931" width="9.5703125" style="211" bestFit="1" customWidth="1"/>
    <col min="6932" max="6933" width="1.7109375" style="211" customWidth="1"/>
    <col min="6934" max="6934" width="7.42578125" style="211" bestFit="1" customWidth="1"/>
    <col min="6935" max="6935" width="1.7109375" style="211" customWidth="1"/>
    <col min="6936" max="6936" width="8.42578125" style="211" bestFit="1" customWidth="1"/>
    <col min="6937" max="6938" width="1.7109375" style="211" customWidth="1"/>
    <col min="6939" max="6939" width="7.42578125" style="211" bestFit="1" customWidth="1"/>
    <col min="6940" max="6940" width="1.7109375" style="211" customWidth="1"/>
    <col min="6941" max="6941" width="8.42578125" style="211" bestFit="1" customWidth="1"/>
    <col min="6942" max="6943" width="1.7109375" style="211" customWidth="1"/>
    <col min="6944" max="6944" width="4.7109375" style="211" bestFit="1" customWidth="1"/>
    <col min="6945" max="6945" width="1.7109375" style="211" customWidth="1"/>
    <col min="6946" max="6946" width="6.42578125" style="211" customWidth="1"/>
    <col min="6947" max="6947" width="5.5703125" style="211" customWidth="1"/>
    <col min="6948" max="7168" width="11.42578125" style="211"/>
    <col min="7169" max="7169" width="16.140625" style="211" customWidth="1"/>
    <col min="7170" max="7170" width="8.5703125" style="211" customWidth="1"/>
    <col min="7171" max="7171" width="1.7109375" style="211" customWidth="1"/>
    <col min="7172" max="7172" width="8" style="211" customWidth="1"/>
    <col min="7173" max="7174" width="1.7109375" style="211" customWidth="1"/>
    <col min="7175" max="7175" width="8.140625" style="211" customWidth="1"/>
    <col min="7176" max="7176" width="1.7109375" style="211" customWidth="1"/>
    <col min="7177" max="7177" width="8" style="211" customWidth="1"/>
    <col min="7178" max="7179" width="1.7109375" style="211" customWidth="1"/>
    <col min="7180" max="7180" width="8.140625" style="211" bestFit="1" customWidth="1"/>
    <col min="7181" max="7181" width="1.7109375" style="211" customWidth="1"/>
    <col min="7182" max="7182" width="8" style="211" customWidth="1"/>
    <col min="7183" max="7184" width="1.7109375" style="211" customWidth="1"/>
    <col min="7185" max="7185" width="7.42578125" style="211" bestFit="1" customWidth="1"/>
    <col min="7186" max="7186" width="1.7109375" style="211" customWidth="1"/>
    <col min="7187" max="7187" width="9.5703125" style="211" bestFit="1" customWidth="1"/>
    <col min="7188" max="7189" width="1.7109375" style="211" customWidth="1"/>
    <col min="7190" max="7190" width="7.42578125" style="211" bestFit="1" customWidth="1"/>
    <col min="7191" max="7191" width="1.7109375" style="211" customWidth="1"/>
    <col min="7192" max="7192" width="8.42578125" style="211" bestFit="1" customWidth="1"/>
    <col min="7193" max="7194" width="1.7109375" style="211" customWidth="1"/>
    <col min="7195" max="7195" width="7.42578125" style="211" bestFit="1" customWidth="1"/>
    <col min="7196" max="7196" width="1.7109375" style="211" customWidth="1"/>
    <col min="7197" max="7197" width="8.42578125" style="211" bestFit="1" customWidth="1"/>
    <col min="7198" max="7199" width="1.7109375" style="211" customWidth="1"/>
    <col min="7200" max="7200" width="4.7109375" style="211" bestFit="1" customWidth="1"/>
    <col min="7201" max="7201" width="1.7109375" style="211" customWidth="1"/>
    <col min="7202" max="7202" width="6.42578125" style="211" customWidth="1"/>
    <col min="7203" max="7203" width="5.5703125" style="211" customWidth="1"/>
    <col min="7204" max="7424" width="11.42578125" style="211"/>
    <col min="7425" max="7425" width="16.140625" style="211" customWidth="1"/>
    <col min="7426" max="7426" width="8.5703125" style="211" customWidth="1"/>
    <col min="7427" max="7427" width="1.7109375" style="211" customWidth="1"/>
    <col min="7428" max="7428" width="8" style="211" customWidth="1"/>
    <col min="7429" max="7430" width="1.7109375" style="211" customWidth="1"/>
    <col min="7431" max="7431" width="8.140625" style="211" customWidth="1"/>
    <col min="7432" max="7432" width="1.7109375" style="211" customWidth="1"/>
    <col min="7433" max="7433" width="8" style="211" customWidth="1"/>
    <col min="7434" max="7435" width="1.7109375" style="211" customWidth="1"/>
    <col min="7436" max="7436" width="8.140625" style="211" bestFit="1" customWidth="1"/>
    <col min="7437" max="7437" width="1.7109375" style="211" customWidth="1"/>
    <col min="7438" max="7438" width="8" style="211" customWidth="1"/>
    <col min="7439" max="7440" width="1.7109375" style="211" customWidth="1"/>
    <col min="7441" max="7441" width="7.42578125" style="211" bestFit="1" customWidth="1"/>
    <col min="7442" max="7442" width="1.7109375" style="211" customWidth="1"/>
    <col min="7443" max="7443" width="9.5703125" style="211" bestFit="1" customWidth="1"/>
    <col min="7444" max="7445" width="1.7109375" style="211" customWidth="1"/>
    <col min="7446" max="7446" width="7.42578125" style="211" bestFit="1" customWidth="1"/>
    <col min="7447" max="7447" width="1.7109375" style="211" customWidth="1"/>
    <col min="7448" max="7448" width="8.42578125" style="211" bestFit="1" customWidth="1"/>
    <col min="7449" max="7450" width="1.7109375" style="211" customWidth="1"/>
    <col min="7451" max="7451" width="7.42578125" style="211" bestFit="1" customWidth="1"/>
    <col min="7452" max="7452" width="1.7109375" style="211" customWidth="1"/>
    <col min="7453" max="7453" width="8.42578125" style="211" bestFit="1" customWidth="1"/>
    <col min="7454" max="7455" width="1.7109375" style="211" customWidth="1"/>
    <col min="7456" max="7456" width="4.7109375" style="211" bestFit="1" customWidth="1"/>
    <col min="7457" max="7457" width="1.7109375" style="211" customWidth="1"/>
    <col min="7458" max="7458" width="6.42578125" style="211" customWidth="1"/>
    <col min="7459" max="7459" width="5.5703125" style="211" customWidth="1"/>
    <col min="7460" max="7680" width="11.42578125" style="211"/>
    <col min="7681" max="7681" width="16.140625" style="211" customWidth="1"/>
    <col min="7682" max="7682" width="8.5703125" style="211" customWidth="1"/>
    <col min="7683" max="7683" width="1.7109375" style="211" customWidth="1"/>
    <col min="7684" max="7684" width="8" style="211" customWidth="1"/>
    <col min="7685" max="7686" width="1.7109375" style="211" customWidth="1"/>
    <col min="7687" max="7687" width="8.140625" style="211" customWidth="1"/>
    <col min="7688" max="7688" width="1.7109375" style="211" customWidth="1"/>
    <col min="7689" max="7689" width="8" style="211" customWidth="1"/>
    <col min="7690" max="7691" width="1.7109375" style="211" customWidth="1"/>
    <col min="7692" max="7692" width="8.140625" style="211" bestFit="1" customWidth="1"/>
    <col min="7693" max="7693" width="1.7109375" style="211" customWidth="1"/>
    <col min="7694" max="7694" width="8" style="211" customWidth="1"/>
    <col min="7695" max="7696" width="1.7109375" style="211" customWidth="1"/>
    <col min="7697" max="7697" width="7.42578125" style="211" bestFit="1" customWidth="1"/>
    <col min="7698" max="7698" width="1.7109375" style="211" customWidth="1"/>
    <col min="7699" max="7699" width="9.5703125" style="211" bestFit="1" customWidth="1"/>
    <col min="7700" max="7701" width="1.7109375" style="211" customWidth="1"/>
    <col min="7702" max="7702" width="7.42578125" style="211" bestFit="1" customWidth="1"/>
    <col min="7703" max="7703" width="1.7109375" style="211" customWidth="1"/>
    <col min="7704" max="7704" width="8.42578125" style="211" bestFit="1" customWidth="1"/>
    <col min="7705" max="7706" width="1.7109375" style="211" customWidth="1"/>
    <col min="7707" max="7707" width="7.42578125" style="211" bestFit="1" customWidth="1"/>
    <col min="7708" max="7708" width="1.7109375" style="211" customWidth="1"/>
    <col min="7709" max="7709" width="8.42578125" style="211" bestFit="1" customWidth="1"/>
    <col min="7710" max="7711" width="1.7109375" style="211" customWidth="1"/>
    <col min="7712" max="7712" width="4.7109375" style="211" bestFit="1" customWidth="1"/>
    <col min="7713" max="7713" width="1.7109375" style="211" customWidth="1"/>
    <col min="7714" max="7714" width="6.42578125" style="211" customWidth="1"/>
    <col min="7715" max="7715" width="5.5703125" style="211" customWidth="1"/>
    <col min="7716" max="7936" width="11.42578125" style="211"/>
    <col min="7937" max="7937" width="16.140625" style="211" customWidth="1"/>
    <col min="7938" max="7938" width="8.5703125" style="211" customWidth="1"/>
    <col min="7939" max="7939" width="1.7109375" style="211" customWidth="1"/>
    <col min="7940" max="7940" width="8" style="211" customWidth="1"/>
    <col min="7941" max="7942" width="1.7109375" style="211" customWidth="1"/>
    <col min="7943" max="7943" width="8.140625" style="211" customWidth="1"/>
    <col min="7944" max="7944" width="1.7109375" style="211" customWidth="1"/>
    <col min="7945" max="7945" width="8" style="211" customWidth="1"/>
    <col min="7946" max="7947" width="1.7109375" style="211" customWidth="1"/>
    <col min="7948" max="7948" width="8.140625" style="211" bestFit="1" customWidth="1"/>
    <col min="7949" max="7949" width="1.7109375" style="211" customWidth="1"/>
    <col min="7950" max="7950" width="8" style="211" customWidth="1"/>
    <col min="7951" max="7952" width="1.7109375" style="211" customWidth="1"/>
    <col min="7953" max="7953" width="7.42578125" style="211" bestFit="1" customWidth="1"/>
    <col min="7954" max="7954" width="1.7109375" style="211" customWidth="1"/>
    <col min="7955" max="7955" width="9.5703125" style="211" bestFit="1" customWidth="1"/>
    <col min="7956" max="7957" width="1.7109375" style="211" customWidth="1"/>
    <col min="7958" max="7958" width="7.42578125" style="211" bestFit="1" customWidth="1"/>
    <col min="7959" max="7959" width="1.7109375" style="211" customWidth="1"/>
    <col min="7960" max="7960" width="8.42578125" style="211" bestFit="1" customWidth="1"/>
    <col min="7961" max="7962" width="1.7109375" style="211" customWidth="1"/>
    <col min="7963" max="7963" width="7.42578125" style="211" bestFit="1" customWidth="1"/>
    <col min="7964" max="7964" width="1.7109375" style="211" customWidth="1"/>
    <col min="7965" max="7965" width="8.42578125" style="211" bestFit="1" customWidth="1"/>
    <col min="7966" max="7967" width="1.7109375" style="211" customWidth="1"/>
    <col min="7968" max="7968" width="4.7109375" style="211" bestFit="1" customWidth="1"/>
    <col min="7969" max="7969" width="1.7109375" style="211" customWidth="1"/>
    <col min="7970" max="7970" width="6.42578125" style="211" customWidth="1"/>
    <col min="7971" max="7971" width="5.5703125" style="211" customWidth="1"/>
    <col min="7972" max="8192" width="11.42578125" style="211"/>
    <col min="8193" max="8193" width="16.140625" style="211" customWidth="1"/>
    <col min="8194" max="8194" width="8.5703125" style="211" customWidth="1"/>
    <col min="8195" max="8195" width="1.7109375" style="211" customWidth="1"/>
    <col min="8196" max="8196" width="8" style="211" customWidth="1"/>
    <col min="8197" max="8198" width="1.7109375" style="211" customWidth="1"/>
    <col min="8199" max="8199" width="8.140625" style="211" customWidth="1"/>
    <col min="8200" max="8200" width="1.7109375" style="211" customWidth="1"/>
    <col min="8201" max="8201" width="8" style="211" customWidth="1"/>
    <col min="8202" max="8203" width="1.7109375" style="211" customWidth="1"/>
    <col min="8204" max="8204" width="8.140625" style="211" bestFit="1" customWidth="1"/>
    <col min="8205" max="8205" width="1.7109375" style="211" customWidth="1"/>
    <col min="8206" max="8206" width="8" style="211" customWidth="1"/>
    <col min="8207" max="8208" width="1.7109375" style="211" customWidth="1"/>
    <col min="8209" max="8209" width="7.42578125" style="211" bestFit="1" customWidth="1"/>
    <col min="8210" max="8210" width="1.7109375" style="211" customWidth="1"/>
    <col min="8211" max="8211" width="9.5703125" style="211" bestFit="1" customWidth="1"/>
    <col min="8212" max="8213" width="1.7109375" style="211" customWidth="1"/>
    <col min="8214" max="8214" width="7.42578125" style="211" bestFit="1" customWidth="1"/>
    <col min="8215" max="8215" width="1.7109375" style="211" customWidth="1"/>
    <col min="8216" max="8216" width="8.42578125" style="211" bestFit="1" customWidth="1"/>
    <col min="8217" max="8218" width="1.7109375" style="211" customWidth="1"/>
    <col min="8219" max="8219" width="7.42578125" style="211" bestFit="1" customWidth="1"/>
    <col min="8220" max="8220" width="1.7109375" style="211" customWidth="1"/>
    <col min="8221" max="8221" width="8.42578125" style="211" bestFit="1" customWidth="1"/>
    <col min="8222" max="8223" width="1.7109375" style="211" customWidth="1"/>
    <col min="8224" max="8224" width="4.7109375" style="211" bestFit="1" customWidth="1"/>
    <col min="8225" max="8225" width="1.7109375" style="211" customWidth="1"/>
    <col min="8226" max="8226" width="6.42578125" style="211" customWidth="1"/>
    <col min="8227" max="8227" width="5.5703125" style="211" customWidth="1"/>
    <col min="8228" max="8448" width="11.42578125" style="211"/>
    <col min="8449" max="8449" width="16.140625" style="211" customWidth="1"/>
    <col min="8450" max="8450" width="8.5703125" style="211" customWidth="1"/>
    <col min="8451" max="8451" width="1.7109375" style="211" customWidth="1"/>
    <col min="8452" max="8452" width="8" style="211" customWidth="1"/>
    <col min="8453" max="8454" width="1.7109375" style="211" customWidth="1"/>
    <col min="8455" max="8455" width="8.140625" style="211" customWidth="1"/>
    <col min="8456" max="8456" width="1.7109375" style="211" customWidth="1"/>
    <col min="8457" max="8457" width="8" style="211" customWidth="1"/>
    <col min="8458" max="8459" width="1.7109375" style="211" customWidth="1"/>
    <col min="8460" max="8460" width="8.140625" style="211" bestFit="1" customWidth="1"/>
    <col min="8461" max="8461" width="1.7109375" style="211" customWidth="1"/>
    <col min="8462" max="8462" width="8" style="211" customWidth="1"/>
    <col min="8463" max="8464" width="1.7109375" style="211" customWidth="1"/>
    <col min="8465" max="8465" width="7.42578125" style="211" bestFit="1" customWidth="1"/>
    <col min="8466" max="8466" width="1.7109375" style="211" customWidth="1"/>
    <col min="8467" max="8467" width="9.5703125" style="211" bestFit="1" customWidth="1"/>
    <col min="8468" max="8469" width="1.7109375" style="211" customWidth="1"/>
    <col min="8470" max="8470" width="7.42578125" style="211" bestFit="1" customWidth="1"/>
    <col min="8471" max="8471" width="1.7109375" style="211" customWidth="1"/>
    <col min="8472" max="8472" width="8.42578125" style="211" bestFit="1" customWidth="1"/>
    <col min="8473" max="8474" width="1.7109375" style="211" customWidth="1"/>
    <col min="8475" max="8475" width="7.42578125" style="211" bestFit="1" customWidth="1"/>
    <col min="8476" max="8476" width="1.7109375" style="211" customWidth="1"/>
    <col min="8477" max="8477" width="8.42578125" style="211" bestFit="1" customWidth="1"/>
    <col min="8478" max="8479" width="1.7109375" style="211" customWidth="1"/>
    <col min="8480" max="8480" width="4.7109375" style="211" bestFit="1" customWidth="1"/>
    <col min="8481" max="8481" width="1.7109375" style="211" customWidth="1"/>
    <col min="8482" max="8482" width="6.42578125" style="211" customWidth="1"/>
    <col min="8483" max="8483" width="5.5703125" style="211" customWidth="1"/>
    <col min="8484" max="8704" width="11.42578125" style="211"/>
    <col min="8705" max="8705" width="16.140625" style="211" customWidth="1"/>
    <col min="8706" max="8706" width="8.5703125" style="211" customWidth="1"/>
    <col min="8707" max="8707" width="1.7109375" style="211" customWidth="1"/>
    <col min="8708" max="8708" width="8" style="211" customWidth="1"/>
    <col min="8709" max="8710" width="1.7109375" style="211" customWidth="1"/>
    <col min="8711" max="8711" width="8.140625" style="211" customWidth="1"/>
    <col min="8712" max="8712" width="1.7109375" style="211" customWidth="1"/>
    <col min="8713" max="8713" width="8" style="211" customWidth="1"/>
    <col min="8714" max="8715" width="1.7109375" style="211" customWidth="1"/>
    <col min="8716" max="8716" width="8.140625" style="211" bestFit="1" customWidth="1"/>
    <col min="8717" max="8717" width="1.7109375" style="211" customWidth="1"/>
    <col min="8718" max="8718" width="8" style="211" customWidth="1"/>
    <col min="8719" max="8720" width="1.7109375" style="211" customWidth="1"/>
    <col min="8721" max="8721" width="7.42578125" style="211" bestFit="1" customWidth="1"/>
    <col min="8722" max="8722" width="1.7109375" style="211" customWidth="1"/>
    <col min="8723" max="8723" width="9.5703125" style="211" bestFit="1" customWidth="1"/>
    <col min="8724" max="8725" width="1.7109375" style="211" customWidth="1"/>
    <col min="8726" max="8726" width="7.42578125" style="211" bestFit="1" customWidth="1"/>
    <col min="8727" max="8727" width="1.7109375" style="211" customWidth="1"/>
    <col min="8728" max="8728" width="8.42578125" style="211" bestFit="1" customWidth="1"/>
    <col min="8729" max="8730" width="1.7109375" style="211" customWidth="1"/>
    <col min="8731" max="8731" width="7.42578125" style="211" bestFit="1" customWidth="1"/>
    <col min="8732" max="8732" width="1.7109375" style="211" customWidth="1"/>
    <col min="8733" max="8733" width="8.42578125" style="211" bestFit="1" customWidth="1"/>
    <col min="8734" max="8735" width="1.7109375" style="211" customWidth="1"/>
    <col min="8736" max="8736" width="4.7109375" style="211" bestFit="1" customWidth="1"/>
    <col min="8737" max="8737" width="1.7109375" style="211" customWidth="1"/>
    <col min="8738" max="8738" width="6.42578125" style="211" customWidth="1"/>
    <col min="8739" max="8739" width="5.5703125" style="211" customWidth="1"/>
    <col min="8740" max="8960" width="11.42578125" style="211"/>
    <col min="8961" max="8961" width="16.140625" style="211" customWidth="1"/>
    <col min="8962" max="8962" width="8.5703125" style="211" customWidth="1"/>
    <col min="8963" max="8963" width="1.7109375" style="211" customWidth="1"/>
    <col min="8964" max="8964" width="8" style="211" customWidth="1"/>
    <col min="8965" max="8966" width="1.7109375" style="211" customWidth="1"/>
    <col min="8967" max="8967" width="8.140625" style="211" customWidth="1"/>
    <col min="8968" max="8968" width="1.7109375" style="211" customWidth="1"/>
    <col min="8969" max="8969" width="8" style="211" customWidth="1"/>
    <col min="8970" max="8971" width="1.7109375" style="211" customWidth="1"/>
    <col min="8972" max="8972" width="8.140625" style="211" bestFit="1" customWidth="1"/>
    <col min="8973" max="8973" width="1.7109375" style="211" customWidth="1"/>
    <col min="8974" max="8974" width="8" style="211" customWidth="1"/>
    <col min="8975" max="8976" width="1.7109375" style="211" customWidth="1"/>
    <col min="8977" max="8977" width="7.42578125" style="211" bestFit="1" customWidth="1"/>
    <col min="8978" max="8978" width="1.7109375" style="211" customWidth="1"/>
    <col min="8979" max="8979" width="9.5703125" style="211" bestFit="1" customWidth="1"/>
    <col min="8980" max="8981" width="1.7109375" style="211" customWidth="1"/>
    <col min="8982" max="8982" width="7.42578125" style="211" bestFit="1" customWidth="1"/>
    <col min="8983" max="8983" width="1.7109375" style="211" customWidth="1"/>
    <col min="8984" max="8984" width="8.42578125" style="211" bestFit="1" customWidth="1"/>
    <col min="8985" max="8986" width="1.7109375" style="211" customWidth="1"/>
    <col min="8987" max="8987" width="7.42578125" style="211" bestFit="1" customWidth="1"/>
    <col min="8988" max="8988" width="1.7109375" style="211" customWidth="1"/>
    <col min="8989" max="8989" width="8.42578125" style="211" bestFit="1" customWidth="1"/>
    <col min="8990" max="8991" width="1.7109375" style="211" customWidth="1"/>
    <col min="8992" max="8992" width="4.7109375" style="211" bestFit="1" customWidth="1"/>
    <col min="8993" max="8993" width="1.7109375" style="211" customWidth="1"/>
    <col min="8994" max="8994" width="6.42578125" style="211" customWidth="1"/>
    <col min="8995" max="8995" width="5.5703125" style="211" customWidth="1"/>
    <col min="8996" max="9216" width="11.42578125" style="211"/>
    <col min="9217" max="9217" width="16.140625" style="211" customWidth="1"/>
    <col min="9218" max="9218" width="8.5703125" style="211" customWidth="1"/>
    <col min="9219" max="9219" width="1.7109375" style="211" customWidth="1"/>
    <col min="9220" max="9220" width="8" style="211" customWidth="1"/>
    <col min="9221" max="9222" width="1.7109375" style="211" customWidth="1"/>
    <col min="9223" max="9223" width="8.140625" style="211" customWidth="1"/>
    <col min="9224" max="9224" width="1.7109375" style="211" customWidth="1"/>
    <col min="9225" max="9225" width="8" style="211" customWidth="1"/>
    <col min="9226" max="9227" width="1.7109375" style="211" customWidth="1"/>
    <col min="9228" max="9228" width="8.140625" style="211" bestFit="1" customWidth="1"/>
    <col min="9229" max="9229" width="1.7109375" style="211" customWidth="1"/>
    <col min="9230" max="9230" width="8" style="211" customWidth="1"/>
    <col min="9231" max="9232" width="1.7109375" style="211" customWidth="1"/>
    <col min="9233" max="9233" width="7.42578125" style="211" bestFit="1" customWidth="1"/>
    <col min="9234" max="9234" width="1.7109375" style="211" customWidth="1"/>
    <col min="9235" max="9235" width="9.5703125" style="211" bestFit="1" customWidth="1"/>
    <col min="9236" max="9237" width="1.7109375" style="211" customWidth="1"/>
    <col min="9238" max="9238" width="7.42578125" style="211" bestFit="1" customWidth="1"/>
    <col min="9239" max="9239" width="1.7109375" style="211" customWidth="1"/>
    <col min="9240" max="9240" width="8.42578125" style="211" bestFit="1" customWidth="1"/>
    <col min="9241" max="9242" width="1.7109375" style="211" customWidth="1"/>
    <col min="9243" max="9243" width="7.42578125" style="211" bestFit="1" customWidth="1"/>
    <col min="9244" max="9244" width="1.7109375" style="211" customWidth="1"/>
    <col min="9245" max="9245" width="8.42578125" style="211" bestFit="1" customWidth="1"/>
    <col min="9246" max="9247" width="1.7109375" style="211" customWidth="1"/>
    <col min="9248" max="9248" width="4.7109375" style="211" bestFit="1" customWidth="1"/>
    <col min="9249" max="9249" width="1.7109375" style="211" customWidth="1"/>
    <col min="9250" max="9250" width="6.42578125" style="211" customWidth="1"/>
    <col min="9251" max="9251" width="5.5703125" style="211" customWidth="1"/>
    <col min="9252" max="9472" width="11.42578125" style="211"/>
    <col min="9473" max="9473" width="16.140625" style="211" customWidth="1"/>
    <col min="9474" max="9474" width="8.5703125" style="211" customWidth="1"/>
    <col min="9475" max="9475" width="1.7109375" style="211" customWidth="1"/>
    <col min="9476" max="9476" width="8" style="211" customWidth="1"/>
    <col min="9477" max="9478" width="1.7109375" style="211" customWidth="1"/>
    <col min="9479" max="9479" width="8.140625" style="211" customWidth="1"/>
    <col min="9480" max="9480" width="1.7109375" style="211" customWidth="1"/>
    <col min="9481" max="9481" width="8" style="211" customWidth="1"/>
    <col min="9482" max="9483" width="1.7109375" style="211" customWidth="1"/>
    <col min="9484" max="9484" width="8.140625" style="211" bestFit="1" customWidth="1"/>
    <col min="9485" max="9485" width="1.7109375" style="211" customWidth="1"/>
    <col min="9486" max="9486" width="8" style="211" customWidth="1"/>
    <col min="9487" max="9488" width="1.7109375" style="211" customWidth="1"/>
    <col min="9489" max="9489" width="7.42578125" style="211" bestFit="1" customWidth="1"/>
    <col min="9490" max="9490" width="1.7109375" style="211" customWidth="1"/>
    <col min="9491" max="9491" width="9.5703125" style="211" bestFit="1" customWidth="1"/>
    <col min="9492" max="9493" width="1.7109375" style="211" customWidth="1"/>
    <col min="9494" max="9494" width="7.42578125" style="211" bestFit="1" customWidth="1"/>
    <col min="9495" max="9495" width="1.7109375" style="211" customWidth="1"/>
    <col min="9496" max="9496" width="8.42578125" style="211" bestFit="1" customWidth="1"/>
    <col min="9497" max="9498" width="1.7109375" style="211" customWidth="1"/>
    <col min="9499" max="9499" width="7.42578125" style="211" bestFit="1" customWidth="1"/>
    <col min="9500" max="9500" width="1.7109375" style="211" customWidth="1"/>
    <col min="9501" max="9501" width="8.42578125" style="211" bestFit="1" customWidth="1"/>
    <col min="9502" max="9503" width="1.7109375" style="211" customWidth="1"/>
    <col min="9504" max="9504" width="4.7109375" style="211" bestFit="1" customWidth="1"/>
    <col min="9505" max="9505" width="1.7109375" style="211" customWidth="1"/>
    <col min="9506" max="9506" width="6.42578125" style="211" customWidth="1"/>
    <col min="9507" max="9507" width="5.5703125" style="211" customWidth="1"/>
    <col min="9508" max="9728" width="11.42578125" style="211"/>
    <col min="9729" max="9729" width="16.140625" style="211" customWidth="1"/>
    <col min="9730" max="9730" width="8.5703125" style="211" customWidth="1"/>
    <col min="9731" max="9731" width="1.7109375" style="211" customWidth="1"/>
    <col min="9732" max="9732" width="8" style="211" customWidth="1"/>
    <col min="9733" max="9734" width="1.7109375" style="211" customWidth="1"/>
    <col min="9735" max="9735" width="8.140625" style="211" customWidth="1"/>
    <col min="9736" max="9736" width="1.7109375" style="211" customWidth="1"/>
    <col min="9737" max="9737" width="8" style="211" customWidth="1"/>
    <col min="9738" max="9739" width="1.7109375" style="211" customWidth="1"/>
    <col min="9740" max="9740" width="8.140625" style="211" bestFit="1" customWidth="1"/>
    <col min="9741" max="9741" width="1.7109375" style="211" customWidth="1"/>
    <col min="9742" max="9742" width="8" style="211" customWidth="1"/>
    <col min="9743" max="9744" width="1.7109375" style="211" customWidth="1"/>
    <col min="9745" max="9745" width="7.42578125" style="211" bestFit="1" customWidth="1"/>
    <col min="9746" max="9746" width="1.7109375" style="211" customWidth="1"/>
    <col min="9747" max="9747" width="9.5703125" style="211" bestFit="1" customWidth="1"/>
    <col min="9748" max="9749" width="1.7109375" style="211" customWidth="1"/>
    <col min="9750" max="9750" width="7.42578125" style="211" bestFit="1" customWidth="1"/>
    <col min="9751" max="9751" width="1.7109375" style="211" customWidth="1"/>
    <col min="9752" max="9752" width="8.42578125" style="211" bestFit="1" customWidth="1"/>
    <col min="9753" max="9754" width="1.7109375" style="211" customWidth="1"/>
    <col min="9755" max="9755" width="7.42578125" style="211" bestFit="1" customWidth="1"/>
    <col min="9756" max="9756" width="1.7109375" style="211" customWidth="1"/>
    <col min="9757" max="9757" width="8.42578125" style="211" bestFit="1" customWidth="1"/>
    <col min="9758" max="9759" width="1.7109375" style="211" customWidth="1"/>
    <col min="9760" max="9760" width="4.7109375" style="211" bestFit="1" customWidth="1"/>
    <col min="9761" max="9761" width="1.7109375" style="211" customWidth="1"/>
    <col min="9762" max="9762" width="6.42578125" style="211" customWidth="1"/>
    <col min="9763" max="9763" width="5.5703125" style="211" customWidth="1"/>
    <col min="9764" max="9984" width="11.42578125" style="211"/>
    <col min="9985" max="9985" width="16.140625" style="211" customWidth="1"/>
    <col min="9986" max="9986" width="8.5703125" style="211" customWidth="1"/>
    <col min="9987" max="9987" width="1.7109375" style="211" customWidth="1"/>
    <col min="9988" max="9988" width="8" style="211" customWidth="1"/>
    <col min="9989" max="9990" width="1.7109375" style="211" customWidth="1"/>
    <col min="9991" max="9991" width="8.140625" style="211" customWidth="1"/>
    <col min="9992" max="9992" width="1.7109375" style="211" customWidth="1"/>
    <col min="9993" max="9993" width="8" style="211" customWidth="1"/>
    <col min="9994" max="9995" width="1.7109375" style="211" customWidth="1"/>
    <col min="9996" max="9996" width="8.140625" style="211" bestFit="1" customWidth="1"/>
    <col min="9997" max="9997" width="1.7109375" style="211" customWidth="1"/>
    <col min="9998" max="9998" width="8" style="211" customWidth="1"/>
    <col min="9999" max="10000" width="1.7109375" style="211" customWidth="1"/>
    <col min="10001" max="10001" width="7.42578125" style="211" bestFit="1" customWidth="1"/>
    <col min="10002" max="10002" width="1.7109375" style="211" customWidth="1"/>
    <col min="10003" max="10003" width="9.5703125" style="211" bestFit="1" customWidth="1"/>
    <col min="10004" max="10005" width="1.7109375" style="211" customWidth="1"/>
    <col min="10006" max="10006" width="7.42578125" style="211" bestFit="1" customWidth="1"/>
    <col min="10007" max="10007" width="1.7109375" style="211" customWidth="1"/>
    <col min="10008" max="10008" width="8.42578125" style="211" bestFit="1" customWidth="1"/>
    <col min="10009" max="10010" width="1.7109375" style="211" customWidth="1"/>
    <col min="10011" max="10011" width="7.42578125" style="211" bestFit="1" customWidth="1"/>
    <col min="10012" max="10012" width="1.7109375" style="211" customWidth="1"/>
    <col min="10013" max="10013" width="8.42578125" style="211" bestFit="1" customWidth="1"/>
    <col min="10014" max="10015" width="1.7109375" style="211" customWidth="1"/>
    <col min="10016" max="10016" width="4.7109375" style="211" bestFit="1" customWidth="1"/>
    <col min="10017" max="10017" width="1.7109375" style="211" customWidth="1"/>
    <col min="10018" max="10018" width="6.42578125" style="211" customWidth="1"/>
    <col min="10019" max="10019" width="5.5703125" style="211" customWidth="1"/>
    <col min="10020" max="10240" width="11.42578125" style="211"/>
    <col min="10241" max="10241" width="16.140625" style="211" customWidth="1"/>
    <col min="10242" max="10242" width="8.5703125" style="211" customWidth="1"/>
    <col min="10243" max="10243" width="1.7109375" style="211" customWidth="1"/>
    <col min="10244" max="10244" width="8" style="211" customWidth="1"/>
    <col min="10245" max="10246" width="1.7109375" style="211" customWidth="1"/>
    <col min="10247" max="10247" width="8.140625" style="211" customWidth="1"/>
    <col min="10248" max="10248" width="1.7109375" style="211" customWidth="1"/>
    <col min="10249" max="10249" width="8" style="211" customWidth="1"/>
    <col min="10250" max="10251" width="1.7109375" style="211" customWidth="1"/>
    <col min="10252" max="10252" width="8.140625" style="211" bestFit="1" customWidth="1"/>
    <col min="10253" max="10253" width="1.7109375" style="211" customWidth="1"/>
    <col min="10254" max="10254" width="8" style="211" customWidth="1"/>
    <col min="10255" max="10256" width="1.7109375" style="211" customWidth="1"/>
    <col min="10257" max="10257" width="7.42578125" style="211" bestFit="1" customWidth="1"/>
    <col min="10258" max="10258" width="1.7109375" style="211" customWidth="1"/>
    <col min="10259" max="10259" width="9.5703125" style="211" bestFit="1" customWidth="1"/>
    <col min="10260" max="10261" width="1.7109375" style="211" customWidth="1"/>
    <col min="10262" max="10262" width="7.42578125" style="211" bestFit="1" customWidth="1"/>
    <col min="10263" max="10263" width="1.7109375" style="211" customWidth="1"/>
    <col min="10264" max="10264" width="8.42578125" style="211" bestFit="1" customWidth="1"/>
    <col min="10265" max="10266" width="1.7109375" style="211" customWidth="1"/>
    <col min="10267" max="10267" width="7.42578125" style="211" bestFit="1" customWidth="1"/>
    <col min="10268" max="10268" width="1.7109375" style="211" customWidth="1"/>
    <col min="10269" max="10269" width="8.42578125" style="211" bestFit="1" customWidth="1"/>
    <col min="10270" max="10271" width="1.7109375" style="211" customWidth="1"/>
    <col min="10272" max="10272" width="4.7109375" style="211" bestFit="1" customWidth="1"/>
    <col min="10273" max="10273" width="1.7109375" style="211" customWidth="1"/>
    <col min="10274" max="10274" width="6.42578125" style="211" customWidth="1"/>
    <col min="10275" max="10275" width="5.5703125" style="211" customWidth="1"/>
    <col min="10276" max="10496" width="11.42578125" style="211"/>
    <col min="10497" max="10497" width="16.140625" style="211" customWidth="1"/>
    <col min="10498" max="10498" width="8.5703125" style="211" customWidth="1"/>
    <col min="10499" max="10499" width="1.7109375" style="211" customWidth="1"/>
    <col min="10500" max="10500" width="8" style="211" customWidth="1"/>
    <col min="10501" max="10502" width="1.7109375" style="211" customWidth="1"/>
    <col min="10503" max="10503" width="8.140625" style="211" customWidth="1"/>
    <col min="10504" max="10504" width="1.7109375" style="211" customWidth="1"/>
    <col min="10505" max="10505" width="8" style="211" customWidth="1"/>
    <col min="10506" max="10507" width="1.7109375" style="211" customWidth="1"/>
    <col min="10508" max="10508" width="8.140625" style="211" bestFit="1" customWidth="1"/>
    <col min="10509" max="10509" width="1.7109375" style="211" customWidth="1"/>
    <col min="10510" max="10510" width="8" style="211" customWidth="1"/>
    <col min="10511" max="10512" width="1.7109375" style="211" customWidth="1"/>
    <col min="10513" max="10513" width="7.42578125" style="211" bestFit="1" customWidth="1"/>
    <col min="10514" max="10514" width="1.7109375" style="211" customWidth="1"/>
    <col min="10515" max="10515" width="9.5703125" style="211" bestFit="1" customWidth="1"/>
    <col min="10516" max="10517" width="1.7109375" style="211" customWidth="1"/>
    <col min="10518" max="10518" width="7.42578125" style="211" bestFit="1" customWidth="1"/>
    <col min="10519" max="10519" width="1.7109375" style="211" customWidth="1"/>
    <col min="10520" max="10520" width="8.42578125" style="211" bestFit="1" customWidth="1"/>
    <col min="10521" max="10522" width="1.7109375" style="211" customWidth="1"/>
    <col min="10523" max="10523" width="7.42578125" style="211" bestFit="1" customWidth="1"/>
    <col min="10524" max="10524" width="1.7109375" style="211" customWidth="1"/>
    <col min="10525" max="10525" width="8.42578125" style="211" bestFit="1" customWidth="1"/>
    <col min="10526" max="10527" width="1.7109375" style="211" customWidth="1"/>
    <col min="10528" max="10528" width="4.7109375" style="211" bestFit="1" customWidth="1"/>
    <col min="10529" max="10529" width="1.7109375" style="211" customWidth="1"/>
    <col min="10530" max="10530" width="6.42578125" style="211" customWidth="1"/>
    <col min="10531" max="10531" width="5.5703125" style="211" customWidth="1"/>
    <col min="10532" max="10752" width="11.42578125" style="211"/>
    <col min="10753" max="10753" width="16.140625" style="211" customWidth="1"/>
    <col min="10754" max="10754" width="8.5703125" style="211" customWidth="1"/>
    <col min="10755" max="10755" width="1.7109375" style="211" customWidth="1"/>
    <col min="10756" max="10756" width="8" style="211" customWidth="1"/>
    <col min="10757" max="10758" width="1.7109375" style="211" customWidth="1"/>
    <col min="10759" max="10759" width="8.140625" style="211" customWidth="1"/>
    <col min="10760" max="10760" width="1.7109375" style="211" customWidth="1"/>
    <col min="10761" max="10761" width="8" style="211" customWidth="1"/>
    <col min="10762" max="10763" width="1.7109375" style="211" customWidth="1"/>
    <col min="10764" max="10764" width="8.140625" style="211" bestFit="1" customWidth="1"/>
    <col min="10765" max="10765" width="1.7109375" style="211" customWidth="1"/>
    <col min="10766" max="10766" width="8" style="211" customWidth="1"/>
    <col min="10767" max="10768" width="1.7109375" style="211" customWidth="1"/>
    <col min="10769" max="10769" width="7.42578125" style="211" bestFit="1" customWidth="1"/>
    <col min="10770" max="10770" width="1.7109375" style="211" customWidth="1"/>
    <col min="10771" max="10771" width="9.5703125" style="211" bestFit="1" customWidth="1"/>
    <col min="10772" max="10773" width="1.7109375" style="211" customWidth="1"/>
    <col min="10774" max="10774" width="7.42578125" style="211" bestFit="1" customWidth="1"/>
    <col min="10775" max="10775" width="1.7109375" style="211" customWidth="1"/>
    <col min="10776" max="10776" width="8.42578125" style="211" bestFit="1" customWidth="1"/>
    <col min="10777" max="10778" width="1.7109375" style="211" customWidth="1"/>
    <col min="10779" max="10779" width="7.42578125" style="211" bestFit="1" customWidth="1"/>
    <col min="10780" max="10780" width="1.7109375" style="211" customWidth="1"/>
    <col min="10781" max="10781" width="8.42578125" style="211" bestFit="1" customWidth="1"/>
    <col min="10782" max="10783" width="1.7109375" style="211" customWidth="1"/>
    <col min="10784" max="10784" width="4.7109375" style="211" bestFit="1" customWidth="1"/>
    <col min="10785" max="10785" width="1.7109375" style="211" customWidth="1"/>
    <col min="10786" max="10786" width="6.42578125" style="211" customWidth="1"/>
    <col min="10787" max="10787" width="5.5703125" style="211" customWidth="1"/>
    <col min="10788" max="11008" width="11.42578125" style="211"/>
    <col min="11009" max="11009" width="16.140625" style="211" customWidth="1"/>
    <col min="11010" max="11010" width="8.5703125" style="211" customWidth="1"/>
    <col min="11011" max="11011" width="1.7109375" style="211" customWidth="1"/>
    <col min="11012" max="11012" width="8" style="211" customWidth="1"/>
    <col min="11013" max="11014" width="1.7109375" style="211" customWidth="1"/>
    <col min="11015" max="11015" width="8.140625" style="211" customWidth="1"/>
    <col min="11016" max="11016" width="1.7109375" style="211" customWidth="1"/>
    <col min="11017" max="11017" width="8" style="211" customWidth="1"/>
    <col min="11018" max="11019" width="1.7109375" style="211" customWidth="1"/>
    <col min="11020" max="11020" width="8.140625" style="211" bestFit="1" customWidth="1"/>
    <col min="11021" max="11021" width="1.7109375" style="211" customWidth="1"/>
    <col min="11022" max="11022" width="8" style="211" customWidth="1"/>
    <col min="11023" max="11024" width="1.7109375" style="211" customWidth="1"/>
    <col min="11025" max="11025" width="7.42578125" style="211" bestFit="1" customWidth="1"/>
    <col min="11026" max="11026" width="1.7109375" style="211" customWidth="1"/>
    <col min="11027" max="11027" width="9.5703125" style="211" bestFit="1" customWidth="1"/>
    <col min="11028" max="11029" width="1.7109375" style="211" customWidth="1"/>
    <col min="11030" max="11030" width="7.42578125" style="211" bestFit="1" customWidth="1"/>
    <col min="11031" max="11031" width="1.7109375" style="211" customWidth="1"/>
    <col min="11032" max="11032" width="8.42578125" style="211" bestFit="1" customWidth="1"/>
    <col min="11033" max="11034" width="1.7109375" style="211" customWidth="1"/>
    <col min="11035" max="11035" width="7.42578125" style="211" bestFit="1" customWidth="1"/>
    <col min="11036" max="11036" width="1.7109375" style="211" customWidth="1"/>
    <col min="11037" max="11037" width="8.42578125" style="211" bestFit="1" customWidth="1"/>
    <col min="11038" max="11039" width="1.7109375" style="211" customWidth="1"/>
    <col min="11040" max="11040" width="4.7109375" style="211" bestFit="1" customWidth="1"/>
    <col min="11041" max="11041" width="1.7109375" style="211" customWidth="1"/>
    <col min="11042" max="11042" width="6.42578125" style="211" customWidth="1"/>
    <col min="11043" max="11043" width="5.5703125" style="211" customWidth="1"/>
    <col min="11044" max="11264" width="11.42578125" style="211"/>
    <col min="11265" max="11265" width="16.140625" style="211" customWidth="1"/>
    <col min="11266" max="11266" width="8.5703125" style="211" customWidth="1"/>
    <col min="11267" max="11267" width="1.7109375" style="211" customWidth="1"/>
    <col min="11268" max="11268" width="8" style="211" customWidth="1"/>
    <col min="11269" max="11270" width="1.7109375" style="211" customWidth="1"/>
    <col min="11271" max="11271" width="8.140625" style="211" customWidth="1"/>
    <col min="11272" max="11272" width="1.7109375" style="211" customWidth="1"/>
    <col min="11273" max="11273" width="8" style="211" customWidth="1"/>
    <col min="11274" max="11275" width="1.7109375" style="211" customWidth="1"/>
    <col min="11276" max="11276" width="8.140625" style="211" bestFit="1" customWidth="1"/>
    <col min="11277" max="11277" width="1.7109375" style="211" customWidth="1"/>
    <col min="11278" max="11278" width="8" style="211" customWidth="1"/>
    <col min="11279" max="11280" width="1.7109375" style="211" customWidth="1"/>
    <col min="11281" max="11281" width="7.42578125" style="211" bestFit="1" customWidth="1"/>
    <col min="11282" max="11282" width="1.7109375" style="211" customWidth="1"/>
    <col min="11283" max="11283" width="9.5703125" style="211" bestFit="1" customWidth="1"/>
    <col min="11284" max="11285" width="1.7109375" style="211" customWidth="1"/>
    <col min="11286" max="11286" width="7.42578125" style="211" bestFit="1" customWidth="1"/>
    <col min="11287" max="11287" width="1.7109375" style="211" customWidth="1"/>
    <col min="11288" max="11288" width="8.42578125" style="211" bestFit="1" customWidth="1"/>
    <col min="11289" max="11290" width="1.7109375" style="211" customWidth="1"/>
    <col min="11291" max="11291" width="7.42578125" style="211" bestFit="1" customWidth="1"/>
    <col min="11292" max="11292" width="1.7109375" style="211" customWidth="1"/>
    <col min="11293" max="11293" width="8.42578125" style="211" bestFit="1" customWidth="1"/>
    <col min="11294" max="11295" width="1.7109375" style="211" customWidth="1"/>
    <col min="11296" max="11296" width="4.7109375" style="211" bestFit="1" customWidth="1"/>
    <col min="11297" max="11297" width="1.7109375" style="211" customWidth="1"/>
    <col min="11298" max="11298" width="6.42578125" style="211" customWidth="1"/>
    <col min="11299" max="11299" width="5.5703125" style="211" customWidth="1"/>
    <col min="11300" max="11520" width="11.42578125" style="211"/>
    <col min="11521" max="11521" width="16.140625" style="211" customWidth="1"/>
    <col min="11522" max="11522" width="8.5703125" style="211" customWidth="1"/>
    <col min="11523" max="11523" width="1.7109375" style="211" customWidth="1"/>
    <col min="11524" max="11524" width="8" style="211" customWidth="1"/>
    <col min="11525" max="11526" width="1.7109375" style="211" customWidth="1"/>
    <col min="11527" max="11527" width="8.140625" style="211" customWidth="1"/>
    <col min="11528" max="11528" width="1.7109375" style="211" customWidth="1"/>
    <col min="11529" max="11529" width="8" style="211" customWidth="1"/>
    <col min="11530" max="11531" width="1.7109375" style="211" customWidth="1"/>
    <col min="11532" max="11532" width="8.140625" style="211" bestFit="1" customWidth="1"/>
    <col min="11533" max="11533" width="1.7109375" style="211" customWidth="1"/>
    <col min="11534" max="11534" width="8" style="211" customWidth="1"/>
    <col min="11535" max="11536" width="1.7109375" style="211" customWidth="1"/>
    <col min="11537" max="11537" width="7.42578125" style="211" bestFit="1" customWidth="1"/>
    <col min="11538" max="11538" width="1.7109375" style="211" customWidth="1"/>
    <col min="11539" max="11539" width="9.5703125" style="211" bestFit="1" customWidth="1"/>
    <col min="11540" max="11541" width="1.7109375" style="211" customWidth="1"/>
    <col min="11542" max="11542" width="7.42578125" style="211" bestFit="1" customWidth="1"/>
    <col min="11543" max="11543" width="1.7109375" style="211" customWidth="1"/>
    <col min="11544" max="11544" width="8.42578125" style="211" bestFit="1" customWidth="1"/>
    <col min="11545" max="11546" width="1.7109375" style="211" customWidth="1"/>
    <col min="11547" max="11547" width="7.42578125" style="211" bestFit="1" customWidth="1"/>
    <col min="11548" max="11548" width="1.7109375" style="211" customWidth="1"/>
    <col min="11549" max="11549" width="8.42578125" style="211" bestFit="1" customWidth="1"/>
    <col min="11550" max="11551" width="1.7109375" style="211" customWidth="1"/>
    <col min="11552" max="11552" width="4.7109375" style="211" bestFit="1" customWidth="1"/>
    <col min="11553" max="11553" width="1.7109375" style="211" customWidth="1"/>
    <col min="11554" max="11554" width="6.42578125" style="211" customWidth="1"/>
    <col min="11555" max="11555" width="5.5703125" style="211" customWidth="1"/>
    <col min="11556" max="11776" width="11.42578125" style="211"/>
    <col min="11777" max="11777" width="16.140625" style="211" customWidth="1"/>
    <col min="11778" max="11778" width="8.5703125" style="211" customWidth="1"/>
    <col min="11779" max="11779" width="1.7109375" style="211" customWidth="1"/>
    <col min="11780" max="11780" width="8" style="211" customWidth="1"/>
    <col min="11781" max="11782" width="1.7109375" style="211" customWidth="1"/>
    <col min="11783" max="11783" width="8.140625" style="211" customWidth="1"/>
    <col min="11784" max="11784" width="1.7109375" style="211" customWidth="1"/>
    <col min="11785" max="11785" width="8" style="211" customWidth="1"/>
    <col min="11786" max="11787" width="1.7109375" style="211" customWidth="1"/>
    <col min="11788" max="11788" width="8.140625" style="211" bestFit="1" customWidth="1"/>
    <col min="11789" max="11789" width="1.7109375" style="211" customWidth="1"/>
    <col min="11790" max="11790" width="8" style="211" customWidth="1"/>
    <col min="11791" max="11792" width="1.7109375" style="211" customWidth="1"/>
    <col min="11793" max="11793" width="7.42578125" style="211" bestFit="1" customWidth="1"/>
    <col min="11794" max="11794" width="1.7109375" style="211" customWidth="1"/>
    <col min="11795" max="11795" width="9.5703125" style="211" bestFit="1" customWidth="1"/>
    <col min="11796" max="11797" width="1.7109375" style="211" customWidth="1"/>
    <col min="11798" max="11798" width="7.42578125" style="211" bestFit="1" customWidth="1"/>
    <col min="11799" max="11799" width="1.7109375" style="211" customWidth="1"/>
    <col min="11800" max="11800" width="8.42578125" style="211" bestFit="1" customWidth="1"/>
    <col min="11801" max="11802" width="1.7109375" style="211" customWidth="1"/>
    <col min="11803" max="11803" width="7.42578125" style="211" bestFit="1" customWidth="1"/>
    <col min="11804" max="11804" width="1.7109375" style="211" customWidth="1"/>
    <col min="11805" max="11805" width="8.42578125" style="211" bestFit="1" customWidth="1"/>
    <col min="11806" max="11807" width="1.7109375" style="211" customWidth="1"/>
    <col min="11808" max="11808" width="4.7109375" style="211" bestFit="1" customWidth="1"/>
    <col min="11809" max="11809" width="1.7109375" style="211" customWidth="1"/>
    <col min="11810" max="11810" width="6.42578125" style="211" customWidth="1"/>
    <col min="11811" max="11811" width="5.5703125" style="211" customWidth="1"/>
    <col min="11812" max="12032" width="11.42578125" style="211"/>
    <col min="12033" max="12033" width="16.140625" style="211" customWidth="1"/>
    <col min="12034" max="12034" width="8.5703125" style="211" customWidth="1"/>
    <col min="12035" max="12035" width="1.7109375" style="211" customWidth="1"/>
    <col min="12036" max="12036" width="8" style="211" customWidth="1"/>
    <col min="12037" max="12038" width="1.7109375" style="211" customWidth="1"/>
    <col min="12039" max="12039" width="8.140625" style="211" customWidth="1"/>
    <col min="12040" max="12040" width="1.7109375" style="211" customWidth="1"/>
    <col min="12041" max="12041" width="8" style="211" customWidth="1"/>
    <col min="12042" max="12043" width="1.7109375" style="211" customWidth="1"/>
    <col min="12044" max="12044" width="8.140625" style="211" bestFit="1" customWidth="1"/>
    <col min="12045" max="12045" width="1.7109375" style="211" customWidth="1"/>
    <col min="12046" max="12046" width="8" style="211" customWidth="1"/>
    <col min="12047" max="12048" width="1.7109375" style="211" customWidth="1"/>
    <col min="12049" max="12049" width="7.42578125" style="211" bestFit="1" customWidth="1"/>
    <col min="12050" max="12050" width="1.7109375" style="211" customWidth="1"/>
    <col min="12051" max="12051" width="9.5703125" style="211" bestFit="1" customWidth="1"/>
    <col min="12052" max="12053" width="1.7109375" style="211" customWidth="1"/>
    <col min="12054" max="12054" width="7.42578125" style="211" bestFit="1" customWidth="1"/>
    <col min="12055" max="12055" width="1.7109375" style="211" customWidth="1"/>
    <col min="12056" max="12056" width="8.42578125" style="211" bestFit="1" customWidth="1"/>
    <col min="12057" max="12058" width="1.7109375" style="211" customWidth="1"/>
    <col min="12059" max="12059" width="7.42578125" style="211" bestFit="1" customWidth="1"/>
    <col min="12060" max="12060" width="1.7109375" style="211" customWidth="1"/>
    <col min="12061" max="12061" width="8.42578125" style="211" bestFit="1" customWidth="1"/>
    <col min="12062" max="12063" width="1.7109375" style="211" customWidth="1"/>
    <col min="12064" max="12064" width="4.7109375" style="211" bestFit="1" customWidth="1"/>
    <col min="12065" max="12065" width="1.7109375" style="211" customWidth="1"/>
    <col min="12066" max="12066" width="6.42578125" style="211" customWidth="1"/>
    <col min="12067" max="12067" width="5.5703125" style="211" customWidth="1"/>
    <col min="12068" max="12288" width="11.42578125" style="211"/>
    <col min="12289" max="12289" width="16.140625" style="211" customWidth="1"/>
    <col min="12290" max="12290" width="8.5703125" style="211" customWidth="1"/>
    <col min="12291" max="12291" width="1.7109375" style="211" customWidth="1"/>
    <col min="12292" max="12292" width="8" style="211" customWidth="1"/>
    <col min="12293" max="12294" width="1.7109375" style="211" customWidth="1"/>
    <col min="12295" max="12295" width="8.140625" style="211" customWidth="1"/>
    <col min="12296" max="12296" width="1.7109375" style="211" customWidth="1"/>
    <col min="12297" max="12297" width="8" style="211" customWidth="1"/>
    <col min="12298" max="12299" width="1.7109375" style="211" customWidth="1"/>
    <col min="12300" max="12300" width="8.140625" style="211" bestFit="1" customWidth="1"/>
    <col min="12301" max="12301" width="1.7109375" style="211" customWidth="1"/>
    <col min="12302" max="12302" width="8" style="211" customWidth="1"/>
    <col min="12303" max="12304" width="1.7109375" style="211" customWidth="1"/>
    <col min="12305" max="12305" width="7.42578125" style="211" bestFit="1" customWidth="1"/>
    <col min="12306" max="12306" width="1.7109375" style="211" customWidth="1"/>
    <col min="12307" max="12307" width="9.5703125" style="211" bestFit="1" customWidth="1"/>
    <col min="12308" max="12309" width="1.7109375" style="211" customWidth="1"/>
    <col min="12310" max="12310" width="7.42578125" style="211" bestFit="1" customWidth="1"/>
    <col min="12311" max="12311" width="1.7109375" style="211" customWidth="1"/>
    <col min="12312" max="12312" width="8.42578125" style="211" bestFit="1" customWidth="1"/>
    <col min="12313" max="12314" width="1.7109375" style="211" customWidth="1"/>
    <col min="12315" max="12315" width="7.42578125" style="211" bestFit="1" customWidth="1"/>
    <col min="12316" max="12316" width="1.7109375" style="211" customWidth="1"/>
    <col min="12317" max="12317" width="8.42578125" style="211" bestFit="1" customWidth="1"/>
    <col min="12318" max="12319" width="1.7109375" style="211" customWidth="1"/>
    <col min="12320" max="12320" width="4.7109375" style="211" bestFit="1" customWidth="1"/>
    <col min="12321" max="12321" width="1.7109375" style="211" customWidth="1"/>
    <col min="12322" max="12322" width="6.42578125" style="211" customWidth="1"/>
    <col min="12323" max="12323" width="5.5703125" style="211" customWidth="1"/>
    <col min="12324" max="12544" width="11.42578125" style="211"/>
    <col min="12545" max="12545" width="16.140625" style="211" customWidth="1"/>
    <col min="12546" max="12546" width="8.5703125" style="211" customWidth="1"/>
    <col min="12547" max="12547" width="1.7109375" style="211" customWidth="1"/>
    <col min="12548" max="12548" width="8" style="211" customWidth="1"/>
    <col min="12549" max="12550" width="1.7109375" style="211" customWidth="1"/>
    <col min="12551" max="12551" width="8.140625" style="211" customWidth="1"/>
    <col min="12552" max="12552" width="1.7109375" style="211" customWidth="1"/>
    <col min="12553" max="12553" width="8" style="211" customWidth="1"/>
    <col min="12554" max="12555" width="1.7109375" style="211" customWidth="1"/>
    <col min="12556" max="12556" width="8.140625" style="211" bestFit="1" customWidth="1"/>
    <col min="12557" max="12557" width="1.7109375" style="211" customWidth="1"/>
    <col min="12558" max="12558" width="8" style="211" customWidth="1"/>
    <col min="12559" max="12560" width="1.7109375" style="211" customWidth="1"/>
    <col min="12561" max="12561" width="7.42578125" style="211" bestFit="1" customWidth="1"/>
    <col min="12562" max="12562" width="1.7109375" style="211" customWidth="1"/>
    <col min="12563" max="12563" width="9.5703125" style="211" bestFit="1" customWidth="1"/>
    <col min="12564" max="12565" width="1.7109375" style="211" customWidth="1"/>
    <col min="12566" max="12566" width="7.42578125" style="211" bestFit="1" customWidth="1"/>
    <col min="12567" max="12567" width="1.7109375" style="211" customWidth="1"/>
    <col min="12568" max="12568" width="8.42578125" style="211" bestFit="1" customWidth="1"/>
    <col min="12569" max="12570" width="1.7109375" style="211" customWidth="1"/>
    <col min="12571" max="12571" width="7.42578125" style="211" bestFit="1" customWidth="1"/>
    <col min="12572" max="12572" width="1.7109375" style="211" customWidth="1"/>
    <col min="12573" max="12573" width="8.42578125" style="211" bestFit="1" customWidth="1"/>
    <col min="12574" max="12575" width="1.7109375" style="211" customWidth="1"/>
    <col min="12576" max="12576" width="4.7109375" style="211" bestFit="1" customWidth="1"/>
    <col min="12577" max="12577" width="1.7109375" style="211" customWidth="1"/>
    <col min="12578" max="12578" width="6.42578125" style="211" customWidth="1"/>
    <col min="12579" max="12579" width="5.5703125" style="211" customWidth="1"/>
    <col min="12580" max="12800" width="11.42578125" style="211"/>
    <col min="12801" max="12801" width="16.140625" style="211" customWidth="1"/>
    <col min="12802" max="12802" width="8.5703125" style="211" customWidth="1"/>
    <col min="12803" max="12803" width="1.7109375" style="211" customWidth="1"/>
    <col min="12804" max="12804" width="8" style="211" customWidth="1"/>
    <col min="12805" max="12806" width="1.7109375" style="211" customWidth="1"/>
    <col min="12807" max="12807" width="8.140625" style="211" customWidth="1"/>
    <col min="12808" max="12808" width="1.7109375" style="211" customWidth="1"/>
    <col min="12809" max="12809" width="8" style="211" customWidth="1"/>
    <col min="12810" max="12811" width="1.7109375" style="211" customWidth="1"/>
    <col min="12812" max="12812" width="8.140625" style="211" bestFit="1" customWidth="1"/>
    <col min="12813" max="12813" width="1.7109375" style="211" customWidth="1"/>
    <col min="12814" max="12814" width="8" style="211" customWidth="1"/>
    <col min="12815" max="12816" width="1.7109375" style="211" customWidth="1"/>
    <col min="12817" max="12817" width="7.42578125" style="211" bestFit="1" customWidth="1"/>
    <col min="12818" max="12818" width="1.7109375" style="211" customWidth="1"/>
    <col min="12819" max="12819" width="9.5703125" style="211" bestFit="1" customWidth="1"/>
    <col min="12820" max="12821" width="1.7109375" style="211" customWidth="1"/>
    <col min="12822" max="12822" width="7.42578125" style="211" bestFit="1" customWidth="1"/>
    <col min="12823" max="12823" width="1.7109375" style="211" customWidth="1"/>
    <col min="12824" max="12824" width="8.42578125" style="211" bestFit="1" customWidth="1"/>
    <col min="12825" max="12826" width="1.7109375" style="211" customWidth="1"/>
    <col min="12827" max="12827" width="7.42578125" style="211" bestFit="1" customWidth="1"/>
    <col min="12828" max="12828" width="1.7109375" style="211" customWidth="1"/>
    <col min="12829" max="12829" width="8.42578125" style="211" bestFit="1" customWidth="1"/>
    <col min="12830" max="12831" width="1.7109375" style="211" customWidth="1"/>
    <col min="12832" max="12832" width="4.7109375" style="211" bestFit="1" customWidth="1"/>
    <col min="12833" max="12833" width="1.7109375" style="211" customWidth="1"/>
    <col min="12834" max="12834" width="6.42578125" style="211" customWidth="1"/>
    <col min="12835" max="12835" width="5.5703125" style="211" customWidth="1"/>
    <col min="12836" max="13056" width="11.42578125" style="211"/>
    <col min="13057" max="13057" width="16.140625" style="211" customWidth="1"/>
    <col min="13058" max="13058" width="8.5703125" style="211" customWidth="1"/>
    <col min="13059" max="13059" width="1.7109375" style="211" customWidth="1"/>
    <col min="13060" max="13060" width="8" style="211" customWidth="1"/>
    <col min="13061" max="13062" width="1.7109375" style="211" customWidth="1"/>
    <col min="13063" max="13063" width="8.140625" style="211" customWidth="1"/>
    <col min="13064" max="13064" width="1.7109375" style="211" customWidth="1"/>
    <col min="13065" max="13065" width="8" style="211" customWidth="1"/>
    <col min="13066" max="13067" width="1.7109375" style="211" customWidth="1"/>
    <col min="13068" max="13068" width="8.140625" style="211" bestFit="1" customWidth="1"/>
    <col min="13069" max="13069" width="1.7109375" style="211" customWidth="1"/>
    <col min="13070" max="13070" width="8" style="211" customWidth="1"/>
    <col min="13071" max="13072" width="1.7109375" style="211" customWidth="1"/>
    <col min="13073" max="13073" width="7.42578125" style="211" bestFit="1" customWidth="1"/>
    <col min="13074" max="13074" width="1.7109375" style="211" customWidth="1"/>
    <col min="13075" max="13075" width="9.5703125" style="211" bestFit="1" customWidth="1"/>
    <col min="13076" max="13077" width="1.7109375" style="211" customWidth="1"/>
    <col min="13078" max="13078" width="7.42578125" style="211" bestFit="1" customWidth="1"/>
    <col min="13079" max="13079" width="1.7109375" style="211" customWidth="1"/>
    <col min="13080" max="13080" width="8.42578125" style="211" bestFit="1" customWidth="1"/>
    <col min="13081" max="13082" width="1.7109375" style="211" customWidth="1"/>
    <col min="13083" max="13083" width="7.42578125" style="211" bestFit="1" customWidth="1"/>
    <col min="13084" max="13084" width="1.7109375" style="211" customWidth="1"/>
    <col min="13085" max="13085" width="8.42578125" style="211" bestFit="1" customWidth="1"/>
    <col min="13086" max="13087" width="1.7109375" style="211" customWidth="1"/>
    <col min="13088" max="13088" width="4.7109375" style="211" bestFit="1" customWidth="1"/>
    <col min="13089" max="13089" width="1.7109375" style="211" customWidth="1"/>
    <col min="13090" max="13090" width="6.42578125" style="211" customWidth="1"/>
    <col min="13091" max="13091" width="5.5703125" style="211" customWidth="1"/>
    <col min="13092" max="13312" width="11.42578125" style="211"/>
    <col min="13313" max="13313" width="16.140625" style="211" customWidth="1"/>
    <col min="13314" max="13314" width="8.5703125" style="211" customWidth="1"/>
    <col min="13315" max="13315" width="1.7109375" style="211" customWidth="1"/>
    <col min="13316" max="13316" width="8" style="211" customWidth="1"/>
    <col min="13317" max="13318" width="1.7109375" style="211" customWidth="1"/>
    <col min="13319" max="13319" width="8.140625" style="211" customWidth="1"/>
    <col min="13320" max="13320" width="1.7109375" style="211" customWidth="1"/>
    <col min="13321" max="13321" width="8" style="211" customWidth="1"/>
    <col min="13322" max="13323" width="1.7109375" style="211" customWidth="1"/>
    <col min="13324" max="13324" width="8.140625" style="211" bestFit="1" customWidth="1"/>
    <col min="13325" max="13325" width="1.7109375" style="211" customWidth="1"/>
    <col min="13326" max="13326" width="8" style="211" customWidth="1"/>
    <col min="13327" max="13328" width="1.7109375" style="211" customWidth="1"/>
    <col min="13329" max="13329" width="7.42578125" style="211" bestFit="1" customWidth="1"/>
    <col min="13330" max="13330" width="1.7109375" style="211" customWidth="1"/>
    <col min="13331" max="13331" width="9.5703125" style="211" bestFit="1" customWidth="1"/>
    <col min="13332" max="13333" width="1.7109375" style="211" customWidth="1"/>
    <col min="13334" max="13334" width="7.42578125" style="211" bestFit="1" customWidth="1"/>
    <col min="13335" max="13335" width="1.7109375" style="211" customWidth="1"/>
    <col min="13336" max="13336" width="8.42578125" style="211" bestFit="1" customWidth="1"/>
    <col min="13337" max="13338" width="1.7109375" style="211" customWidth="1"/>
    <col min="13339" max="13339" width="7.42578125" style="211" bestFit="1" customWidth="1"/>
    <col min="13340" max="13340" width="1.7109375" style="211" customWidth="1"/>
    <col min="13341" max="13341" width="8.42578125" style="211" bestFit="1" customWidth="1"/>
    <col min="13342" max="13343" width="1.7109375" style="211" customWidth="1"/>
    <col min="13344" max="13344" width="4.7109375" style="211" bestFit="1" customWidth="1"/>
    <col min="13345" max="13345" width="1.7109375" style="211" customWidth="1"/>
    <col min="13346" max="13346" width="6.42578125" style="211" customWidth="1"/>
    <col min="13347" max="13347" width="5.5703125" style="211" customWidth="1"/>
    <col min="13348" max="13568" width="11.42578125" style="211"/>
    <col min="13569" max="13569" width="16.140625" style="211" customWidth="1"/>
    <col min="13570" max="13570" width="8.5703125" style="211" customWidth="1"/>
    <col min="13571" max="13571" width="1.7109375" style="211" customWidth="1"/>
    <col min="13572" max="13572" width="8" style="211" customWidth="1"/>
    <col min="13573" max="13574" width="1.7109375" style="211" customWidth="1"/>
    <col min="13575" max="13575" width="8.140625" style="211" customWidth="1"/>
    <col min="13576" max="13576" width="1.7109375" style="211" customWidth="1"/>
    <col min="13577" max="13577" width="8" style="211" customWidth="1"/>
    <col min="13578" max="13579" width="1.7109375" style="211" customWidth="1"/>
    <col min="13580" max="13580" width="8.140625" style="211" bestFit="1" customWidth="1"/>
    <col min="13581" max="13581" width="1.7109375" style="211" customWidth="1"/>
    <col min="13582" max="13582" width="8" style="211" customWidth="1"/>
    <col min="13583" max="13584" width="1.7109375" style="211" customWidth="1"/>
    <col min="13585" max="13585" width="7.42578125" style="211" bestFit="1" customWidth="1"/>
    <col min="13586" max="13586" width="1.7109375" style="211" customWidth="1"/>
    <col min="13587" max="13587" width="9.5703125" style="211" bestFit="1" customWidth="1"/>
    <col min="13588" max="13589" width="1.7109375" style="211" customWidth="1"/>
    <col min="13590" max="13590" width="7.42578125" style="211" bestFit="1" customWidth="1"/>
    <col min="13591" max="13591" width="1.7109375" style="211" customWidth="1"/>
    <col min="13592" max="13592" width="8.42578125" style="211" bestFit="1" customWidth="1"/>
    <col min="13593" max="13594" width="1.7109375" style="211" customWidth="1"/>
    <col min="13595" max="13595" width="7.42578125" style="211" bestFit="1" customWidth="1"/>
    <col min="13596" max="13596" width="1.7109375" style="211" customWidth="1"/>
    <col min="13597" max="13597" width="8.42578125" style="211" bestFit="1" customWidth="1"/>
    <col min="13598" max="13599" width="1.7109375" style="211" customWidth="1"/>
    <col min="13600" max="13600" width="4.7109375" style="211" bestFit="1" customWidth="1"/>
    <col min="13601" max="13601" width="1.7109375" style="211" customWidth="1"/>
    <col min="13602" max="13602" width="6.42578125" style="211" customWidth="1"/>
    <col min="13603" max="13603" width="5.5703125" style="211" customWidth="1"/>
    <col min="13604" max="13824" width="11.42578125" style="211"/>
    <col min="13825" max="13825" width="16.140625" style="211" customWidth="1"/>
    <col min="13826" max="13826" width="8.5703125" style="211" customWidth="1"/>
    <col min="13827" max="13827" width="1.7109375" style="211" customWidth="1"/>
    <col min="13828" max="13828" width="8" style="211" customWidth="1"/>
    <col min="13829" max="13830" width="1.7109375" style="211" customWidth="1"/>
    <col min="13831" max="13831" width="8.140625" style="211" customWidth="1"/>
    <col min="13832" max="13832" width="1.7109375" style="211" customWidth="1"/>
    <col min="13833" max="13833" width="8" style="211" customWidth="1"/>
    <col min="13834" max="13835" width="1.7109375" style="211" customWidth="1"/>
    <col min="13836" max="13836" width="8.140625" style="211" bestFit="1" customWidth="1"/>
    <col min="13837" max="13837" width="1.7109375" style="211" customWidth="1"/>
    <col min="13838" max="13838" width="8" style="211" customWidth="1"/>
    <col min="13839" max="13840" width="1.7109375" style="211" customWidth="1"/>
    <col min="13841" max="13841" width="7.42578125" style="211" bestFit="1" customWidth="1"/>
    <col min="13842" max="13842" width="1.7109375" style="211" customWidth="1"/>
    <col min="13843" max="13843" width="9.5703125" style="211" bestFit="1" customWidth="1"/>
    <col min="13844" max="13845" width="1.7109375" style="211" customWidth="1"/>
    <col min="13846" max="13846" width="7.42578125" style="211" bestFit="1" customWidth="1"/>
    <col min="13847" max="13847" width="1.7109375" style="211" customWidth="1"/>
    <col min="13848" max="13848" width="8.42578125" style="211" bestFit="1" customWidth="1"/>
    <col min="13849" max="13850" width="1.7109375" style="211" customWidth="1"/>
    <col min="13851" max="13851" width="7.42578125" style="211" bestFit="1" customWidth="1"/>
    <col min="13852" max="13852" width="1.7109375" style="211" customWidth="1"/>
    <col min="13853" max="13853" width="8.42578125" style="211" bestFit="1" customWidth="1"/>
    <col min="13854" max="13855" width="1.7109375" style="211" customWidth="1"/>
    <col min="13856" max="13856" width="4.7109375" style="211" bestFit="1" customWidth="1"/>
    <col min="13857" max="13857" width="1.7109375" style="211" customWidth="1"/>
    <col min="13858" max="13858" width="6.42578125" style="211" customWidth="1"/>
    <col min="13859" max="13859" width="5.5703125" style="211" customWidth="1"/>
    <col min="13860" max="14080" width="11.42578125" style="211"/>
    <col min="14081" max="14081" width="16.140625" style="211" customWidth="1"/>
    <col min="14082" max="14082" width="8.5703125" style="211" customWidth="1"/>
    <col min="14083" max="14083" width="1.7109375" style="211" customWidth="1"/>
    <col min="14084" max="14084" width="8" style="211" customWidth="1"/>
    <col min="14085" max="14086" width="1.7109375" style="211" customWidth="1"/>
    <col min="14087" max="14087" width="8.140625" style="211" customWidth="1"/>
    <col min="14088" max="14088" width="1.7109375" style="211" customWidth="1"/>
    <col min="14089" max="14089" width="8" style="211" customWidth="1"/>
    <col min="14090" max="14091" width="1.7109375" style="211" customWidth="1"/>
    <col min="14092" max="14092" width="8.140625" style="211" bestFit="1" customWidth="1"/>
    <col min="14093" max="14093" width="1.7109375" style="211" customWidth="1"/>
    <col min="14094" max="14094" width="8" style="211" customWidth="1"/>
    <col min="14095" max="14096" width="1.7109375" style="211" customWidth="1"/>
    <col min="14097" max="14097" width="7.42578125" style="211" bestFit="1" customWidth="1"/>
    <col min="14098" max="14098" width="1.7109375" style="211" customWidth="1"/>
    <col min="14099" max="14099" width="9.5703125" style="211" bestFit="1" customWidth="1"/>
    <col min="14100" max="14101" width="1.7109375" style="211" customWidth="1"/>
    <col min="14102" max="14102" width="7.42578125" style="211" bestFit="1" customWidth="1"/>
    <col min="14103" max="14103" width="1.7109375" style="211" customWidth="1"/>
    <col min="14104" max="14104" width="8.42578125" style="211" bestFit="1" customWidth="1"/>
    <col min="14105" max="14106" width="1.7109375" style="211" customWidth="1"/>
    <col min="14107" max="14107" width="7.42578125" style="211" bestFit="1" customWidth="1"/>
    <col min="14108" max="14108" width="1.7109375" style="211" customWidth="1"/>
    <col min="14109" max="14109" width="8.42578125" style="211" bestFit="1" customWidth="1"/>
    <col min="14110" max="14111" width="1.7109375" style="211" customWidth="1"/>
    <col min="14112" max="14112" width="4.7109375" style="211" bestFit="1" customWidth="1"/>
    <col min="14113" max="14113" width="1.7109375" style="211" customWidth="1"/>
    <col min="14114" max="14114" width="6.42578125" style="211" customWidth="1"/>
    <col min="14115" max="14115" width="5.5703125" style="211" customWidth="1"/>
    <col min="14116" max="14336" width="11.42578125" style="211"/>
    <col min="14337" max="14337" width="16.140625" style="211" customWidth="1"/>
    <col min="14338" max="14338" width="8.5703125" style="211" customWidth="1"/>
    <col min="14339" max="14339" width="1.7109375" style="211" customWidth="1"/>
    <col min="14340" max="14340" width="8" style="211" customWidth="1"/>
    <col min="14341" max="14342" width="1.7109375" style="211" customWidth="1"/>
    <col min="14343" max="14343" width="8.140625" style="211" customWidth="1"/>
    <col min="14344" max="14344" width="1.7109375" style="211" customWidth="1"/>
    <col min="14345" max="14345" width="8" style="211" customWidth="1"/>
    <col min="14346" max="14347" width="1.7109375" style="211" customWidth="1"/>
    <col min="14348" max="14348" width="8.140625" style="211" bestFit="1" customWidth="1"/>
    <col min="14349" max="14349" width="1.7109375" style="211" customWidth="1"/>
    <col min="14350" max="14350" width="8" style="211" customWidth="1"/>
    <col min="14351" max="14352" width="1.7109375" style="211" customWidth="1"/>
    <col min="14353" max="14353" width="7.42578125" style="211" bestFit="1" customWidth="1"/>
    <col min="14354" max="14354" width="1.7109375" style="211" customWidth="1"/>
    <col min="14355" max="14355" width="9.5703125" style="211" bestFit="1" customWidth="1"/>
    <col min="14356" max="14357" width="1.7109375" style="211" customWidth="1"/>
    <col min="14358" max="14358" width="7.42578125" style="211" bestFit="1" customWidth="1"/>
    <col min="14359" max="14359" width="1.7109375" style="211" customWidth="1"/>
    <col min="14360" max="14360" width="8.42578125" style="211" bestFit="1" customWidth="1"/>
    <col min="14361" max="14362" width="1.7109375" style="211" customWidth="1"/>
    <col min="14363" max="14363" width="7.42578125" style="211" bestFit="1" customWidth="1"/>
    <col min="14364" max="14364" width="1.7109375" style="211" customWidth="1"/>
    <col min="14365" max="14365" width="8.42578125" style="211" bestFit="1" customWidth="1"/>
    <col min="14366" max="14367" width="1.7109375" style="211" customWidth="1"/>
    <col min="14368" max="14368" width="4.7109375" style="211" bestFit="1" customWidth="1"/>
    <col min="14369" max="14369" width="1.7109375" style="211" customWidth="1"/>
    <col min="14370" max="14370" width="6.42578125" style="211" customWidth="1"/>
    <col min="14371" max="14371" width="5.5703125" style="211" customWidth="1"/>
    <col min="14372" max="14592" width="11.42578125" style="211"/>
    <col min="14593" max="14593" width="16.140625" style="211" customWidth="1"/>
    <col min="14594" max="14594" width="8.5703125" style="211" customWidth="1"/>
    <col min="14595" max="14595" width="1.7109375" style="211" customWidth="1"/>
    <col min="14596" max="14596" width="8" style="211" customWidth="1"/>
    <col min="14597" max="14598" width="1.7109375" style="211" customWidth="1"/>
    <col min="14599" max="14599" width="8.140625" style="211" customWidth="1"/>
    <col min="14600" max="14600" width="1.7109375" style="211" customWidth="1"/>
    <col min="14601" max="14601" width="8" style="211" customWidth="1"/>
    <col min="14602" max="14603" width="1.7109375" style="211" customWidth="1"/>
    <col min="14604" max="14604" width="8.140625" style="211" bestFit="1" customWidth="1"/>
    <col min="14605" max="14605" width="1.7109375" style="211" customWidth="1"/>
    <col min="14606" max="14606" width="8" style="211" customWidth="1"/>
    <col min="14607" max="14608" width="1.7109375" style="211" customWidth="1"/>
    <col min="14609" max="14609" width="7.42578125" style="211" bestFit="1" customWidth="1"/>
    <col min="14610" max="14610" width="1.7109375" style="211" customWidth="1"/>
    <col min="14611" max="14611" width="9.5703125" style="211" bestFit="1" customWidth="1"/>
    <col min="14612" max="14613" width="1.7109375" style="211" customWidth="1"/>
    <col min="14614" max="14614" width="7.42578125" style="211" bestFit="1" customWidth="1"/>
    <col min="14615" max="14615" width="1.7109375" style="211" customWidth="1"/>
    <col min="14616" max="14616" width="8.42578125" style="211" bestFit="1" customWidth="1"/>
    <col min="14617" max="14618" width="1.7109375" style="211" customWidth="1"/>
    <col min="14619" max="14619" width="7.42578125" style="211" bestFit="1" customWidth="1"/>
    <col min="14620" max="14620" width="1.7109375" style="211" customWidth="1"/>
    <col min="14621" max="14621" width="8.42578125" style="211" bestFit="1" customWidth="1"/>
    <col min="14622" max="14623" width="1.7109375" style="211" customWidth="1"/>
    <col min="14624" max="14624" width="4.7109375" style="211" bestFit="1" customWidth="1"/>
    <col min="14625" max="14625" width="1.7109375" style="211" customWidth="1"/>
    <col min="14626" max="14626" width="6.42578125" style="211" customWidth="1"/>
    <col min="14627" max="14627" width="5.5703125" style="211" customWidth="1"/>
    <col min="14628" max="14848" width="11.42578125" style="211"/>
    <col min="14849" max="14849" width="16.140625" style="211" customWidth="1"/>
    <col min="14850" max="14850" width="8.5703125" style="211" customWidth="1"/>
    <col min="14851" max="14851" width="1.7109375" style="211" customWidth="1"/>
    <col min="14852" max="14852" width="8" style="211" customWidth="1"/>
    <col min="14853" max="14854" width="1.7109375" style="211" customWidth="1"/>
    <col min="14855" max="14855" width="8.140625" style="211" customWidth="1"/>
    <col min="14856" max="14856" width="1.7109375" style="211" customWidth="1"/>
    <col min="14857" max="14857" width="8" style="211" customWidth="1"/>
    <col min="14858" max="14859" width="1.7109375" style="211" customWidth="1"/>
    <col min="14860" max="14860" width="8.140625" style="211" bestFit="1" customWidth="1"/>
    <col min="14861" max="14861" width="1.7109375" style="211" customWidth="1"/>
    <col min="14862" max="14862" width="8" style="211" customWidth="1"/>
    <col min="14863" max="14864" width="1.7109375" style="211" customWidth="1"/>
    <col min="14865" max="14865" width="7.42578125" style="211" bestFit="1" customWidth="1"/>
    <col min="14866" max="14866" width="1.7109375" style="211" customWidth="1"/>
    <col min="14867" max="14867" width="9.5703125" style="211" bestFit="1" customWidth="1"/>
    <col min="14868" max="14869" width="1.7109375" style="211" customWidth="1"/>
    <col min="14870" max="14870" width="7.42578125" style="211" bestFit="1" customWidth="1"/>
    <col min="14871" max="14871" width="1.7109375" style="211" customWidth="1"/>
    <col min="14872" max="14872" width="8.42578125" style="211" bestFit="1" customWidth="1"/>
    <col min="14873" max="14874" width="1.7109375" style="211" customWidth="1"/>
    <col min="14875" max="14875" width="7.42578125" style="211" bestFit="1" customWidth="1"/>
    <col min="14876" max="14876" width="1.7109375" style="211" customWidth="1"/>
    <col min="14877" max="14877" width="8.42578125" style="211" bestFit="1" customWidth="1"/>
    <col min="14878" max="14879" width="1.7109375" style="211" customWidth="1"/>
    <col min="14880" max="14880" width="4.7109375" style="211" bestFit="1" customWidth="1"/>
    <col min="14881" max="14881" width="1.7109375" style="211" customWidth="1"/>
    <col min="14882" max="14882" width="6.42578125" style="211" customWidth="1"/>
    <col min="14883" max="14883" width="5.5703125" style="211" customWidth="1"/>
    <col min="14884" max="15104" width="11.42578125" style="211"/>
    <col min="15105" max="15105" width="16.140625" style="211" customWidth="1"/>
    <col min="15106" max="15106" width="8.5703125" style="211" customWidth="1"/>
    <col min="15107" max="15107" width="1.7109375" style="211" customWidth="1"/>
    <col min="15108" max="15108" width="8" style="211" customWidth="1"/>
    <col min="15109" max="15110" width="1.7109375" style="211" customWidth="1"/>
    <col min="15111" max="15111" width="8.140625" style="211" customWidth="1"/>
    <col min="15112" max="15112" width="1.7109375" style="211" customWidth="1"/>
    <col min="15113" max="15113" width="8" style="211" customWidth="1"/>
    <col min="15114" max="15115" width="1.7109375" style="211" customWidth="1"/>
    <col min="15116" max="15116" width="8.140625" style="211" bestFit="1" customWidth="1"/>
    <col min="15117" max="15117" width="1.7109375" style="211" customWidth="1"/>
    <col min="15118" max="15118" width="8" style="211" customWidth="1"/>
    <col min="15119" max="15120" width="1.7109375" style="211" customWidth="1"/>
    <col min="15121" max="15121" width="7.42578125" style="211" bestFit="1" customWidth="1"/>
    <col min="15122" max="15122" width="1.7109375" style="211" customWidth="1"/>
    <col min="15123" max="15123" width="9.5703125" style="211" bestFit="1" customWidth="1"/>
    <col min="15124" max="15125" width="1.7109375" style="211" customWidth="1"/>
    <col min="15126" max="15126" width="7.42578125" style="211" bestFit="1" customWidth="1"/>
    <col min="15127" max="15127" width="1.7109375" style="211" customWidth="1"/>
    <col min="15128" max="15128" width="8.42578125" style="211" bestFit="1" customWidth="1"/>
    <col min="15129" max="15130" width="1.7109375" style="211" customWidth="1"/>
    <col min="15131" max="15131" width="7.42578125" style="211" bestFit="1" customWidth="1"/>
    <col min="15132" max="15132" width="1.7109375" style="211" customWidth="1"/>
    <col min="15133" max="15133" width="8.42578125" style="211" bestFit="1" customWidth="1"/>
    <col min="15134" max="15135" width="1.7109375" style="211" customWidth="1"/>
    <col min="15136" max="15136" width="4.7109375" style="211" bestFit="1" customWidth="1"/>
    <col min="15137" max="15137" width="1.7109375" style="211" customWidth="1"/>
    <col min="15138" max="15138" width="6.42578125" style="211" customWidth="1"/>
    <col min="15139" max="15139" width="5.5703125" style="211" customWidth="1"/>
    <col min="15140" max="15360" width="11.42578125" style="211"/>
    <col min="15361" max="15361" width="16.140625" style="211" customWidth="1"/>
    <col min="15362" max="15362" width="8.5703125" style="211" customWidth="1"/>
    <col min="15363" max="15363" width="1.7109375" style="211" customWidth="1"/>
    <col min="15364" max="15364" width="8" style="211" customWidth="1"/>
    <col min="15365" max="15366" width="1.7109375" style="211" customWidth="1"/>
    <col min="15367" max="15367" width="8.140625" style="211" customWidth="1"/>
    <col min="15368" max="15368" width="1.7109375" style="211" customWidth="1"/>
    <col min="15369" max="15369" width="8" style="211" customWidth="1"/>
    <col min="15370" max="15371" width="1.7109375" style="211" customWidth="1"/>
    <col min="15372" max="15372" width="8.140625" style="211" bestFit="1" customWidth="1"/>
    <col min="15373" max="15373" width="1.7109375" style="211" customWidth="1"/>
    <col min="15374" max="15374" width="8" style="211" customWidth="1"/>
    <col min="15375" max="15376" width="1.7109375" style="211" customWidth="1"/>
    <col min="15377" max="15377" width="7.42578125" style="211" bestFit="1" customWidth="1"/>
    <col min="15378" max="15378" width="1.7109375" style="211" customWidth="1"/>
    <col min="15379" max="15379" width="9.5703125" style="211" bestFit="1" customWidth="1"/>
    <col min="15380" max="15381" width="1.7109375" style="211" customWidth="1"/>
    <col min="15382" max="15382" width="7.42578125" style="211" bestFit="1" customWidth="1"/>
    <col min="15383" max="15383" width="1.7109375" style="211" customWidth="1"/>
    <col min="15384" max="15384" width="8.42578125" style="211" bestFit="1" customWidth="1"/>
    <col min="15385" max="15386" width="1.7109375" style="211" customWidth="1"/>
    <col min="15387" max="15387" width="7.42578125" style="211" bestFit="1" customWidth="1"/>
    <col min="15388" max="15388" width="1.7109375" style="211" customWidth="1"/>
    <col min="15389" max="15389" width="8.42578125" style="211" bestFit="1" customWidth="1"/>
    <col min="15390" max="15391" width="1.7109375" style="211" customWidth="1"/>
    <col min="15392" max="15392" width="4.7109375" style="211" bestFit="1" customWidth="1"/>
    <col min="15393" max="15393" width="1.7109375" style="211" customWidth="1"/>
    <col min="15394" max="15394" width="6.42578125" style="211" customWidth="1"/>
    <col min="15395" max="15395" width="5.5703125" style="211" customWidth="1"/>
    <col min="15396" max="15616" width="11.42578125" style="211"/>
    <col min="15617" max="15617" width="16.140625" style="211" customWidth="1"/>
    <col min="15618" max="15618" width="8.5703125" style="211" customWidth="1"/>
    <col min="15619" max="15619" width="1.7109375" style="211" customWidth="1"/>
    <col min="15620" max="15620" width="8" style="211" customWidth="1"/>
    <col min="15621" max="15622" width="1.7109375" style="211" customWidth="1"/>
    <col min="15623" max="15623" width="8.140625" style="211" customWidth="1"/>
    <col min="15624" max="15624" width="1.7109375" style="211" customWidth="1"/>
    <col min="15625" max="15625" width="8" style="211" customWidth="1"/>
    <col min="15626" max="15627" width="1.7109375" style="211" customWidth="1"/>
    <col min="15628" max="15628" width="8.140625" style="211" bestFit="1" customWidth="1"/>
    <col min="15629" max="15629" width="1.7109375" style="211" customWidth="1"/>
    <col min="15630" max="15630" width="8" style="211" customWidth="1"/>
    <col min="15631" max="15632" width="1.7109375" style="211" customWidth="1"/>
    <col min="15633" max="15633" width="7.42578125" style="211" bestFit="1" customWidth="1"/>
    <col min="15634" max="15634" width="1.7109375" style="211" customWidth="1"/>
    <col min="15635" max="15635" width="9.5703125" style="211" bestFit="1" customWidth="1"/>
    <col min="15636" max="15637" width="1.7109375" style="211" customWidth="1"/>
    <col min="15638" max="15638" width="7.42578125" style="211" bestFit="1" customWidth="1"/>
    <col min="15639" max="15639" width="1.7109375" style="211" customWidth="1"/>
    <col min="15640" max="15640" width="8.42578125" style="211" bestFit="1" customWidth="1"/>
    <col min="15641" max="15642" width="1.7109375" style="211" customWidth="1"/>
    <col min="15643" max="15643" width="7.42578125" style="211" bestFit="1" customWidth="1"/>
    <col min="15644" max="15644" width="1.7109375" style="211" customWidth="1"/>
    <col min="15645" max="15645" width="8.42578125" style="211" bestFit="1" customWidth="1"/>
    <col min="15646" max="15647" width="1.7109375" style="211" customWidth="1"/>
    <col min="15648" max="15648" width="4.7109375" style="211" bestFit="1" customWidth="1"/>
    <col min="15649" max="15649" width="1.7109375" style="211" customWidth="1"/>
    <col min="15650" max="15650" width="6.42578125" style="211" customWidth="1"/>
    <col min="15651" max="15651" width="5.5703125" style="211" customWidth="1"/>
    <col min="15652" max="15872" width="11.42578125" style="211"/>
    <col min="15873" max="15873" width="16.140625" style="211" customWidth="1"/>
    <col min="15874" max="15874" width="8.5703125" style="211" customWidth="1"/>
    <col min="15875" max="15875" width="1.7109375" style="211" customWidth="1"/>
    <col min="15876" max="15876" width="8" style="211" customWidth="1"/>
    <col min="15877" max="15878" width="1.7109375" style="211" customWidth="1"/>
    <col min="15879" max="15879" width="8.140625" style="211" customWidth="1"/>
    <col min="15880" max="15880" width="1.7109375" style="211" customWidth="1"/>
    <col min="15881" max="15881" width="8" style="211" customWidth="1"/>
    <col min="15882" max="15883" width="1.7109375" style="211" customWidth="1"/>
    <col min="15884" max="15884" width="8.140625" style="211" bestFit="1" customWidth="1"/>
    <col min="15885" max="15885" width="1.7109375" style="211" customWidth="1"/>
    <col min="15886" max="15886" width="8" style="211" customWidth="1"/>
    <col min="15887" max="15888" width="1.7109375" style="211" customWidth="1"/>
    <col min="15889" max="15889" width="7.42578125" style="211" bestFit="1" customWidth="1"/>
    <col min="15890" max="15890" width="1.7109375" style="211" customWidth="1"/>
    <col min="15891" max="15891" width="9.5703125" style="211" bestFit="1" customWidth="1"/>
    <col min="15892" max="15893" width="1.7109375" style="211" customWidth="1"/>
    <col min="15894" max="15894" width="7.42578125" style="211" bestFit="1" customWidth="1"/>
    <col min="15895" max="15895" width="1.7109375" style="211" customWidth="1"/>
    <col min="15896" max="15896" width="8.42578125" style="211" bestFit="1" customWidth="1"/>
    <col min="15897" max="15898" width="1.7109375" style="211" customWidth="1"/>
    <col min="15899" max="15899" width="7.42578125" style="211" bestFit="1" customWidth="1"/>
    <col min="15900" max="15900" width="1.7109375" style="211" customWidth="1"/>
    <col min="15901" max="15901" width="8.42578125" style="211" bestFit="1" customWidth="1"/>
    <col min="15902" max="15903" width="1.7109375" style="211" customWidth="1"/>
    <col min="15904" max="15904" width="4.7109375" style="211" bestFit="1" customWidth="1"/>
    <col min="15905" max="15905" width="1.7109375" style="211" customWidth="1"/>
    <col min="15906" max="15906" width="6.42578125" style="211" customWidth="1"/>
    <col min="15907" max="15907" width="5.5703125" style="211" customWidth="1"/>
    <col min="15908" max="16128" width="11.42578125" style="211"/>
    <col min="16129" max="16129" width="16.140625" style="211" customWidth="1"/>
    <col min="16130" max="16130" width="8.5703125" style="211" customWidth="1"/>
    <col min="16131" max="16131" width="1.7109375" style="211" customWidth="1"/>
    <col min="16132" max="16132" width="8" style="211" customWidth="1"/>
    <col min="16133" max="16134" width="1.7109375" style="211" customWidth="1"/>
    <col min="16135" max="16135" width="8.140625" style="211" customWidth="1"/>
    <col min="16136" max="16136" width="1.7109375" style="211" customWidth="1"/>
    <col min="16137" max="16137" width="8" style="211" customWidth="1"/>
    <col min="16138" max="16139" width="1.7109375" style="211" customWidth="1"/>
    <col min="16140" max="16140" width="8.140625" style="211" bestFit="1" customWidth="1"/>
    <col min="16141" max="16141" width="1.7109375" style="211" customWidth="1"/>
    <col min="16142" max="16142" width="8" style="211" customWidth="1"/>
    <col min="16143" max="16144" width="1.7109375" style="211" customWidth="1"/>
    <col min="16145" max="16145" width="7.42578125" style="211" bestFit="1" customWidth="1"/>
    <col min="16146" max="16146" width="1.7109375" style="211" customWidth="1"/>
    <col min="16147" max="16147" width="9.5703125" style="211" bestFit="1" customWidth="1"/>
    <col min="16148" max="16149" width="1.7109375" style="211" customWidth="1"/>
    <col min="16150" max="16150" width="7.42578125" style="211" bestFit="1" customWidth="1"/>
    <col min="16151" max="16151" width="1.7109375" style="211" customWidth="1"/>
    <col min="16152" max="16152" width="8.42578125" style="211" bestFit="1" customWidth="1"/>
    <col min="16153" max="16154" width="1.7109375" style="211" customWidth="1"/>
    <col min="16155" max="16155" width="7.42578125" style="211" bestFit="1" customWidth="1"/>
    <col min="16156" max="16156" width="1.7109375" style="211" customWidth="1"/>
    <col min="16157" max="16157" width="8.42578125" style="211" bestFit="1" customWidth="1"/>
    <col min="16158" max="16159" width="1.7109375" style="211" customWidth="1"/>
    <col min="16160" max="16160" width="4.7109375" style="211" bestFit="1" customWidth="1"/>
    <col min="16161" max="16161" width="1.7109375" style="211" customWidth="1"/>
    <col min="16162" max="16162" width="6.42578125" style="211" customWidth="1"/>
    <col min="16163" max="16163" width="5.5703125" style="211" customWidth="1"/>
    <col min="16164" max="16384" width="11.42578125" style="211"/>
  </cols>
  <sheetData>
    <row r="1" spans="1:35" s="208" customFormat="1" ht="14.25" customHeight="1" x14ac:dyDescent="0.2">
      <c r="A1" s="201" t="s">
        <v>2153</v>
      </c>
      <c r="B1" s="201"/>
      <c r="C1" s="202"/>
      <c r="D1" s="202"/>
      <c r="E1" s="202"/>
      <c r="F1" s="202"/>
      <c r="G1" s="202"/>
      <c r="H1" s="202"/>
      <c r="I1" s="202"/>
      <c r="J1" s="202"/>
      <c r="K1" s="202"/>
      <c r="L1" s="202"/>
      <c r="M1" s="202"/>
      <c r="N1" s="202"/>
      <c r="O1" s="202"/>
      <c r="P1" s="202"/>
      <c r="Q1" s="202"/>
      <c r="R1" s="202"/>
      <c r="S1" s="202"/>
      <c r="T1" s="202"/>
      <c r="U1" s="202"/>
      <c r="V1" s="202"/>
      <c r="W1" s="203"/>
      <c r="X1" s="203"/>
      <c r="Y1" s="203"/>
      <c r="Z1" s="203"/>
      <c r="AA1" s="204"/>
      <c r="AB1" s="205"/>
      <c r="AC1" s="205"/>
      <c r="AD1" s="205"/>
      <c r="AE1" s="205"/>
      <c r="AF1" s="206"/>
      <c r="AG1" s="206"/>
      <c r="AH1" s="206"/>
      <c r="AI1" s="641" t="s">
        <v>1690</v>
      </c>
    </row>
    <row r="2" spans="1:35" s="208" customFormat="1" ht="14.25" customHeight="1" x14ac:dyDescent="0.2">
      <c r="A2" s="201" t="s">
        <v>136</v>
      </c>
      <c r="B2" s="201"/>
      <c r="C2" s="202"/>
      <c r="D2" s="202"/>
      <c r="E2" s="202"/>
      <c r="F2" s="202"/>
      <c r="G2" s="202"/>
      <c r="H2" s="203"/>
      <c r="I2" s="203"/>
      <c r="J2" s="203"/>
      <c r="K2" s="203"/>
      <c r="L2" s="203"/>
      <c r="M2" s="203"/>
      <c r="N2" s="203"/>
      <c r="O2" s="203"/>
      <c r="P2" s="203"/>
      <c r="Q2" s="203"/>
      <c r="R2" s="203"/>
      <c r="S2" s="203"/>
      <c r="T2" s="203"/>
      <c r="U2" s="203"/>
      <c r="V2" s="203"/>
      <c r="W2" s="203"/>
      <c r="X2" s="203"/>
      <c r="Y2" s="203"/>
      <c r="Z2" s="203"/>
      <c r="AA2" s="205"/>
      <c r="AB2" s="205"/>
      <c r="AC2" s="205"/>
      <c r="AD2" s="205"/>
      <c r="AE2" s="205"/>
      <c r="AF2" s="206"/>
      <c r="AG2" s="206"/>
      <c r="AH2" s="206"/>
      <c r="AI2" s="206"/>
    </row>
    <row r="3" spans="1:35" s="208" customFormat="1" ht="10.5" customHeight="1" x14ac:dyDescent="0.2">
      <c r="A3" s="209"/>
      <c r="B3" s="209"/>
      <c r="C3" s="203"/>
      <c r="D3" s="203"/>
      <c r="E3" s="203"/>
      <c r="F3" s="203"/>
      <c r="G3" s="203"/>
      <c r="H3" s="203"/>
      <c r="I3" s="203"/>
      <c r="J3" s="203"/>
      <c r="K3" s="203"/>
      <c r="L3" s="203"/>
      <c r="M3" s="203"/>
      <c r="N3" s="203"/>
      <c r="O3" s="203"/>
      <c r="P3" s="203"/>
      <c r="Q3" s="203"/>
      <c r="R3" s="203"/>
      <c r="S3" s="203"/>
      <c r="T3" s="203"/>
      <c r="U3" s="203"/>
      <c r="V3" s="203"/>
      <c r="W3" s="203"/>
      <c r="X3" s="203"/>
      <c r="Y3" s="203"/>
      <c r="Z3" s="203"/>
      <c r="AA3" s="205"/>
      <c r="AB3" s="205"/>
      <c r="AC3" s="205"/>
      <c r="AD3" s="205"/>
      <c r="AE3" s="205"/>
      <c r="AF3" s="206"/>
      <c r="AG3" s="206"/>
      <c r="AH3" s="206"/>
      <c r="AI3" s="206"/>
    </row>
    <row r="4" spans="1:35" x14ac:dyDescent="0.2">
      <c r="A4" s="1754" t="s">
        <v>344</v>
      </c>
      <c r="B4" s="1708" t="s">
        <v>433</v>
      </c>
      <c r="C4" s="1708"/>
      <c r="D4" s="1708"/>
      <c r="E4" s="1708"/>
      <c r="F4" s="1708"/>
      <c r="G4" s="1708"/>
      <c r="H4" s="1708"/>
      <c r="I4" s="1708"/>
      <c r="J4" s="1708"/>
      <c r="K4" s="1708"/>
      <c r="L4" s="1708"/>
      <c r="M4" s="1708"/>
      <c r="N4" s="1708"/>
      <c r="O4" s="1708"/>
      <c r="P4" s="210"/>
      <c r="Q4" s="1756" t="s">
        <v>434</v>
      </c>
      <c r="R4" s="1756"/>
      <c r="S4" s="1756"/>
      <c r="T4" s="1756"/>
      <c r="U4" s="1756"/>
      <c r="V4" s="1709"/>
      <c r="W4" s="1709"/>
      <c r="X4" s="1709"/>
      <c r="Y4" s="1709"/>
      <c r="Z4" s="1709"/>
      <c r="AA4" s="1709"/>
      <c r="AB4" s="1709"/>
      <c r="AC4" s="1709"/>
      <c r="AD4" s="1709"/>
      <c r="AE4" s="1709"/>
      <c r="AF4" s="1709"/>
      <c r="AG4" s="1709"/>
      <c r="AH4" s="1709"/>
      <c r="AI4" s="1709"/>
    </row>
    <row r="5" spans="1:35" s="212" customFormat="1" ht="28.5" customHeight="1" x14ac:dyDescent="0.2">
      <c r="A5" s="1755"/>
      <c r="B5" s="1757" t="s">
        <v>0</v>
      </c>
      <c r="C5" s="1757"/>
      <c r="D5" s="1757"/>
      <c r="E5" s="1757"/>
      <c r="F5" s="1435"/>
      <c r="G5" s="1758" t="s">
        <v>435</v>
      </c>
      <c r="H5" s="1758"/>
      <c r="I5" s="1758"/>
      <c r="J5" s="1758"/>
      <c r="K5" s="1334"/>
      <c r="L5" s="1758" t="s">
        <v>436</v>
      </c>
      <c r="M5" s="1758"/>
      <c r="N5" s="1758"/>
      <c r="O5" s="1758"/>
      <c r="P5" s="1436"/>
      <c r="Q5" s="1757" t="s">
        <v>0</v>
      </c>
      <c r="R5" s="1757"/>
      <c r="S5" s="1757"/>
      <c r="T5" s="1757"/>
      <c r="U5" s="1435"/>
      <c r="V5" s="1758" t="s">
        <v>435</v>
      </c>
      <c r="W5" s="1758"/>
      <c r="X5" s="1758"/>
      <c r="Y5" s="1758"/>
      <c r="Z5" s="1334"/>
      <c r="AA5" s="1758" t="s">
        <v>436</v>
      </c>
      <c r="AB5" s="1758"/>
      <c r="AC5" s="1758"/>
      <c r="AD5" s="1758"/>
      <c r="AE5" s="1334"/>
      <c r="AF5" s="1758" t="s">
        <v>437</v>
      </c>
      <c r="AG5" s="1758"/>
      <c r="AH5" s="1758"/>
      <c r="AI5" s="1759"/>
    </row>
    <row r="6" spans="1:35" s="213" customFormat="1" x14ac:dyDescent="0.2">
      <c r="A6" s="1755"/>
      <c r="B6" s="1434">
        <v>2012</v>
      </c>
      <c r="C6" s="1434"/>
      <c r="D6" s="1434">
        <v>2013</v>
      </c>
      <c r="E6" s="1434"/>
      <c r="F6" s="732"/>
      <c r="G6" s="1434">
        <v>2012</v>
      </c>
      <c r="H6" s="1434"/>
      <c r="I6" s="1434">
        <v>2013</v>
      </c>
      <c r="J6" s="1434"/>
      <c r="K6" s="732"/>
      <c r="L6" s="1434">
        <v>2012</v>
      </c>
      <c r="M6" s="1434"/>
      <c r="N6" s="1434">
        <v>2013</v>
      </c>
      <c r="O6" s="1434"/>
      <c r="P6" s="842"/>
      <c r="Q6" s="1434">
        <v>2012</v>
      </c>
      <c r="R6" s="1434"/>
      <c r="S6" s="1434">
        <v>2013</v>
      </c>
      <c r="T6" s="1434"/>
      <c r="U6" s="732"/>
      <c r="V6" s="1434">
        <v>2012</v>
      </c>
      <c r="W6" s="1434"/>
      <c r="X6" s="1434">
        <v>2013</v>
      </c>
      <c r="Y6" s="1434"/>
      <c r="Z6" s="732"/>
      <c r="AA6" s="1434">
        <v>2012</v>
      </c>
      <c r="AB6" s="1434"/>
      <c r="AC6" s="1434">
        <v>2013</v>
      </c>
      <c r="AD6" s="1434"/>
      <c r="AE6" s="841"/>
      <c r="AF6" s="1434">
        <v>2012</v>
      </c>
      <c r="AG6" s="1434"/>
      <c r="AH6" s="1434">
        <v>2013</v>
      </c>
      <c r="AI6" s="1434"/>
    </row>
    <row r="7" spans="1:35" s="214" customFormat="1" x14ac:dyDescent="0.2">
      <c r="A7" s="837" t="s">
        <v>0</v>
      </c>
      <c r="B7" s="839">
        <f t="shared" ref="B7:B48" si="0">SUM(G7+L7)</f>
        <v>37453</v>
      </c>
      <c r="C7" s="839"/>
      <c r="D7" s="839">
        <f>SUM(I7+N7)</f>
        <v>37387</v>
      </c>
      <c r="E7" s="839"/>
      <c r="F7" s="839"/>
      <c r="G7" s="839">
        <f>SUM(G8:G48)</f>
        <v>18743</v>
      </c>
      <c r="H7" s="839"/>
      <c r="I7" s="839">
        <f>SUM(I8:I48)</f>
        <v>18750</v>
      </c>
      <c r="J7" s="839"/>
      <c r="K7" s="839"/>
      <c r="L7" s="839">
        <f>SUM(L8:L48)</f>
        <v>18710</v>
      </c>
      <c r="M7" s="839"/>
      <c r="N7" s="839">
        <f>SUM(N8:N48)</f>
        <v>18637</v>
      </c>
      <c r="O7" s="839"/>
      <c r="P7" s="839"/>
      <c r="Q7" s="1439">
        <f t="shared" ref="Q7:Q48" si="1">SUM(V7+AA7+AF7)</f>
        <v>10171</v>
      </c>
      <c r="R7" s="1438"/>
      <c r="S7" s="1439">
        <f>SUM(X7+AC7+AH7)</f>
        <v>10540</v>
      </c>
      <c r="T7" s="840"/>
      <c r="U7" s="840"/>
      <c r="V7" s="1439">
        <f>SUM(V8:V48)</f>
        <v>5697</v>
      </c>
      <c r="W7" s="840"/>
      <c r="X7" s="1439">
        <f>SUM(X8:X48)</f>
        <v>5707</v>
      </c>
      <c r="Y7" s="840"/>
      <c r="Z7" s="840"/>
      <c r="AA7" s="1439">
        <f>SUM(AA8:AA48)</f>
        <v>4473</v>
      </c>
      <c r="AB7" s="840"/>
      <c r="AC7" s="1439">
        <f>SUM(AC8:AC48)</f>
        <v>4821</v>
      </c>
      <c r="AD7" s="840"/>
      <c r="AE7" s="840"/>
      <c r="AF7" s="1439">
        <f>SUM(AF8:AF48)</f>
        <v>1</v>
      </c>
      <c r="AG7" s="839"/>
      <c r="AH7" s="1439">
        <f>SUM(AH8:AH48)</f>
        <v>12</v>
      </c>
      <c r="AI7" s="838"/>
    </row>
    <row r="8" spans="1:35" x14ac:dyDescent="0.2">
      <c r="A8" s="945" t="s">
        <v>419</v>
      </c>
      <c r="B8" s="933">
        <f t="shared" si="0"/>
        <v>406</v>
      </c>
      <c r="C8" s="933"/>
      <c r="D8" s="933">
        <f t="shared" ref="D8:D48" si="2">SUM(I8+N8)</f>
        <v>258</v>
      </c>
      <c r="E8" s="933"/>
      <c r="F8" s="933"/>
      <c r="G8" s="933">
        <v>201</v>
      </c>
      <c r="H8" s="933"/>
      <c r="I8" s="933">
        <v>124</v>
      </c>
      <c r="J8" s="933"/>
      <c r="K8" s="933"/>
      <c r="L8" s="933">
        <v>205</v>
      </c>
      <c r="M8" s="933"/>
      <c r="N8" s="933">
        <v>134</v>
      </c>
      <c r="O8" s="933"/>
      <c r="P8" s="933"/>
      <c r="Q8" s="933">
        <f t="shared" si="1"/>
        <v>61</v>
      </c>
      <c r="R8" s="1437"/>
      <c r="S8" s="933">
        <f t="shared" ref="S8:S48" si="3">SUM(X8+AC8+AH8)</f>
        <v>60</v>
      </c>
      <c r="T8" s="941"/>
      <c r="U8" s="941"/>
      <c r="V8" s="933">
        <v>36</v>
      </c>
      <c r="W8" s="941"/>
      <c r="X8" s="933">
        <v>38</v>
      </c>
      <c r="Y8" s="941"/>
      <c r="Z8" s="941"/>
      <c r="AA8" s="933">
        <v>25</v>
      </c>
      <c r="AB8" s="941"/>
      <c r="AC8" s="933">
        <v>22</v>
      </c>
      <c r="AD8" s="941"/>
      <c r="AE8" s="941"/>
      <c r="AF8" s="933">
        <v>0</v>
      </c>
      <c r="AG8" s="1323"/>
      <c r="AH8" s="1323">
        <v>0</v>
      </c>
      <c r="AI8" s="1321"/>
    </row>
    <row r="9" spans="1:35" x14ac:dyDescent="0.2">
      <c r="A9" s="637" t="s">
        <v>438</v>
      </c>
      <c r="B9" s="933">
        <f t="shared" si="0"/>
        <v>471</v>
      </c>
      <c r="C9" s="933"/>
      <c r="D9" s="933">
        <f t="shared" si="2"/>
        <v>459</v>
      </c>
      <c r="E9" s="933"/>
      <c r="F9" s="933"/>
      <c r="G9" s="933">
        <v>220</v>
      </c>
      <c r="H9" s="933"/>
      <c r="I9" s="933">
        <v>234</v>
      </c>
      <c r="J9" s="933"/>
      <c r="K9" s="933"/>
      <c r="L9" s="933">
        <v>251</v>
      </c>
      <c r="M9" s="933"/>
      <c r="N9" s="933">
        <v>225</v>
      </c>
      <c r="O9" s="933"/>
      <c r="P9" s="933"/>
      <c r="Q9" s="933">
        <f t="shared" si="1"/>
        <v>65</v>
      </c>
      <c r="R9" s="1437"/>
      <c r="S9" s="933">
        <f t="shared" si="3"/>
        <v>63</v>
      </c>
      <c r="T9" s="941"/>
      <c r="U9" s="941"/>
      <c r="V9" s="933">
        <v>33</v>
      </c>
      <c r="W9" s="941"/>
      <c r="X9" s="933">
        <v>35</v>
      </c>
      <c r="Y9" s="941"/>
      <c r="Z9" s="941"/>
      <c r="AA9" s="933">
        <v>32</v>
      </c>
      <c r="AB9" s="941"/>
      <c r="AC9" s="933">
        <v>28</v>
      </c>
      <c r="AD9" s="941"/>
      <c r="AE9" s="941"/>
      <c r="AF9" s="933">
        <v>0</v>
      </c>
      <c r="AG9" s="872"/>
      <c r="AH9" s="872">
        <v>0</v>
      </c>
      <c r="AI9" s="870"/>
    </row>
    <row r="10" spans="1:35" x14ac:dyDescent="0.2">
      <c r="A10" s="637" t="s">
        <v>348</v>
      </c>
      <c r="B10" s="933">
        <f t="shared" si="0"/>
        <v>861</v>
      </c>
      <c r="C10" s="933"/>
      <c r="D10" s="933">
        <f t="shared" si="2"/>
        <v>804</v>
      </c>
      <c r="E10" s="933"/>
      <c r="F10" s="933"/>
      <c r="G10" s="933">
        <v>449</v>
      </c>
      <c r="H10" s="933"/>
      <c r="I10" s="933">
        <v>416</v>
      </c>
      <c r="J10" s="933"/>
      <c r="K10" s="933"/>
      <c r="L10" s="933">
        <v>412</v>
      </c>
      <c r="M10" s="933"/>
      <c r="N10" s="933">
        <v>388</v>
      </c>
      <c r="O10" s="933"/>
      <c r="P10" s="933"/>
      <c r="Q10" s="933">
        <f t="shared" si="1"/>
        <v>184</v>
      </c>
      <c r="R10" s="1437"/>
      <c r="S10" s="933">
        <f t="shared" si="3"/>
        <v>190</v>
      </c>
      <c r="T10" s="941"/>
      <c r="U10" s="941"/>
      <c r="V10" s="933">
        <v>95</v>
      </c>
      <c r="W10" s="941"/>
      <c r="X10" s="933">
        <v>108</v>
      </c>
      <c r="Y10" s="941"/>
      <c r="Z10" s="941"/>
      <c r="AA10" s="933">
        <v>89</v>
      </c>
      <c r="AB10" s="941"/>
      <c r="AC10" s="933">
        <v>82</v>
      </c>
      <c r="AD10" s="941"/>
      <c r="AE10" s="941"/>
      <c r="AF10" s="933">
        <v>0</v>
      </c>
      <c r="AG10" s="872"/>
      <c r="AH10" s="872">
        <v>0</v>
      </c>
      <c r="AI10" s="870"/>
    </row>
    <row r="11" spans="1:35" x14ac:dyDescent="0.2">
      <c r="A11" s="637" t="s">
        <v>349</v>
      </c>
      <c r="B11" s="933">
        <f t="shared" si="0"/>
        <v>1806</v>
      </c>
      <c r="C11" s="933"/>
      <c r="D11" s="933">
        <f t="shared" si="2"/>
        <v>1757</v>
      </c>
      <c r="E11" s="933"/>
      <c r="F11" s="933"/>
      <c r="G11" s="933">
        <v>899</v>
      </c>
      <c r="H11" s="933"/>
      <c r="I11" s="933">
        <v>870</v>
      </c>
      <c r="J11" s="933"/>
      <c r="K11" s="933"/>
      <c r="L11" s="933">
        <v>907</v>
      </c>
      <c r="M11" s="933"/>
      <c r="N11" s="933">
        <v>887</v>
      </c>
      <c r="O11" s="933"/>
      <c r="P11" s="933"/>
      <c r="Q11" s="933">
        <f t="shared" si="1"/>
        <v>214</v>
      </c>
      <c r="R11" s="1437"/>
      <c r="S11" s="933">
        <f t="shared" si="3"/>
        <v>226</v>
      </c>
      <c r="T11" s="941"/>
      <c r="U11" s="941"/>
      <c r="V11" s="933">
        <v>107</v>
      </c>
      <c r="W11" s="941"/>
      <c r="X11" s="933">
        <v>124</v>
      </c>
      <c r="Y11" s="941"/>
      <c r="Z11" s="941"/>
      <c r="AA11" s="933">
        <v>107</v>
      </c>
      <c r="AB11" s="941"/>
      <c r="AC11" s="933">
        <v>102</v>
      </c>
      <c r="AD11" s="941"/>
      <c r="AE11" s="941"/>
      <c r="AF11" s="933">
        <v>0</v>
      </c>
      <c r="AG11" s="872"/>
      <c r="AH11" s="872">
        <v>0</v>
      </c>
      <c r="AI11" s="870"/>
    </row>
    <row r="12" spans="1:35" x14ac:dyDescent="0.2">
      <c r="A12" s="637" t="s">
        <v>350</v>
      </c>
      <c r="B12" s="933">
        <f t="shared" si="0"/>
        <v>204</v>
      </c>
      <c r="C12" s="933"/>
      <c r="D12" s="933">
        <f t="shared" si="2"/>
        <v>229</v>
      </c>
      <c r="E12" s="933"/>
      <c r="F12" s="933"/>
      <c r="G12" s="933">
        <v>114</v>
      </c>
      <c r="H12" s="933"/>
      <c r="I12" s="933">
        <v>121</v>
      </c>
      <c r="J12" s="933"/>
      <c r="K12" s="933"/>
      <c r="L12" s="933">
        <v>90</v>
      </c>
      <c r="M12" s="933"/>
      <c r="N12" s="933">
        <v>108</v>
      </c>
      <c r="O12" s="933"/>
      <c r="P12" s="933"/>
      <c r="Q12" s="933">
        <f t="shared" si="1"/>
        <v>44</v>
      </c>
      <c r="R12" s="1437"/>
      <c r="S12" s="933">
        <f t="shared" si="3"/>
        <v>39</v>
      </c>
      <c r="T12" s="941"/>
      <c r="U12" s="941"/>
      <c r="V12" s="933">
        <v>30</v>
      </c>
      <c r="W12" s="941"/>
      <c r="X12" s="933">
        <v>24</v>
      </c>
      <c r="Y12" s="941"/>
      <c r="Z12" s="941"/>
      <c r="AA12" s="933">
        <v>14</v>
      </c>
      <c r="AB12" s="941"/>
      <c r="AC12" s="933">
        <v>15</v>
      </c>
      <c r="AD12" s="941"/>
      <c r="AE12" s="941"/>
      <c r="AF12" s="933">
        <v>0</v>
      </c>
      <c r="AG12" s="872"/>
      <c r="AH12" s="872">
        <v>0</v>
      </c>
      <c r="AI12" s="870"/>
    </row>
    <row r="13" spans="1:35" x14ac:dyDescent="0.2">
      <c r="A13" s="1752" t="s">
        <v>1693</v>
      </c>
      <c r="B13" s="933">
        <f t="shared" si="0"/>
        <v>2570</v>
      </c>
      <c r="C13" s="933"/>
      <c r="D13" s="933">
        <f t="shared" si="2"/>
        <v>2871</v>
      </c>
      <c r="E13" s="933"/>
      <c r="F13" s="933"/>
      <c r="G13" s="933">
        <v>1307</v>
      </c>
      <c r="H13" s="933"/>
      <c r="I13" s="933">
        <v>1422</v>
      </c>
      <c r="J13" s="933"/>
      <c r="K13" s="933"/>
      <c r="L13" s="933">
        <v>1263</v>
      </c>
      <c r="M13" s="933"/>
      <c r="N13" s="933">
        <v>1449</v>
      </c>
      <c r="O13" s="933"/>
      <c r="P13" s="933"/>
      <c r="Q13" s="933">
        <f t="shared" si="1"/>
        <v>1435</v>
      </c>
      <c r="R13" s="1437"/>
      <c r="S13" s="933">
        <f t="shared" si="3"/>
        <v>1525</v>
      </c>
      <c r="T13" s="941"/>
      <c r="U13" s="941"/>
      <c r="V13" s="933">
        <v>841</v>
      </c>
      <c r="W13" s="941"/>
      <c r="X13" s="933">
        <v>655</v>
      </c>
      <c r="Y13" s="941"/>
      <c r="Z13" s="941"/>
      <c r="AA13" s="933">
        <v>594</v>
      </c>
      <c r="AB13" s="941"/>
      <c r="AC13" s="933">
        <v>867</v>
      </c>
      <c r="AD13" s="941"/>
      <c r="AE13" s="941"/>
      <c r="AF13" s="933">
        <v>0</v>
      </c>
      <c r="AG13" s="872"/>
      <c r="AH13" s="872">
        <v>3</v>
      </c>
      <c r="AI13" s="870"/>
    </row>
    <row r="14" spans="1:35" x14ac:dyDescent="0.2">
      <c r="A14" s="1752"/>
      <c r="B14" s="933">
        <f t="shared" si="0"/>
        <v>887</v>
      </c>
      <c r="C14" s="933"/>
      <c r="D14" s="933">
        <f t="shared" si="2"/>
        <v>743</v>
      </c>
      <c r="E14" s="933"/>
      <c r="F14" s="933"/>
      <c r="G14" s="933">
        <v>430</v>
      </c>
      <c r="H14" s="933"/>
      <c r="I14" s="933">
        <v>388</v>
      </c>
      <c r="J14" s="933"/>
      <c r="K14" s="933"/>
      <c r="L14" s="933">
        <v>457</v>
      </c>
      <c r="M14" s="933"/>
      <c r="N14" s="933">
        <v>355</v>
      </c>
      <c r="O14" s="933"/>
      <c r="P14" s="933"/>
      <c r="Q14" s="933">
        <f t="shared" si="1"/>
        <v>222</v>
      </c>
      <c r="R14" s="1437"/>
      <c r="S14" s="933">
        <f t="shared" si="3"/>
        <v>175</v>
      </c>
      <c r="T14" s="941"/>
      <c r="U14" s="941"/>
      <c r="V14" s="933">
        <v>129</v>
      </c>
      <c r="W14" s="941"/>
      <c r="X14" s="933">
        <v>100</v>
      </c>
      <c r="Y14" s="941"/>
      <c r="Z14" s="941"/>
      <c r="AA14" s="933">
        <v>93</v>
      </c>
      <c r="AB14" s="941"/>
      <c r="AC14" s="933">
        <v>75</v>
      </c>
      <c r="AD14" s="941"/>
      <c r="AE14" s="941"/>
      <c r="AF14" s="933">
        <v>0</v>
      </c>
      <c r="AG14" s="872"/>
      <c r="AH14" s="872">
        <v>0</v>
      </c>
      <c r="AI14" s="870"/>
    </row>
    <row r="15" spans="1:35" x14ac:dyDescent="0.2">
      <c r="A15" s="1752" t="s">
        <v>1685</v>
      </c>
      <c r="B15" s="933">
        <f t="shared" si="0"/>
        <v>2721</v>
      </c>
      <c r="C15" s="933"/>
      <c r="D15" s="933">
        <f t="shared" si="2"/>
        <v>3033</v>
      </c>
      <c r="E15" s="933"/>
      <c r="F15" s="933"/>
      <c r="G15" s="933">
        <v>1335</v>
      </c>
      <c r="H15" s="933"/>
      <c r="I15" s="933">
        <v>1560</v>
      </c>
      <c r="J15" s="933"/>
      <c r="K15" s="933"/>
      <c r="L15" s="933">
        <v>1386</v>
      </c>
      <c r="M15" s="933"/>
      <c r="N15" s="933">
        <v>1473</v>
      </c>
      <c r="O15" s="933"/>
      <c r="P15" s="933"/>
      <c r="Q15" s="933">
        <f t="shared" si="1"/>
        <v>2057</v>
      </c>
      <c r="R15" s="1437"/>
      <c r="S15" s="933">
        <f t="shared" si="3"/>
        <v>2223</v>
      </c>
      <c r="T15" s="941"/>
      <c r="U15" s="941"/>
      <c r="V15" s="933">
        <v>1099</v>
      </c>
      <c r="W15" s="941"/>
      <c r="X15" s="933">
        <v>1245</v>
      </c>
      <c r="Y15" s="941"/>
      <c r="Z15" s="941"/>
      <c r="AA15" s="933">
        <v>957</v>
      </c>
      <c r="AB15" s="941"/>
      <c r="AC15" s="933">
        <v>974</v>
      </c>
      <c r="AD15" s="941"/>
      <c r="AE15" s="941"/>
      <c r="AF15" s="933">
        <v>1</v>
      </c>
      <c r="AG15" s="872"/>
      <c r="AH15" s="872">
        <v>4</v>
      </c>
      <c r="AI15" s="870"/>
    </row>
    <row r="16" spans="1:35" x14ac:dyDescent="0.2">
      <c r="A16" s="1752"/>
      <c r="B16" s="933">
        <f t="shared" si="0"/>
        <v>2826</v>
      </c>
      <c r="C16" s="933"/>
      <c r="D16" s="933">
        <f t="shared" si="2"/>
        <v>2875</v>
      </c>
      <c r="E16" s="933"/>
      <c r="F16" s="933"/>
      <c r="G16" s="933">
        <v>1384</v>
      </c>
      <c r="H16" s="933"/>
      <c r="I16" s="933">
        <v>1424</v>
      </c>
      <c r="J16" s="933"/>
      <c r="K16" s="933"/>
      <c r="L16" s="933">
        <v>1442</v>
      </c>
      <c r="M16" s="933"/>
      <c r="N16" s="933">
        <v>1451</v>
      </c>
      <c r="O16" s="933"/>
      <c r="P16" s="933"/>
      <c r="Q16" s="933">
        <f t="shared" si="1"/>
        <v>0</v>
      </c>
      <c r="R16" s="1437"/>
      <c r="S16" s="933">
        <f t="shared" si="3"/>
        <v>0</v>
      </c>
      <c r="T16" s="941"/>
      <c r="U16" s="941"/>
      <c r="V16" s="933">
        <v>0</v>
      </c>
      <c r="W16" s="941">
        <v>0</v>
      </c>
      <c r="X16" s="933">
        <v>0</v>
      </c>
      <c r="Y16" s="941"/>
      <c r="Z16" s="941"/>
      <c r="AA16" s="933">
        <v>0</v>
      </c>
      <c r="AB16" s="941"/>
      <c r="AC16" s="933">
        <v>0</v>
      </c>
      <c r="AD16" s="941"/>
      <c r="AE16" s="941"/>
      <c r="AF16" s="933">
        <v>0</v>
      </c>
      <c r="AG16" s="872"/>
      <c r="AH16" s="872">
        <v>0</v>
      </c>
      <c r="AI16" s="870"/>
    </row>
    <row r="17" spans="1:35" x14ac:dyDescent="0.2">
      <c r="A17" s="1752"/>
      <c r="B17" s="933">
        <f t="shared" si="0"/>
        <v>1930</v>
      </c>
      <c r="C17" s="933"/>
      <c r="D17" s="933">
        <f t="shared" si="2"/>
        <v>1713</v>
      </c>
      <c r="E17" s="933"/>
      <c r="F17" s="933"/>
      <c r="G17" s="933">
        <v>950</v>
      </c>
      <c r="H17" s="933"/>
      <c r="I17" s="933">
        <v>852</v>
      </c>
      <c r="J17" s="933"/>
      <c r="K17" s="933"/>
      <c r="L17" s="933">
        <v>980</v>
      </c>
      <c r="M17" s="933"/>
      <c r="N17" s="933">
        <v>861</v>
      </c>
      <c r="O17" s="933"/>
      <c r="P17" s="933"/>
      <c r="Q17" s="933">
        <f t="shared" si="1"/>
        <v>2398</v>
      </c>
      <c r="R17" s="1437"/>
      <c r="S17" s="933">
        <f t="shared" si="3"/>
        <v>2141</v>
      </c>
      <c r="T17" s="941"/>
      <c r="U17" s="941"/>
      <c r="V17" s="933">
        <v>1368</v>
      </c>
      <c r="W17" s="941"/>
      <c r="X17" s="933">
        <v>1200</v>
      </c>
      <c r="Y17" s="941"/>
      <c r="Z17" s="941"/>
      <c r="AA17" s="933">
        <v>1030</v>
      </c>
      <c r="AB17" s="941"/>
      <c r="AC17" s="933">
        <v>940</v>
      </c>
      <c r="AD17" s="941"/>
      <c r="AE17" s="941"/>
      <c r="AF17" s="933">
        <v>0</v>
      </c>
      <c r="AG17" s="872"/>
      <c r="AH17" s="872">
        <v>1</v>
      </c>
      <c r="AI17" s="870"/>
    </row>
    <row r="18" spans="1:35" x14ac:dyDescent="0.2">
      <c r="A18" s="637" t="s">
        <v>353</v>
      </c>
      <c r="B18" s="933">
        <f t="shared" si="0"/>
        <v>1613</v>
      </c>
      <c r="C18" s="933"/>
      <c r="D18" s="933">
        <f t="shared" si="2"/>
        <v>1745</v>
      </c>
      <c r="E18" s="933"/>
      <c r="F18" s="933"/>
      <c r="G18" s="933">
        <v>803</v>
      </c>
      <c r="H18" s="933"/>
      <c r="I18" s="933">
        <v>870</v>
      </c>
      <c r="J18" s="933"/>
      <c r="K18" s="933"/>
      <c r="L18" s="933">
        <v>810</v>
      </c>
      <c r="M18" s="933"/>
      <c r="N18" s="933">
        <v>875</v>
      </c>
      <c r="O18" s="933"/>
      <c r="P18" s="933"/>
      <c r="Q18" s="933">
        <f t="shared" si="1"/>
        <v>207</v>
      </c>
      <c r="R18" s="1437"/>
      <c r="S18" s="933">
        <f t="shared" si="3"/>
        <v>383</v>
      </c>
      <c r="T18" s="941"/>
      <c r="U18" s="941"/>
      <c r="V18" s="933">
        <v>99</v>
      </c>
      <c r="W18" s="941"/>
      <c r="X18" s="933">
        <v>189</v>
      </c>
      <c r="Y18" s="941"/>
      <c r="Z18" s="941"/>
      <c r="AA18" s="933">
        <v>108</v>
      </c>
      <c r="AB18" s="941"/>
      <c r="AC18" s="933">
        <v>193</v>
      </c>
      <c r="AD18" s="941"/>
      <c r="AE18" s="941"/>
      <c r="AF18" s="933">
        <v>0</v>
      </c>
      <c r="AG18" s="872"/>
      <c r="AH18" s="872">
        <v>1</v>
      </c>
      <c r="AI18" s="870"/>
    </row>
    <row r="19" spans="1:35" x14ac:dyDescent="0.2">
      <c r="A19" s="637" t="s">
        <v>354</v>
      </c>
      <c r="B19" s="933">
        <f t="shared" si="0"/>
        <v>500</v>
      </c>
      <c r="C19" s="933"/>
      <c r="D19" s="933">
        <f t="shared" si="2"/>
        <v>461</v>
      </c>
      <c r="E19" s="933"/>
      <c r="F19" s="933"/>
      <c r="G19" s="933">
        <v>254</v>
      </c>
      <c r="H19" s="933"/>
      <c r="I19" s="933">
        <v>238</v>
      </c>
      <c r="J19" s="933"/>
      <c r="K19" s="933"/>
      <c r="L19" s="933">
        <v>246</v>
      </c>
      <c r="M19" s="933"/>
      <c r="N19" s="933">
        <v>223</v>
      </c>
      <c r="O19" s="933"/>
      <c r="P19" s="933"/>
      <c r="Q19" s="933">
        <f t="shared" si="1"/>
        <v>47</v>
      </c>
      <c r="R19" s="1437"/>
      <c r="S19" s="933">
        <f t="shared" si="3"/>
        <v>51</v>
      </c>
      <c r="T19" s="941"/>
      <c r="U19" s="941"/>
      <c r="V19" s="933">
        <v>28</v>
      </c>
      <c r="W19" s="941"/>
      <c r="X19" s="933">
        <v>30</v>
      </c>
      <c r="Y19" s="941"/>
      <c r="Z19" s="941"/>
      <c r="AA19" s="933">
        <v>19</v>
      </c>
      <c r="AB19" s="941"/>
      <c r="AC19" s="933">
        <v>21</v>
      </c>
      <c r="AD19" s="941"/>
      <c r="AE19" s="941"/>
      <c r="AF19" s="933">
        <v>0</v>
      </c>
      <c r="AG19" s="872"/>
      <c r="AH19" s="872">
        <v>0</v>
      </c>
      <c r="AI19" s="870"/>
    </row>
    <row r="20" spans="1:35" x14ac:dyDescent="0.2">
      <c r="A20" s="637" t="s">
        <v>355</v>
      </c>
      <c r="B20" s="933">
        <f t="shared" si="0"/>
        <v>412</v>
      </c>
      <c r="C20" s="933"/>
      <c r="D20" s="933">
        <f t="shared" si="2"/>
        <v>340</v>
      </c>
      <c r="E20" s="933"/>
      <c r="F20" s="933"/>
      <c r="G20" s="933">
        <v>211</v>
      </c>
      <c r="H20" s="933"/>
      <c r="I20" s="933">
        <v>168</v>
      </c>
      <c r="J20" s="933"/>
      <c r="K20" s="933"/>
      <c r="L20" s="933">
        <v>201</v>
      </c>
      <c r="M20" s="933"/>
      <c r="N20" s="933">
        <v>172</v>
      </c>
      <c r="O20" s="933"/>
      <c r="P20" s="933"/>
      <c r="Q20" s="933">
        <f t="shared" si="1"/>
        <v>60</v>
      </c>
      <c r="R20" s="1437"/>
      <c r="S20" s="933">
        <f t="shared" si="3"/>
        <v>58</v>
      </c>
      <c r="T20" s="941"/>
      <c r="U20" s="941"/>
      <c r="V20" s="933">
        <v>33</v>
      </c>
      <c r="W20" s="941"/>
      <c r="X20" s="933">
        <v>32</v>
      </c>
      <c r="Y20" s="941"/>
      <c r="Z20" s="941"/>
      <c r="AA20" s="933">
        <v>27</v>
      </c>
      <c r="AB20" s="941"/>
      <c r="AC20" s="933">
        <v>26</v>
      </c>
      <c r="AD20" s="941"/>
      <c r="AE20" s="941"/>
      <c r="AF20" s="933">
        <v>0</v>
      </c>
      <c r="AG20" s="872"/>
      <c r="AH20" s="872">
        <v>0</v>
      </c>
      <c r="AI20" s="870"/>
    </row>
    <row r="21" spans="1:35" x14ac:dyDescent="0.2">
      <c r="A21" s="1752" t="s">
        <v>1686</v>
      </c>
      <c r="B21" s="933">
        <f t="shared" si="0"/>
        <v>2165</v>
      </c>
      <c r="C21" s="933"/>
      <c r="D21" s="933">
        <f t="shared" si="2"/>
        <v>1866</v>
      </c>
      <c r="E21" s="933"/>
      <c r="F21" s="933"/>
      <c r="G21" s="933">
        <v>1050</v>
      </c>
      <c r="H21" s="933"/>
      <c r="I21" s="933">
        <v>968</v>
      </c>
      <c r="J21" s="933"/>
      <c r="K21" s="933"/>
      <c r="L21" s="933">
        <v>1115</v>
      </c>
      <c r="M21" s="933"/>
      <c r="N21" s="933">
        <v>898</v>
      </c>
      <c r="O21" s="933"/>
      <c r="P21" s="933"/>
      <c r="Q21" s="933">
        <f t="shared" si="1"/>
        <v>182</v>
      </c>
      <c r="R21" s="1437"/>
      <c r="S21" s="933">
        <f t="shared" si="3"/>
        <v>267</v>
      </c>
      <c r="T21" s="941"/>
      <c r="U21" s="941"/>
      <c r="V21" s="933">
        <v>108</v>
      </c>
      <c r="W21" s="941"/>
      <c r="X21" s="933">
        <v>125</v>
      </c>
      <c r="Y21" s="941"/>
      <c r="Z21" s="941"/>
      <c r="AA21" s="933">
        <v>74</v>
      </c>
      <c r="AB21" s="941"/>
      <c r="AC21" s="933">
        <v>142</v>
      </c>
      <c r="AD21" s="941"/>
      <c r="AE21" s="941"/>
      <c r="AF21" s="933">
        <v>0</v>
      </c>
      <c r="AG21" s="872"/>
      <c r="AH21" s="872">
        <v>0</v>
      </c>
      <c r="AI21" s="870"/>
    </row>
    <row r="22" spans="1:35" x14ac:dyDescent="0.2">
      <c r="A22" s="1752"/>
      <c r="B22" s="933">
        <f t="shared" si="0"/>
        <v>1384</v>
      </c>
      <c r="C22" s="933"/>
      <c r="D22" s="933">
        <f t="shared" si="2"/>
        <v>1142</v>
      </c>
      <c r="E22" s="933"/>
      <c r="F22" s="933"/>
      <c r="G22" s="933">
        <v>724</v>
      </c>
      <c r="H22" s="933"/>
      <c r="I22" s="933">
        <v>567</v>
      </c>
      <c r="J22" s="933"/>
      <c r="K22" s="933"/>
      <c r="L22" s="933">
        <v>660</v>
      </c>
      <c r="M22" s="933"/>
      <c r="N22" s="933">
        <v>575</v>
      </c>
      <c r="O22" s="933"/>
      <c r="P22" s="933"/>
      <c r="Q22" s="933">
        <f t="shared" si="1"/>
        <v>12</v>
      </c>
      <c r="R22" s="1437"/>
      <c r="S22" s="933">
        <f t="shared" si="3"/>
        <v>0</v>
      </c>
      <c r="T22" s="941"/>
      <c r="U22" s="941"/>
      <c r="V22" s="933">
        <v>7</v>
      </c>
      <c r="W22" s="941"/>
      <c r="X22" s="933">
        <v>0</v>
      </c>
      <c r="Y22" s="941"/>
      <c r="Z22" s="941"/>
      <c r="AA22" s="933">
        <v>5</v>
      </c>
      <c r="AB22" s="941"/>
      <c r="AC22" s="933">
        <v>0</v>
      </c>
      <c r="AD22" s="941"/>
      <c r="AE22" s="941"/>
      <c r="AF22" s="933">
        <v>0</v>
      </c>
      <c r="AG22" s="872"/>
      <c r="AH22" s="872">
        <v>0</v>
      </c>
      <c r="AI22" s="870"/>
    </row>
    <row r="23" spans="1:35" x14ac:dyDescent="0.2">
      <c r="A23" s="1752"/>
      <c r="B23" s="933">
        <f t="shared" si="0"/>
        <v>0</v>
      </c>
      <c r="C23" s="933"/>
      <c r="D23" s="933">
        <f t="shared" si="2"/>
        <v>660</v>
      </c>
      <c r="E23" s="933"/>
      <c r="F23" s="933"/>
      <c r="G23" s="933">
        <v>0</v>
      </c>
      <c r="H23" s="933"/>
      <c r="I23" s="933">
        <v>343</v>
      </c>
      <c r="J23" s="933"/>
      <c r="K23" s="933"/>
      <c r="L23" s="933">
        <v>0</v>
      </c>
      <c r="M23" s="933"/>
      <c r="N23" s="933">
        <v>317</v>
      </c>
      <c r="O23" s="933"/>
      <c r="P23" s="933"/>
      <c r="Q23" s="933">
        <f t="shared" si="1"/>
        <v>0</v>
      </c>
      <c r="R23" s="1437"/>
      <c r="S23" s="933">
        <f t="shared" si="3"/>
        <v>0</v>
      </c>
      <c r="T23" s="941"/>
      <c r="U23" s="941"/>
      <c r="V23" s="933">
        <v>0</v>
      </c>
      <c r="W23" s="941"/>
      <c r="X23" s="933">
        <v>0</v>
      </c>
      <c r="Y23" s="941"/>
      <c r="Z23" s="941"/>
      <c r="AA23" s="933">
        <v>0</v>
      </c>
      <c r="AB23" s="941"/>
      <c r="AC23" s="933">
        <v>0</v>
      </c>
      <c r="AD23" s="941"/>
      <c r="AE23" s="941"/>
      <c r="AF23" s="933">
        <v>0</v>
      </c>
      <c r="AG23" s="872"/>
      <c r="AH23" s="872">
        <v>0</v>
      </c>
      <c r="AI23" s="870"/>
    </row>
    <row r="24" spans="1:35" x14ac:dyDescent="0.2">
      <c r="A24" s="637" t="s">
        <v>357</v>
      </c>
      <c r="B24" s="933">
        <f t="shared" si="0"/>
        <v>1247</v>
      </c>
      <c r="C24" s="933"/>
      <c r="D24" s="933">
        <f t="shared" si="2"/>
        <v>1097</v>
      </c>
      <c r="E24" s="933"/>
      <c r="F24" s="933"/>
      <c r="G24" s="933">
        <v>612</v>
      </c>
      <c r="H24" s="933"/>
      <c r="I24" s="933">
        <v>545</v>
      </c>
      <c r="J24" s="933"/>
      <c r="K24" s="933"/>
      <c r="L24" s="933">
        <v>635</v>
      </c>
      <c r="M24" s="933"/>
      <c r="N24" s="933">
        <v>552</v>
      </c>
      <c r="O24" s="933"/>
      <c r="P24" s="933"/>
      <c r="Q24" s="933">
        <f t="shared" si="1"/>
        <v>480</v>
      </c>
      <c r="R24" s="1437">
        <v>474</v>
      </c>
      <c r="S24" s="933">
        <f t="shared" si="3"/>
        <v>474</v>
      </c>
      <c r="T24" s="941"/>
      <c r="U24" s="941"/>
      <c r="V24" s="933">
        <v>301</v>
      </c>
      <c r="W24" s="941"/>
      <c r="X24" s="933">
        <v>311</v>
      </c>
      <c r="Y24" s="941"/>
      <c r="Z24" s="941"/>
      <c r="AA24" s="933">
        <v>179</v>
      </c>
      <c r="AB24" s="941"/>
      <c r="AC24" s="933">
        <v>162</v>
      </c>
      <c r="AD24" s="941"/>
      <c r="AE24" s="941"/>
      <c r="AF24" s="933">
        <v>0</v>
      </c>
      <c r="AG24" s="872"/>
      <c r="AH24" s="872">
        <v>1</v>
      </c>
      <c r="AI24" s="870"/>
    </row>
    <row r="25" spans="1:35" x14ac:dyDescent="0.2">
      <c r="A25" s="637" t="s">
        <v>358</v>
      </c>
      <c r="B25" s="933">
        <f t="shared" si="0"/>
        <v>323</v>
      </c>
      <c r="C25" s="933"/>
      <c r="D25" s="933">
        <f t="shared" si="2"/>
        <v>365</v>
      </c>
      <c r="E25" s="933"/>
      <c r="F25" s="933"/>
      <c r="G25" s="933">
        <v>159</v>
      </c>
      <c r="H25" s="933"/>
      <c r="I25" s="933">
        <v>169</v>
      </c>
      <c r="J25" s="933"/>
      <c r="K25" s="933"/>
      <c r="L25" s="933">
        <v>164</v>
      </c>
      <c r="M25" s="933"/>
      <c r="N25" s="933">
        <v>196</v>
      </c>
      <c r="O25" s="933"/>
      <c r="P25" s="933"/>
      <c r="Q25" s="933">
        <f t="shared" si="1"/>
        <v>61</v>
      </c>
      <c r="R25" s="1437"/>
      <c r="S25" s="933">
        <f t="shared" si="3"/>
        <v>55</v>
      </c>
      <c r="T25" s="941"/>
      <c r="U25" s="941"/>
      <c r="V25" s="933">
        <v>34</v>
      </c>
      <c r="W25" s="941"/>
      <c r="X25" s="933">
        <v>32</v>
      </c>
      <c r="Y25" s="941"/>
      <c r="Z25" s="941"/>
      <c r="AA25" s="933">
        <v>27</v>
      </c>
      <c r="AB25" s="941"/>
      <c r="AC25" s="933">
        <v>23</v>
      </c>
      <c r="AD25" s="941"/>
      <c r="AE25" s="941"/>
      <c r="AF25" s="933">
        <v>0</v>
      </c>
      <c r="AG25" s="872"/>
      <c r="AH25" s="872">
        <v>0</v>
      </c>
      <c r="AI25" s="870"/>
    </row>
    <row r="26" spans="1:35" x14ac:dyDescent="0.2">
      <c r="A26" s="637" t="s">
        <v>359</v>
      </c>
      <c r="B26" s="933">
        <f t="shared" si="0"/>
        <v>176</v>
      </c>
      <c r="C26" s="933"/>
      <c r="D26" s="933">
        <f t="shared" si="2"/>
        <v>192</v>
      </c>
      <c r="E26" s="933"/>
      <c r="F26" s="933"/>
      <c r="G26" s="933">
        <v>85</v>
      </c>
      <c r="H26" s="933"/>
      <c r="I26" s="933">
        <v>109</v>
      </c>
      <c r="J26" s="933"/>
      <c r="K26" s="933"/>
      <c r="L26" s="933">
        <v>91</v>
      </c>
      <c r="M26" s="933"/>
      <c r="N26" s="933">
        <v>83</v>
      </c>
      <c r="O26" s="933"/>
      <c r="P26" s="933"/>
      <c r="Q26" s="933">
        <f t="shared" si="1"/>
        <v>39</v>
      </c>
      <c r="R26" s="1437"/>
      <c r="S26" s="933">
        <f t="shared" si="3"/>
        <v>21</v>
      </c>
      <c r="T26" s="941"/>
      <c r="U26" s="941"/>
      <c r="V26" s="933">
        <v>25</v>
      </c>
      <c r="W26" s="941"/>
      <c r="X26" s="933">
        <v>14</v>
      </c>
      <c r="Y26" s="941"/>
      <c r="Z26" s="941"/>
      <c r="AA26" s="933">
        <v>14</v>
      </c>
      <c r="AB26" s="941"/>
      <c r="AC26" s="933">
        <v>7</v>
      </c>
      <c r="AD26" s="941"/>
      <c r="AE26" s="941"/>
      <c r="AF26" s="933">
        <v>0</v>
      </c>
      <c r="AG26" s="872"/>
      <c r="AH26" s="872">
        <v>0</v>
      </c>
      <c r="AI26" s="870"/>
    </row>
    <row r="27" spans="1:35" x14ac:dyDescent="0.2">
      <c r="A27" s="1752" t="s">
        <v>360</v>
      </c>
      <c r="B27" s="933">
        <f t="shared" si="0"/>
        <v>526</v>
      </c>
      <c r="C27" s="933"/>
      <c r="D27" s="933">
        <f t="shared" si="2"/>
        <v>446</v>
      </c>
      <c r="E27" s="933"/>
      <c r="F27" s="933"/>
      <c r="G27" s="933">
        <v>260</v>
      </c>
      <c r="H27" s="933"/>
      <c r="I27" s="933">
        <v>207</v>
      </c>
      <c r="J27" s="933"/>
      <c r="K27" s="933"/>
      <c r="L27" s="933">
        <v>266</v>
      </c>
      <c r="M27" s="933"/>
      <c r="N27" s="933">
        <v>239</v>
      </c>
      <c r="O27" s="933"/>
      <c r="P27" s="933"/>
      <c r="Q27" s="933">
        <f t="shared" si="1"/>
        <v>93</v>
      </c>
      <c r="R27" s="1437"/>
      <c r="S27" s="933">
        <f t="shared" si="3"/>
        <v>104</v>
      </c>
      <c r="T27" s="941"/>
      <c r="U27" s="941"/>
      <c r="V27" s="933">
        <v>43</v>
      </c>
      <c r="W27" s="941"/>
      <c r="X27" s="933">
        <v>62</v>
      </c>
      <c r="Y27" s="941"/>
      <c r="Z27" s="941"/>
      <c r="AA27" s="933">
        <v>50</v>
      </c>
      <c r="AB27" s="941"/>
      <c r="AC27" s="933">
        <v>41</v>
      </c>
      <c r="AD27" s="941"/>
      <c r="AE27" s="941"/>
      <c r="AF27" s="933">
        <v>0</v>
      </c>
      <c r="AG27" s="872"/>
      <c r="AH27" s="872">
        <v>1</v>
      </c>
      <c r="AI27" s="870"/>
    </row>
    <row r="28" spans="1:35" x14ac:dyDescent="0.2">
      <c r="A28" s="1752"/>
      <c r="B28" s="933">
        <f t="shared" si="0"/>
        <v>0</v>
      </c>
      <c r="C28" s="933"/>
      <c r="D28" s="933">
        <f t="shared" si="2"/>
        <v>149</v>
      </c>
      <c r="E28" s="933"/>
      <c r="F28" s="933"/>
      <c r="G28" s="933">
        <v>0</v>
      </c>
      <c r="H28" s="933">
        <v>343</v>
      </c>
      <c r="I28" s="933">
        <v>72</v>
      </c>
      <c r="J28" s="933"/>
      <c r="K28" s="933"/>
      <c r="L28" s="933">
        <v>0</v>
      </c>
      <c r="M28" s="933"/>
      <c r="N28" s="933">
        <v>77</v>
      </c>
      <c r="O28" s="933"/>
      <c r="P28" s="933"/>
      <c r="Q28" s="933">
        <f t="shared" si="1"/>
        <v>0</v>
      </c>
      <c r="R28" s="1437"/>
      <c r="S28" s="933">
        <f t="shared" si="3"/>
        <v>28</v>
      </c>
      <c r="T28" s="941"/>
      <c r="U28" s="941"/>
      <c r="V28" s="933">
        <v>0</v>
      </c>
      <c r="W28" s="941"/>
      <c r="X28" s="933">
        <v>14</v>
      </c>
      <c r="Y28" s="941"/>
      <c r="Z28" s="941"/>
      <c r="AA28" s="933">
        <v>0</v>
      </c>
      <c r="AB28" s="941"/>
      <c r="AC28" s="933">
        <v>14</v>
      </c>
      <c r="AD28" s="941"/>
      <c r="AE28" s="941"/>
      <c r="AF28" s="933">
        <v>0</v>
      </c>
      <c r="AG28" s="872"/>
      <c r="AH28" s="872">
        <v>0</v>
      </c>
      <c r="AI28" s="870"/>
    </row>
    <row r="29" spans="1:35" x14ac:dyDescent="0.2">
      <c r="A29" s="637" t="s">
        <v>361</v>
      </c>
      <c r="B29" s="933">
        <f t="shared" si="0"/>
        <v>469</v>
      </c>
      <c r="C29" s="933"/>
      <c r="D29" s="933">
        <f t="shared" si="2"/>
        <v>434</v>
      </c>
      <c r="E29" s="933"/>
      <c r="F29" s="933"/>
      <c r="G29" s="933">
        <v>237</v>
      </c>
      <c r="H29" s="933"/>
      <c r="I29" s="933">
        <v>220</v>
      </c>
      <c r="J29" s="933"/>
      <c r="K29" s="933"/>
      <c r="L29" s="933">
        <v>232</v>
      </c>
      <c r="M29" s="933"/>
      <c r="N29" s="933">
        <v>214</v>
      </c>
      <c r="O29" s="933"/>
      <c r="P29" s="933"/>
      <c r="Q29" s="933">
        <f t="shared" si="1"/>
        <v>69</v>
      </c>
      <c r="R29" s="1437"/>
      <c r="S29" s="933">
        <f t="shared" si="3"/>
        <v>89</v>
      </c>
      <c r="T29" s="941"/>
      <c r="U29" s="941"/>
      <c r="V29" s="933">
        <v>38</v>
      </c>
      <c r="W29" s="941"/>
      <c r="X29" s="933">
        <v>50</v>
      </c>
      <c r="Y29" s="941"/>
      <c r="Z29" s="941"/>
      <c r="AA29" s="933">
        <v>31</v>
      </c>
      <c r="AB29" s="941"/>
      <c r="AC29" s="933">
        <v>39</v>
      </c>
      <c r="AD29" s="941"/>
      <c r="AE29" s="941"/>
      <c r="AF29" s="933">
        <v>0</v>
      </c>
      <c r="AG29" s="872"/>
      <c r="AH29" s="872">
        <v>0</v>
      </c>
      <c r="AI29" s="870"/>
    </row>
    <row r="30" spans="1:35" x14ac:dyDescent="0.2">
      <c r="A30" s="1752" t="s">
        <v>362</v>
      </c>
      <c r="B30" s="933">
        <f t="shared" si="0"/>
        <v>843</v>
      </c>
      <c r="C30" s="933"/>
      <c r="D30" s="933">
        <f t="shared" si="2"/>
        <v>1050</v>
      </c>
      <c r="E30" s="933"/>
      <c r="F30" s="933"/>
      <c r="G30" s="933">
        <v>432</v>
      </c>
      <c r="H30" s="933"/>
      <c r="I30" s="933">
        <v>515</v>
      </c>
      <c r="J30" s="933"/>
      <c r="K30" s="933"/>
      <c r="L30" s="933">
        <v>411</v>
      </c>
      <c r="M30" s="933"/>
      <c r="N30" s="933">
        <v>535</v>
      </c>
      <c r="O30" s="933"/>
      <c r="P30" s="933"/>
      <c r="Q30" s="933">
        <f t="shared" si="1"/>
        <v>139</v>
      </c>
      <c r="R30" s="1437"/>
      <c r="S30" s="933">
        <f t="shared" si="3"/>
        <v>141</v>
      </c>
      <c r="T30" s="941"/>
      <c r="U30" s="941"/>
      <c r="V30" s="933">
        <v>76</v>
      </c>
      <c r="W30" s="941"/>
      <c r="X30" s="933">
        <v>84</v>
      </c>
      <c r="Y30" s="941"/>
      <c r="Z30" s="941"/>
      <c r="AA30" s="933">
        <v>63</v>
      </c>
      <c r="AB30" s="941"/>
      <c r="AC30" s="933">
        <v>57</v>
      </c>
      <c r="AD30" s="941"/>
      <c r="AE30" s="941"/>
      <c r="AF30" s="933">
        <v>0</v>
      </c>
      <c r="AG30" s="872"/>
      <c r="AH30" s="872">
        <v>0</v>
      </c>
      <c r="AI30" s="870"/>
    </row>
    <row r="31" spans="1:35" x14ac:dyDescent="0.2">
      <c r="A31" s="1753"/>
      <c r="B31" s="933">
        <f t="shared" si="0"/>
        <v>482</v>
      </c>
      <c r="C31" s="933"/>
      <c r="D31" s="933">
        <f t="shared" si="2"/>
        <v>421</v>
      </c>
      <c r="E31" s="933"/>
      <c r="F31" s="933"/>
      <c r="G31" s="933">
        <v>252</v>
      </c>
      <c r="H31" s="933"/>
      <c r="I31" s="933">
        <v>216</v>
      </c>
      <c r="J31" s="933"/>
      <c r="K31" s="933"/>
      <c r="L31" s="933">
        <v>230</v>
      </c>
      <c r="M31" s="933"/>
      <c r="N31" s="933">
        <v>205</v>
      </c>
      <c r="O31" s="933"/>
      <c r="P31" s="933"/>
      <c r="Q31" s="933">
        <f t="shared" si="1"/>
        <v>56</v>
      </c>
      <c r="R31" s="1437"/>
      <c r="S31" s="933">
        <f t="shared" si="3"/>
        <v>55</v>
      </c>
      <c r="T31" s="941"/>
      <c r="U31" s="941"/>
      <c r="V31" s="933">
        <v>29</v>
      </c>
      <c r="W31" s="941"/>
      <c r="X31" s="933">
        <v>29</v>
      </c>
      <c r="Y31" s="941"/>
      <c r="Z31" s="941"/>
      <c r="AA31" s="933">
        <v>27</v>
      </c>
      <c r="AB31" s="941"/>
      <c r="AC31" s="933">
        <v>26</v>
      </c>
      <c r="AD31" s="941"/>
      <c r="AE31" s="941"/>
      <c r="AF31" s="933">
        <v>0</v>
      </c>
      <c r="AG31" s="872"/>
      <c r="AH31" s="872">
        <v>0</v>
      </c>
      <c r="AI31" s="870"/>
    </row>
    <row r="32" spans="1:35" x14ac:dyDescent="0.2">
      <c r="A32" s="1753"/>
      <c r="B32" s="933">
        <f t="shared" si="0"/>
        <v>131</v>
      </c>
      <c r="C32" s="933"/>
      <c r="D32" s="933">
        <f t="shared" si="2"/>
        <v>112</v>
      </c>
      <c r="E32" s="933"/>
      <c r="F32" s="933"/>
      <c r="G32" s="933">
        <v>65</v>
      </c>
      <c r="H32" s="933"/>
      <c r="I32" s="933">
        <v>56</v>
      </c>
      <c r="J32" s="933"/>
      <c r="K32" s="933"/>
      <c r="L32" s="933">
        <v>66</v>
      </c>
      <c r="M32" s="933"/>
      <c r="N32" s="933">
        <v>56</v>
      </c>
      <c r="O32" s="933"/>
      <c r="P32" s="933"/>
      <c r="Q32" s="933">
        <f t="shared" si="1"/>
        <v>19</v>
      </c>
      <c r="R32" s="1437"/>
      <c r="S32" s="933">
        <f t="shared" si="3"/>
        <v>22</v>
      </c>
      <c r="T32" s="941"/>
      <c r="U32" s="941"/>
      <c r="V32" s="933">
        <v>11</v>
      </c>
      <c r="W32" s="941"/>
      <c r="X32" s="933">
        <v>15</v>
      </c>
      <c r="Y32" s="941"/>
      <c r="Z32" s="941"/>
      <c r="AA32" s="933">
        <v>8</v>
      </c>
      <c r="AB32" s="941"/>
      <c r="AC32" s="933">
        <v>7</v>
      </c>
      <c r="AD32" s="941"/>
      <c r="AE32" s="941"/>
      <c r="AF32" s="933">
        <v>0</v>
      </c>
      <c r="AG32" s="872"/>
      <c r="AH32" s="872">
        <v>0</v>
      </c>
      <c r="AI32" s="870"/>
    </row>
    <row r="33" spans="1:35" x14ac:dyDescent="0.2">
      <c r="A33" s="637" t="s">
        <v>363</v>
      </c>
      <c r="B33" s="933">
        <f t="shared" si="0"/>
        <v>2235</v>
      </c>
      <c r="C33" s="933"/>
      <c r="D33" s="933">
        <f t="shared" si="2"/>
        <v>2197</v>
      </c>
      <c r="E33" s="933"/>
      <c r="F33" s="933"/>
      <c r="G33" s="933">
        <v>1128</v>
      </c>
      <c r="H33" s="933"/>
      <c r="I33" s="933">
        <v>1065</v>
      </c>
      <c r="J33" s="933"/>
      <c r="K33" s="933"/>
      <c r="L33" s="933">
        <v>1107</v>
      </c>
      <c r="M33" s="933"/>
      <c r="N33" s="933">
        <v>1132</v>
      </c>
      <c r="O33" s="933"/>
      <c r="P33" s="933"/>
      <c r="Q33" s="933">
        <f t="shared" si="1"/>
        <v>240</v>
      </c>
      <c r="R33" s="1437"/>
      <c r="S33" s="933">
        <f t="shared" si="3"/>
        <v>339</v>
      </c>
      <c r="T33" s="941"/>
      <c r="U33" s="941"/>
      <c r="V33" s="933">
        <v>131</v>
      </c>
      <c r="W33" s="941"/>
      <c r="X33" s="933">
        <v>197</v>
      </c>
      <c r="Y33" s="941"/>
      <c r="Z33" s="941"/>
      <c r="AA33" s="933">
        <v>109</v>
      </c>
      <c r="AB33" s="941"/>
      <c r="AC33" s="933">
        <v>142</v>
      </c>
      <c r="AD33" s="941"/>
      <c r="AE33" s="941"/>
      <c r="AF33" s="933">
        <v>0</v>
      </c>
      <c r="AG33" s="872"/>
      <c r="AH33" s="872">
        <v>0</v>
      </c>
      <c r="AI33" s="870"/>
    </row>
    <row r="34" spans="1:35" x14ac:dyDescent="0.2">
      <c r="A34" s="873" t="s">
        <v>364</v>
      </c>
      <c r="B34" s="933">
        <f t="shared" si="0"/>
        <v>335</v>
      </c>
      <c r="C34" s="933"/>
      <c r="D34" s="933">
        <f t="shared" si="2"/>
        <v>351</v>
      </c>
      <c r="E34" s="933"/>
      <c r="F34" s="933"/>
      <c r="G34" s="933">
        <v>173</v>
      </c>
      <c r="H34" s="933"/>
      <c r="I34" s="933">
        <v>187</v>
      </c>
      <c r="J34" s="933"/>
      <c r="K34" s="933"/>
      <c r="L34" s="933">
        <v>162</v>
      </c>
      <c r="M34" s="933"/>
      <c r="N34" s="933">
        <v>164</v>
      </c>
      <c r="O34" s="933"/>
      <c r="P34" s="933"/>
      <c r="Q34" s="933">
        <f t="shared" si="1"/>
        <v>38</v>
      </c>
      <c r="R34" s="1437"/>
      <c r="S34" s="933">
        <f t="shared" si="3"/>
        <v>46</v>
      </c>
      <c r="T34" s="941"/>
      <c r="U34" s="941"/>
      <c r="V34" s="933">
        <v>24</v>
      </c>
      <c r="W34" s="941">
        <v>22</v>
      </c>
      <c r="X34" s="933">
        <v>22</v>
      </c>
      <c r="Y34" s="941"/>
      <c r="Z34" s="941"/>
      <c r="AA34" s="933">
        <v>14</v>
      </c>
      <c r="AB34" s="941"/>
      <c r="AC34" s="933">
        <v>24</v>
      </c>
      <c r="AD34" s="941"/>
      <c r="AE34" s="941"/>
      <c r="AF34" s="933">
        <v>0</v>
      </c>
      <c r="AG34" s="872"/>
      <c r="AH34" s="872">
        <v>0</v>
      </c>
      <c r="AI34" s="870"/>
    </row>
    <row r="35" spans="1:35" x14ac:dyDescent="0.2">
      <c r="A35" s="637" t="s">
        <v>365</v>
      </c>
      <c r="B35" s="933">
        <f t="shared" si="0"/>
        <v>562</v>
      </c>
      <c r="C35" s="933"/>
      <c r="D35" s="933">
        <f t="shared" si="2"/>
        <v>586</v>
      </c>
      <c r="E35" s="933"/>
      <c r="F35" s="933"/>
      <c r="G35" s="933">
        <v>286</v>
      </c>
      <c r="H35" s="933"/>
      <c r="I35" s="933">
        <v>278</v>
      </c>
      <c r="J35" s="933"/>
      <c r="K35" s="933"/>
      <c r="L35" s="933">
        <v>276</v>
      </c>
      <c r="M35" s="933"/>
      <c r="N35" s="933">
        <v>308</v>
      </c>
      <c r="O35" s="933"/>
      <c r="P35" s="933"/>
      <c r="Q35" s="933">
        <f t="shared" si="1"/>
        <v>109</v>
      </c>
      <c r="R35" s="1437"/>
      <c r="S35" s="933">
        <f t="shared" si="3"/>
        <v>83</v>
      </c>
      <c r="T35" s="941"/>
      <c r="U35" s="941"/>
      <c r="V35" s="933">
        <v>67</v>
      </c>
      <c r="W35" s="941"/>
      <c r="X35" s="933">
        <v>49</v>
      </c>
      <c r="Y35" s="941"/>
      <c r="Z35" s="941"/>
      <c r="AA35" s="933">
        <v>42</v>
      </c>
      <c r="AB35" s="941"/>
      <c r="AC35" s="933">
        <v>34</v>
      </c>
      <c r="AD35" s="941"/>
      <c r="AE35" s="941"/>
      <c r="AF35" s="933">
        <v>0</v>
      </c>
      <c r="AG35" s="872"/>
      <c r="AH35" s="872">
        <v>0</v>
      </c>
      <c r="AI35" s="870"/>
    </row>
    <row r="36" spans="1:35" x14ac:dyDescent="0.2">
      <c r="A36" s="637" t="s">
        <v>366</v>
      </c>
      <c r="B36" s="933">
        <f t="shared" si="0"/>
        <v>624</v>
      </c>
      <c r="C36" s="933"/>
      <c r="D36" s="933">
        <f t="shared" si="2"/>
        <v>622</v>
      </c>
      <c r="E36" s="933"/>
      <c r="F36" s="933"/>
      <c r="G36" s="933">
        <v>310</v>
      </c>
      <c r="H36" s="933"/>
      <c r="I36" s="933">
        <v>307</v>
      </c>
      <c r="J36" s="933"/>
      <c r="K36" s="933"/>
      <c r="L36" s="933">
        <v>314</v>
      </c>
      <c r="M36" s="933"/>
      <c r="N36" s="933">
        <v>315</v>
      </c>
      <c r="O36" s="933"/>
      <c r="P36" s="933"/>
      <c r="Q36" s="933">
        <f t="shared" si="1"/>
        <v>97</v>
      </c>
      <c r="R36" s="1437"/>
      <c r="S36" s="933">
        <f t="shared" si="3"/>
        <v>98</v>
      </c>
      <c r="T36" s="941"/>
      <c r="U36" s="941"/>
      <c r="V36" s="933">
        <v>55</v>
      </c>
      <c r="W36" s="941"/>
      <c r="X36" s="933">
        <v>56</v>
      </c>
      <c r="Y36" s="941"/>
      <c r="Z36" s="941"/>
      <c r="AA36" s="933">
        <v>42</v>
      </c>
      <c r="AB36" s="941"/>
      <c r="AC36" s="933">
        <v>42</v>
      </c>
      <c r="AD36" s="941"/>
      <c r="AE36" s="941"/>
      <c r="AF36" s="933">
        <v>0</v>
      </c>
      <c r="AG36" s="872"/>
      <c r="AH36" s="872">
        <v>0</v>
      </c>
      <c r="AI36" s="870"/>
    </row>
    <row r="37" spans="1:35" ht="14.25" customHeight="1" x14ac:dyDescent="0.2">
      <c r="A37" s="637" t="s">
        <v>367</v>
      </c>
      <c r="B37" s="933">
        <f t="shared" si="0"/>
        <v>247</v>
      </c>
      <c r="C37" s="933"/>
      <c r="D37" s="933">
        <f t="shared" si="2"/>
        <v>228</v>
      </c>
      <c r="E37" s="933"/>
      <c r="F37" s="933"/>
      <c r="G37" s="933">
        <v>126</v>
      </c>
      <c r="H37" s="933"/>
      <c r="I37" s="933">
        <v>107</v>
      </c>
      <c r="J37" s="933"/>
      <c r="K37" s="933"/>
      <c r="L37" s="933">
        <v>121</v>
      </c>
      <c r="M37" s="933"/>
      <c r="N37" s="933">
        <v>121</v>
      </c>
      <c r="O37" s="933"/>
      <c r="P37" s="933"/>
      <c r="Q37" s="933">
        <f t="shared" si="1"/>
        <v>113</v>
      </c>
      <c r="R37" s="1437"/>
      <c r="S37" s="933">
        <f t="shared" si="3"/>
        <v>158</v>
      </c>
      <c r="T37" s="941"/>
      <c r="U37" s="941"/>
      <c r="V37" s="933">
        <v>65</v>
      </c>
      <c r="W37" s="941"/>
      <c r="X37" s="933">
        <v>69</v>
      </c>
      <c r="Y37" s="941"/>
      <c r="Z37" s="941"/>
      <c r="AA37" s="933">
        <v>48</v>
      </c>
      <c r="AB37" s="941"/>
      <c r="AC37" s="933">
        <v>89</v>
      </c>
      <c r="AD37" s="941"/>
      <c r="AE37" s="941"/>
      <c r="AF37" s="933">
        <v>0</v>
      </c>
      <c r="AG37" s="872"/>
      <c r="AH37" s="872">
        <v>0</v>
      </c>
      <c r="AI37" s="870"/>
    </row>
    <row r="38" spans="1:35" x14ac:dyDescent="0.2">
      <c r="A38" s="637" t="s">
        <v>368</v>
      </c>
      <c r="B38" s="933">
        <f t="shared" si="0"/>
        <v>609</v>
      </c>
      <c r="C38" s="933"/>
      <c r="D38" s="933">
        <f t="shared" si="2"/>
        <v>568</v>
      </c>
      <c r="E38" s="933"/>
      <c r="F38" s="933"/>
      <c r="G38" s="933">
        <v>300</v>
      </c>
      <c r="H38" s="933"/>
      <c r="I38" s="933">
        <v>282</v>
      </c>
      <c r="J38" s="933"/>
      <c r="K38" s="933"/>
      <c r="L38" s="933">
        <v>309</v>
      </c>
      <c r="M38" s="933"/>
      <c r="N38" s="933">
        <v>286</v>
      </c>
      <c r="O38" s="933"/>
      <c r="P38" s="933"/>
      <c r="Q38" s="933">
        <f t="shared" si="1"/>
        <v>70</v>
      </c>
      <c r="R38" s="1437"/>
      <c r="S38" s="933">
        <f t="shared" si="3"/>
        <v>59</v>
      </c>
      <c r="T38" s="941"/>
      <c r="U38" s="941"/>
      <c r="V38" s="933">
        <v>41</v>
      </c>
      <c r="W38" s="941"/>
      <c r="X38" s="933">
        <v>31</v>
      </c>
      <c r="Y38" s="941"/>
      <c r="Z38" s="941"/>
      <c r="AA38" s="933">
        <v>29</v>
      </c>
      <c r="AB38" s="941"/>
      <c r="AC38" s="933">
        <v>28</v>
      </c>
      <c r="AD38" s="941"/>
      <c r="AE38" s="941"/>
      <c r="AF38" s="933">
        <v>0</v>
      </c>
      <c r="AG38" s="872"/>
      <c r="AH38" s="872">
        <v>0</v>
      </c>
      <c r="AI38" s="870"/>
    </row>
    <row r="39" spans="1:35" ht="14.25" customHeight="1" x14ac:dyDescent="0.2">
      <c r="A39" s="637" t="s">
        <v>369</v>
      </c>
      <c r="B39" s="933">
        <f t="shared" si="0"/>
        <v>148</v>
      </c>
      <c r="C39" s="933"/>
      <c r="D39" s="933">
        <f t="shared" si="2"/>
        <v>156</v>
      </c>
      <c r="E39" s="933"/>
      <c r="F39" s="933"/>
      <c r="G39" s="933">
        <v>76</v>
      </c>
      <c r="H39" s="933"/>
      <c r="I39" s="933">
        <v>78</v>
      </c>
      <c r="J39" s="933"/>
      <c r="K39" s="933"/>
      <c r="L39" s="933">
        <v>72</v>
      </c>
      <c r="M39" s="933"/>
      <c r="N39" s="933">
        <v>78</v>
      </c>
      <c r="O39" s="933"/>
      <c r="P39" s="933"/>
      <c r="Q39" s="933">
        <f t="shared" si="1"/>
        <v>33</v>
      </c>
      <c r="R39" s="1437"/>
      <c r="S39" s="933">
        <f t="shared" si="3"/>
        <v>25</v>
      </c>
      <c r="T39" s="941"/>
      <c r="U39" s="941"/>
      <c r="V39" s="933">
        <v>19</v>
      </c>
      <c r="W39" s="941"/>
      <c r="X39" s="933">
        <v>15</v>
      </c>
      <c r="Y39" s="941"/>
      <c r="Z39" s="941"/>
      <c r="AA39" s="933">
        <v>14</v>
      </c>
      <c r="AB39" s="941"/>
      <c r="AC39" s="933">
        <v>10</v>
      </c>
      <c r="AD39" s="941"/>
      <c r="AE39" s="941"/>
      <c r="AF39" s="933">
        <v>0</v>
      </c>
      <c r="AG39" s="872"/>
      <c r="AH39" s="872">
        <v>0</v>
      </c>
      <c r="AI39" s="870"/>
    </row>
    <row r="40" spans="1:35" x14ac:dyDescent="0.2">
      <c r="A40" s="637" t="s">
        <v>439</v>
      </c>
      <c r="B40" s="933">
        <f t="shared" si="0"/>
        <v>820</v>
      </c>
      <c r="C40" s="933"/>
      <c r="D40" s="933">
        <f t="shared" si="2"/>
        <v>886</v>
      </c>
      <c r="E40" s="933"/>
      <c r="F40" s="933"/>
      <c r="G40" s="933">
        <v>414</v>
      </c>
      <c r="H40" s="933"/>
      <c r="I40" s="933">
        <v>444</v>
      </c>
      <c r="J40" s="933"/>
      <c r="K40" s="933"/>
      <c r="L40" s="933">
        <v>406</v>
      </c>
      <c r="M40" s="933"/>
      <c r="N40" s="933">
        <v>442</v>
      </c>
      <c r="O40" s="933"/>
      <c r="P40" s="933"/>
      <c r="Q40" s="933">
        <f t="shared" si="1"/>
        <v>198</v>
      </c>
      <c r="R40" s="1437"/>
      <c r="S40" s="933">
        <f t="shared" si="3"/>
        <v>198</v>
      </c>
      <c r="T40" s="941"/>
      <c r="U40" s="941"/>
      <c r="V40" s="933">
        <v>124</v>
      </c>
      <c r="W40" s="941"/>
      <c r="X40" s="933">
        <v>123</v>
      </c>
      <c r="Y40" s="941"/>
      <c r="Z40" s="941"/>
      <c r="AA40" s="933">
        <v>74</v>
      </c>
      <c r="AB40" s="941"/>
      <c r="AC40" s="933">
        <v>75</v>
      </c>
      <c r="AD40" s="941"/>
      <c r="AE40" s="941"/>
      <c r="AF40" s="933">
        <v>0</v>
      </c>
      <c r="AG40" s="872"/>
      <c r="AH40" s="872">
        <v>0</v>
      </c>
      <c r="AI40" s="870"/>
    </row>
    <row r="41" spans="1:35" ht="12" customHeight="1" x14ac:dyDescent="0.2">
      <c r="A41" s="637" t="s">
        <v>370</v>
      </c>
      <c r="B41" s="933">
        <f t="shared" si="0"/>
        <v>756</v>
      </c>
      <c r="C41" s="933"/>
      <c r="D41" s="933">
        <f t="shared" si="2"/>
        <v>702</v>
      </c>
      <c r="E41" s="933"/>
      <c r="F41" s="933"/>
      <c r="G41" s="933">
        <v>365</v>
      </c>
      <c r="H41" s="933"/>
      <c r="I41" s="933">
        <v>357</v>
      </c>
      <c r="J41" s="933"/>
      <c r="K41" s="933"/>
      <c r="L41" s="933">
        <v>391</v>
      </c>
      <c r="M41" s="933"/>
      <c r="N41" s="933">
        <v>345</v>
      </c>
      <c r="O41" s="933"/>
      <c r="P41" s="933"/>
      <c r="Q41" s="933">
        <f t="shared" si="1"/>
        <v>109</v>
      </c>
      <c r="R41" s="1437"/>
      <c r="S41" s="933">
        <f t="shared" si="3"/>
        <v>92</v>
      </c>
      <c r="T41" s="941"/>
      <c r="U41" s="941"/>
      <c r="V41" s="933">
        <v>57</v>
      </c>
      <c r="W41" s="941"/>
      <c r="X41" s="933">
        <v>57</v>
      </c>
      <c r="Y41" s="941"/>
      <c r="Z41" s="941"/>
      <c r="AA41" s="933">
        <v>52</v>
      </c>
      <c r="AB41" s="941"/>
      <c r="AC41" s="933">
        <v>35</v>
      </c>
      <c r="AD41" s="941"/>
      <c r="AE41" s="941"/>
      <c r="AF41" s="933">
        <v>0</v>
      </c>
      <c r="AG41" s="872"/>
      <c r="AH41" s="872">
        <v>0</v>
      </c>
      <c r="AI41" s="870"/>
    </row>
    <row r="42" spans="1:35" ht="15" customHeight="1" x14ac:dyDescent="0.2">
      <c r="A42" s="637" t="s">
        <v>371</v>
      </c>
      <c r="B42" s="933">
        <f t="shared" si="0"/>
        <v>669</v>
      </c>
      <c r="C42" s="933"/>
      <c r="D42" s="933">
        <f t="shared" si="2"/>
        <v>474</v>
      </c>
      <c r="E42" s="933"/>
      <c r="F42" s="933"/>
      <c r="G42" s="933">
        <v>335</v>
      </c>
      <c r="H42" s="933"/>
      <c r="I42" s="933">
        <v>242</v>
      </c>
      <c r="J42" s="933"/>
      <c r="K42" s="933"/>
      <c r="L42" s="933">
        <v>334</v>
      </c>
      <c r="M42" s="933"/>
      <c r="N42" s="933">
        <v>232</v>
      </c>
      <c r="O42" s="933"/>
      <c r="P42" s="933"/>
      <c r="Q42" s="933">
        <f t="shared" si="1"/>
        <v>49</v>
      </c>
      <c r="R42" s="1321"/>
      <c r="S42" s="933">
        <f t="shared" si="3"/>
        <v>57</v>
      </c>
      <c r="T42" s="872"/>
      <c r="U42" s="872"/>
      <c r="V42" s="933">
        <v>27</v>
      </c>
      <c r="W42" s="872"/>
      <c r="X42" s="933">
        <v>35</v>
      </c>
      <c r="Y42" s="872"/>
      <c r="Z42" s="872"/>
      <c r="AA42" s="933">
        <v>22</v>
      </c>
      <c r="AB42" s="872"/>
      <c r="AC42" s="933">
        <v>22</v>
      </c>
      <c r="AD42" s="872"/>
      <c r="AE42" s="872"/>
      <c r="AF42" s="933">
        <v>0</v>
      </c>
      <c r="AG42" s="872"/>
      <c r="AH42" s="872">
        <v>0</v>
      </c>
      <c r="AI42" s="870"/>
    </row>
    <row r="43" spans="1:35" ht="14.25" customHeight="1" x14ac:dyDescent="0.2">
      <c r="A43" s="637" t="s">
        <v>372</v>
      </c>
      <c r="B43" s="417">
        <f t="shared" si="0"/>
        <v>262</v>
      </c>
      <c r="C43" s="417"/>
      <c r="D43" s="417">
        <f t="shared" si="2"/>
        <v>284</v>
      </c>
      <c r="E43" s="417"/>
      <c r="F43" s="417"/>
      <c r="G43" s="417">
        <v>141</v>
      </c>
      <c r="H43" s="417"/>
      <c r="I43" s="417">
        <v>119</v>
      </c>
      <c r="J43" s="417"/>
      <c r="K43" s="417"/>
      <c r="L43" s="417">
        <v>121</v>
      </c>
      <c r="M43" s="417"/>
      <c r="N43" s="417">
        <v>165</v>
      </c>
      <c r="O43" s="417"/>
      <c r="P43" s="417"/>
      <c r="Q43" s="933">
        <f t="shared" si="1"/>
        <v>36</v>
      </c>
      <c r="R43" s="1322"/>
      <c r="S43" s="933">
        <f t="shared" si="3"/>
        <v>35</v>
      </c>
      <c r="T43" s="417"/>
      <c r="U43" s="417"/>
      <c r="V43" s="933">
        <v>23</v>
      </c>
      <c r="W43" s="417"/>
      <c r="X43" s="933">
        <v>19</v>
      </c>
      <c r="Y43" s="417"/>
      <c r="Z43" s="417"/>
      <c r="AA43" s="933">
        <v>13</v>
      </c>
      <c r="AB43" s="417"/>
      <c r="AC43" s="933">
        <v>16</v>
      </c>
      <c r="AD43" s="417"/>
      <c r="AE43" s="417"/>
      <c r="AF43" s="933">
        <v>0</v>
      </c>
      <c r="AG43" s="417"/>
      <c r="AH43" s="872">
        <v>0</v>
      </c>
      <c r="AI43" s="874"/>
    </row>
    <row r="44" spans="1:35" ht="12.75" customHeight="1" x14ac:dyDescent="0.2">
      <c r="A44" s="873" t="s">
        <v>373</v>
      </c>
      <c r="B44" s="417">
        <f t="shared" si="0"/>
        <v>1544</v>
      </c>
      <c r="C44" s="417"/>
      <c r="D44" s="417">
        <f t="shared" si="2"/>
        <v>1587</v>
      </c>
      <c r="E44" s="417"/>
      <c r="F44" s="417"/>
      <c r="G44" s="417">
        <v>809</v>
      </c>
      <c r="H44" s="417"/>
      <c r="I44" s="417">
        <v>831</v>
      </c>
      <c r="J44" s="417"/>
      <c r="K44" s="417"/>
      <c r="L44" s="417">
        <v>735</v>
      </c>
      <c r="M44" s="417"/>
      <c r="N44" s="417">
        <v>756</v>
      </c>
      <c r="O44" s="417"/>
      <c r="P44" s="417"/>
      <c r="Q44" s="933">
        <f t="shared" si="1"/>
        <v>157</v>
      </c>
      <c r="R44" s="1322"/>
      <c r="S44" s="933">
        <f t="shared" si="3"/>
        <v>126</v>
      </c>
      <c r="T44" s="417"/>
      <c r="U44" s="417"/>
      <c r="V44" s="933">
        <v>84</v>
      </c>
      <c r="W44" s="417"/>
      <c r="X44" s="933">
        <v>65</v>
      </c>
      <c r="Y44" s="417"/>
      <c r="Z44" s="417"/>
      <c r="AA44" s="933">
        <v>73</v>
      </c>
      <c r="AB44" s="417"/>
      <c r="AC44" s="933">
        <v>61</v>
      </c>
      <c r="AD44" s="417"/>
      <c r="AE44" s="417"/>
      <c r="AF44" s="933">
        <v>0</v>
      </c>
      <c r="AG44" s="417"/>
      <c r="AH44" s="872">
        <v>0</v>
      </c>
      <c r="AI44" s="874"/>
    </row>
    <row r="45" spans="1:35" ht="14.25" customHeight="1" x14ac:dyDescent="0.2">
      <c r="A45" s="637" t="s">
        <v>374</v>
      </c>
      <c r="B45" s="417">
        <f t="shared" si="0"/>
        <v>1598</v>
      </c>
      <c r="C45" s="417"/>
      <c r="D45" s="417">
        <f t="shared" si="2"/>
        <v>1617</v>
      </c>
      <c r="E45" s="417"/>
      <c r="F45" s="417"/>
      <c r="G45" s="417">
        <v>798</v>
      </c>
      <c r="H45" s="417"/>
      <c r="I45" s="417">
        <v>803</v>
      </c>
      <c r="J45" s="417"/>
      <c r="K45" s="417"/>
      <c r="L45" s="417">
        <v>800</v>
      </c>
      <c r="M45" s="417"/>
      <c r="N45" s="417">
        <v>814</v>
      </c>
      <c r="O45" s="417"/>
      <c r="P45" s="417"/>
      <c r="Q45" s="933">
        <f t="shared" si="1"/>
        <v>295</v>
      </c>
      <c r="R45" s="1322"/>
      <c r="S45" s="933">
        <f t="shared" si="3"/>
        <v>297</v>
      </c>
      <c r="T45" s="417"/>
      <c r="U45" s="417"/>
      <c r="V45" s="933">
        <v>148</v>
      </c>
      <c r="W45" s="417"/>
      <c r="X45" s="933">
        <v>176</v>
      </c>
      <c r="Y45" s="417"/>
      <c r="Z45" s="417"/>
      <c r="AA45" s="933">
        <v>147</v>
      </c>
      <c r="AB45" s="417"/>
      <c r="AC45" s="933">
        <v>120</v>
      </c>
      <c r="AD45" s="417"/>
      <c r="AE45" s="417"/>
      <c r="AF45" s="933">
        <v>0</v>
      </c>
      <c r="AG45" s="417"/>
      <c r="AH45" s="417">
        <v>1</v>
      </c>
      <c r="AI45" s="874"/>
    </row>
    <row r="46" spans="1:35" ht="12.75" customHeight="1" x14ac:dyDescent="0.2">
      <c r="A46" s="637" t="s">
        <v>375</v>
      </c>
      <c r="B46" s="417">
        <f t="shared" si="0"/>
        <v>1091</v>
      </c>
      <c r="C46" s="417"/>
      <c r="D46" s="417">
        <f t="shared" si="2"/>
        <v>918</v>
      </c>
      <c r="E46" s="417"/>
      <c r="F46" s="417"/>
      <c r="G46" s="417">
        <v>582</v>
      </c>
      <c r="H46" s="417"/>
      <c r="I46" s="417">
        <v>491</v>
      </c>
      <c r="J46" s="417"/>
      <c r="K46" s="417"/>
      <c r="L46" s="417">
        <v>509</v>
      </c>
      <c r="M46" s="417"/>
      <c r="N46" s="417">
        <v>427</v>
      </c>
      <c r="O46" s="417"/>
      <c r="P46" s="417"/>
      <c r="Q46" s="933">
        <f t="shared" si="1"/>
        <v>127</v>
      </c>
      <c r="R46" s="1322"/>
      <c r="S46" s="933">
        <f t="shared" si="3"/>
        <v>134</v>
      </c>
      <c r="T46" s="417"/>
      <c r="U46" s="417"/>
      <c r="V46" s="933">
        <v>68</v>
      </c>
      <c r="W46" s="417"/>
      <c r="X46" s="933">
        <v>71</v>
      </c>
      <c r="Y46" s="417"/>
      <c r="Z46" s="417"/>
      <c r="AA46" s="933">
        <v>59</v>
      </c>
      <c r="AB46" s="417"/>
      <c r="AC46" s="933">
        <v>63</v>
      </c>
      <c r="AD46" s="417"/>
      <c r="AE46" s="417"/>
      <c r="AF46" s="933">
        <v>0</v>
      </c>
      <c r="AG46" s="417"/>
      <c r="AH46" s="417">
        <v>0</v>
      </c>
      <c r="AI46" s="874"/>
    </row>
    <row r="47" spans="1:35" ht="11.25" customHeight="1" x14ac:dyDescent="0.2">
      <c r="A47" s="873" t="s">
        <v>376</v>
      </c>
      <c r="B47" s="417">
        <f t="shared" si="0"/>
        <v>734</v>
      </c>
      <c r="C47" s="417"/>
      <c r="D47" s="417">
        <f t="shared" si="2"/>
        <v>766</v>
      </c>
      <c r="E47" s="417"/>
      <c r="F47" s="417"/>
      <c r="G47" s="417">
        <v>334</v>
      </c>
      <c r="H47" s="417"/>
      <c r="I47" s="417">
        <v>387</v>
      </c>
      <c r="J47" s="417"/>
      <c r="K47" s="417"/>
      <c r="L47" s="417">
        <v>400</v>
      </c>
      <c r="M47" s="417"/>
      <c r="N47" s="417">
        <v>379</v>
      </c>
      <c r="O47" s="417"/>
      <c r="P47" s="417"/>
      <c r="Q47" s="933">
        <f t="shared" si="1"/>
        <v>314</v>
      </c>
      <c r="R47" s="1322"/>
      <c r="S47" s="933">
        <f t="shared" si="3"/>
        <v>368</v>
      </c>
      <c r="T47" s="417"/>
      <c r="U47" s="417"/>
      <c r="V47" s="933">
        <v>171</v>
      </c>
      <c r="W47" s="417"/>
      <c r="X47" s="933">
        <v>188</v>
      </c>
      <c r="Y47" s="417"/>
      <c r="Z47" s="417"/>
      <c r="AA47" s="933">
        <v>143</v>
      </c>
      <c r="AB47" s="417"/>
      <c r="AC47" s="933">
        <v>180</v>
      </c>
      <c r="AD47" s="417"/>
      <c r="AE47" s="417"/>
      <c r="AF47" s="933">
        <v>0</v>
      </c>
      <c r="AG47" s="417"/>
      <c r="AH47" s="417">
        <v>0</v>
      </c>
      <c r="AI47" s="1322"/>
    </row>
    <row r="48" spans="1:35" ht="14.25" customHeight="1" x14ac:dyDescent="0.2">
      <c r="A48" s="754" t="s">
        <v>440</v>
      </c>
      <c r="B48" s="938">
        <f t="shared" si="0"/>
        <v>266</v>
      </c>
      <c r="C48" s="938"/>
      <c r="D48" s="938">
        <f t="shared" si="2"/>
        <v>223</v>
      </c>
      <c r="E48" s="938"/>
      <c r="F48" s="938"/>
      <c r="G48" s="938">
        <v>133</v>
      </c>
      <c r="H48" s="938"/>
      <c r="I48" s="938">
        <v>98</v>
      </c>
      <c r="J48" s="938"/>
      <c r="K48" s="938"/>
      <c r="L48" s="938">
        <v>133</v>
      </c>
      <c r="M48" s="938"/>
      <c r="N48" s="938">
        <v>125</v>
      </c>
      <c r="O48" s="938"/>
      <c r="P48" s="938"/>
      <c r="Q48" s="939">
        <f t="shared" si="1"/>
        <v>42</v>
      </c>
      <c r="R48" s="1324"/>
      <c r="S48" s="939">
        <f t="shared" si="3"/>
        <v>35</v>
      </c>
      <c r="T48" s="938"/>
      <c r="U48" s="938"/>
      <c r="V48" s="939">
        <v>23</v>
      </c>
      <c r="W48" s="938"/>
      <c r="X48" s="939">
        <v>18</v>
      </c>
      <c r="Y48" s="938"/>
      <c r="Z48" s="938"/>
      <c r="AA48" s="939">
        <v>19</v>
      </c>
      <c r="AB48" s="938"/>
      <c r="AC48" s="939">
        <v>17</v>
      </c>
      <c r="AD48" s="938"/>
      <c r="AE48" s="938"/>
      <c r="AF48" s="939">
        <v>0</v>
      </c>
      <c r="AG48" s="938"/>
      <c r="AH48" s="938">
        <v>0</v>
      </c>
      <c r="AI48" s="1324"/>
    </row>
    <row r="50" spans="1:1" x14ac:dyDescent="0.2">
      <c r="A50" s="211" t="s">
        <v>441</v>
      </c>
    </row>
  </sheetData>
  <mergeCells count="15">
    <mergeCell ref="A4:A6"/>
    <mergeCell ref="B4:O4"/>
    <mergeCell ref="Q4:AI4"/>
    <mergeCell ref="B5:E5"/>
    <mergeCell ref="G5:J5"/>
    <mergeCell ref="L5:O5"/>
    <mergeCell ref="Q5:T5"/>
    <mergeCell ref="V5:Y5"/>
    <mergeCell ref="AA5:AD5"/>
    <mergeCell ref="AF5:AI5"/>
    <mergeCell ref="A13:A14"/>
    <mergeCell ref="A15:A17"/>
    <mergeCell ref="A21:A23"/>
    <mergeCell ref="A27:A28"/>
    <mergeCell ref="A30:A32"/>
  </mergeCells>
  <printOptions horizontalCentered="1" verticalCentered="1"/>
  <pageMargins left="0.98425196850393704" right="0.39370078740157483" top="0.39370078740157483" bottom="0.39370078740157483" header="0" footer="0"/>
  <pageSetup scale="80" orientation="landscape" r:id="rId1"/>
  <headerFooter>
    <oddFooter>&amp;L&amp;"Tahoma,Normal"546</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V64"/>
  <sheetViews>
    <sheetView showGridLines="0" view="pageBreakPreview" topLeftCell="A4" zoomScaleNormal="75" zoomScaleSheetLayoutView="75" workbookViewId="0"/>
  </sheetViews>
  <sheetFormatPr baseColWidth="10" defaultColWidth="11.42578125" defaultRowHeight="12.75" x14ac:dyDescent="0.2"/>
  <cols>
    <col min="1" max="1" width="17.28515625" style="211" customWidth="1"/>
    <col min="2" max="2" width="7.5703125" style="227" customWidth="1"/>
    <col min="3" max="3" width="1" style="227" customWidth="1"/>
    <col min="4" max="4" width="7.42578125" style="227" customWidth="1"/>
    <col min="5" max="6" width="1" style="227" customWidth="1"/>
    <col min="7" max="7" width="5.5703125" style="227" bestFit="1" customWidth="1"/>
    <col min="8" max="8" width="1" style="227" customWidth="1"/>
    <col min="9" max="9" width="6.140625" style="227" customWidth="1"/>
    <col min="10" max="10" width="1" style="227" customWidth="1"/>
    <col min="11" max="11" width="0.85546875" style="227" customWidth="1"/>
    <col min="12" max="12" width="6.42578125" style="227" customWidth="1"/>
    <col min="13" max="13" width="1" style="227" customWidth="1"/>
    <col min="14" max="14" width="5.85546875" style="227" customWidth="1"/>
    <col min="15" max="16" width="1" style="227" customWidth="1"/>
    <col min="17" max="17" width="6.140625" style="227" customWidth="1"/>
    <col min="18" max="18" width="1" style="227" customWidth="1"/>
    <col min="19" max="19" width="5.42578125" style="227" customWidth="1"/>
    <col min="20" max="20" width="0.5703125" style="227" customWidth="1"/>
    <col min="21" max="21" width="1" style="227" customWidth="1"/>
    <col min="22" max="22" width="6.5703125" style="227" customWidth="1"/>
    <col min="23" max="23" width="1" style="227" customWidth="1"/>
    <col min="24" max="24" width="6.5703125" style="227" customWidth="1"/>
    <col min="25" max="25" width="0.85546875" style="227" customWidth="1"/>
    <col min="26" max="26" width="1" style="227" customWidth="1"/>
    <col min="27" max="27" width="5.42578125" style="227" customWidth="1"/>
    <col min="28" max="28" width="0.85546875" style="227" customWidth="1"/>
    <col min="29" max="29" width="5.42578125" style="227" customWidth="1"/>
    <col min="30" max="31" width="1" style="227" customWidth="1"/>
    <col min="32" max="32" width="6.7109375" style="227" customWidth="1"/>
    <col min="33" max="33" width="1" style="227" customWidth="1"/>
    <col min="34" max="34" width="6.140625" style="227" customWidth="1"/>
    <col min="35" max="35" width="0.85546875" style="227" customWidth="1"/>
    <col min="36" max="36" width="1" style="227" customWidth="1"/>
    <col min="37" max="37" width="5.85546875" style="227" customWidth="1"/>
    <col min="38" max="38" width="1" style="227" customWidth="1"/>
    <col min="39" max="39" width="5.42578125" style="227" customWidth="1"/>
    <col min="40" max="40" width="1" style="227" customWidth="1"/>
    <col min="41" max="41" width="0.5703125" style="227" customWidth="1"/>
    <col min="42" max="42" width="6.7109375" style="211" bestFit="1" customWidth="1"/>
    <col min="43" max="43" width="0.7109375" style="211" customWidth="1"/>
    <col min="44" max="44" width="6.42578125" style="211" customWidth="1"/>
    <col min="45" max="45" width="1" style="211" customWidth="1"/>
    <col min="46" max="256" width="11.42578125" style="211"/>
    <col min="257" max="257" width="14.42578125" style="211" customWidth="1"/>
    <col min="258" max="258" width="6.42578125" style="211" customWidth="1"/>
    <col min="259" max="259" width="1" style="211" customWidth="1"/>
    <col min="260" max="260" width="7.5703125" style="211" customWidth="1"/>
    <col min="261" max="262" width="1" style="211" customWidth="1"/>
    <col min="263" max="263" width="5.85546875" style="211" customWidth="1"/>
    <col min="264" max="264" width="1" style="211" customWidth="1"/>
    <col min="265" max="265" width="6.85546875" style="211" customWidth="1"/>
    <col min="266" max="267" width="1" style="211" customWidth="1"/>
    <col min="268" max="268" width="6.85546875" style="211" customWidth="1"/>
    <col min="269" max="269" width="1" style="211" customWidth="1"/>
    <col min="270" max="270" width="6.85546875" style="211" customWidth="1"/>
    <col min="271" max="272" width="1" style="211" customWidth="1"/>
    <col min="273" max="273" width="6.42578125" style="211" customWidth="1"/>
    <col min="274" max="274" width="1" style="211" customWidth="1"/>
    <col min="275" max="275" width="6.85546875" style="211" customWidth="1"/>
    <col min="276" max="277" width="1" style="211" customWidth="1"/>
    <col min="278" max="278" width="7" style="211" customWidth="1"/>
    <col min="279" max="279" width="1" style="211" customWidth="1"/>
    <col min="280" max="280" width="7" style="211" customWidth="1"/>
    <col min="281" max="282" width="1" style="211" customWidth="1"/>
    <col min="283" max="283" width="5.85546875" style="211" customWidth="1"/>
    <col min="284" max="284" width="1" style="211" customWidth="1"/>
    <col min="285" max="285" width="5.85546875" style="211" customWidth="1"/>
    <col min="286" max="287" width="1" style="211" customWidth="1"/>
    <col min="288" max="288" width="6.85546875" style="211" customWidth="1"/>
    <col min="289" max="289" width="1" style="211" customWidth="1"/>
    <col min="290" max="290" width="6.5703125" style="211" customWidth="1"/>
    <col min="291" max="292" width="1" style="211" customWidth="1"/>
    <col min="293" max="293" width="5.85546875" style="211" customWidth="1"/>
    <col min="294" max="294" width="1" style="211" customWidth="1"/>
    <col min="295" max="295" width="6.140625" style="211" customWidth="1"/>
    <col min="296" max="297" width="1" style="211" customWidth="1"/>
    <col min="298" max="298" width="6.42578125" style="211" customWidth="1"/>
    <col min="299" max="299" width="1" style="211" customWidth="1"/>
    <col min="300" max="300" width="6.42578125" style="211" customWidth="1"/>
    <col min="301" max="301" width="1" style="211" customWidth="1"/>
    <col min="302" max="512" width="11.42578125" style="211"/>
    <col min="513" max="513" width="14.42578125" style="211" customWidth="1"/>
    <col min="514" max="514" width="6.42578125" style="211" customWidth="1"/>
    <col min="515" max="515" width="1" style="211" customWidth="1"/>
    <col min="516" max="516" width="7.5703125" style="211" customWidth="1"/>
    <col min="517" max="518" width="1" style="211" customWidth="1"/>
    <col min="519" max="519" width="5.85546875" style="211" customWidth="1"/>
    <col min="520" max="520" width="1" style="211" customWidth="1"/>
    <col min="521" max="521" width="6.85546875" style="211" customWidth="1"/>
    <col min="522" max="523" width="1" style="211" customWidth="1"/>
    <col min="524" max="524" width="6.85546875" style="211" customWidth="1"/>
    <col min="525" max="525" width="1" style="211" customWidth="1"/>
    <col min="526" max="526" width="6.85546875" style="211" customWidth="1"/>
    <col min="527" max="528" width="1" style="211" customWidth="1"/>
    <col min="529" max="529" width="6.42578125" style="211" customWidth="1"/>
    <col min="530" max="530" width="1" style="211" customWidth="1"/>
    <col min="531" max="531" width="6.85546875" style="211" customWidth="1"/>
    <col min="532" max="533" width="1" style="211" customWidth="1"/>
    <col min="534" max="534" width="7" style="211" customWidth="1"/>
    <col min="535" max="535" width="1" style="211" customWidth="1"/>
    <col min="536" max="536" width="7" style="211" customWidth="1"/>
    <col min="537" max="538" width="1" style="211" customWidth="1"/>
    <col min="539" max="539" width="5.85546875" style="211" customWidth="1"/>
    <col min="540" max="540" width="1" style="211" customWidth="1"/>
    <col min="541" max="541" width="5.85546875" style="211" customWidth="1"/>
    <col min="542" max="543" width="1" style="211" customWidth="1"/>
    <col min="544" max="544" width="6.85546875" style="211" customWidth="1"/>
    <col min="545" max="545" width="1" style="211" customWidth="1"/>
    <col min="546" max="546" width="6.5703125" style="211" customWidth="1"/>
    <col min="547" max="548" width="1" style="211" customWidth="1"/>
    <col min="549" max="549" width="5.85546875" style="211" customWidth="1"/>
    <col min="550" max="550" width="1" style="211" customWidth="1"/>
    <col min="551" max="551" width="6.140625" style="211" customWidth="1"/>
    <col min="552" max="553" width="1" style="211" customWidth="1"/>
    <col min="554" max="554" width="6.42578125" style="211" customWidth="1"/>
    <col min="555" max="555" width="1" style="211" customWidth="1"/>
    <col min="556" max="556" width="6.42578125" style="211" customWidth="1"/>
    <col min="557" max="557" width="1" style="211" customWidth="1"/>
    <col min="558" max="768" width="11.42578125" style="211"/>
    <col min="769" max="769" width="14.42578125" style="211" customWidth="1"/>
    <col min="770" max="770" width="6.42578125" style="211" customWidth="1"/>
    <col min="771" max="771" width="1" style="211" customWidth="1"/>
    <col min="772" max="772" width="7.5703125" style="211" customWidth="1"/>
    <col min="773" max="774" width="1" style="211" customWidth="1"/>
    <col min="775" max="775" width="5.85546875" style="211" customWidth="1"/>
    <col min="776" max="776" width="1" style="211" customWidth="1"/>
    <col min="777" max="777" width="6.85546875" style="211" customWidth="1"/>
    <col min="778" max="779" width="1" style="211" customWidth="1"/>
    <col min="780" max="780" width="6.85546875" style="211" customWidth="1"/>
    <col min="781" max="781" width="1" style="211" customWidth="1"/>
    <col min="782" max="782" width="6.85546875" style="211" customWidth="1"/>
    <col min="783" max="784" width="1" style="211" customWidth="1"/>
    <col min="785" max="785" width="6.42578125" style="211" customWidth="1"/>
    <col min="786" max="786" width="1" style="211" customWidth="1"/>
    <col min="787" max="787" width="6.85546875" style="211" customWidth="1"/>
    <col min="788" max="789" width="1" style="211" customWidth="1"/>
    <col min="790" max="790" width="7" style="211" customWidth="1"/>
    <col min="791" max="791" width="1" style="211" customWidth="1"/>
    <col min="792" max="792" width="7" style="211" customWidth="1"/>
    <col min="793" max="794" width="1" style="211" customWidth="1"/>
    <col min="795" max="795" width="5.85546875" style="211" customWidth="1"/>
    <col min="796" max="796" width="1" style="211" customWidth="1"/>
    <col min="797" max="797" width="5.85546875" style="211" customWidth="1"/>
    <col min="798" max="799" width="1" style="211" customWidth="1"/>
    <col min="800" max="800" width="6.85546875" style="211" customWidth="1"/>
    <col min="801" max="801" width="1" style="211" customWidth="1"/>
    <col min="802" max="802" width="6.5703125" style="211" customWidth="1"/>
    <col min="803" max="804" width="1" style="211" customWidth="1"/>
    <col min="805" max="805" width="5.85546875" style="211" customWidth="1"/>
    <col min="806" max="806" width="1" style="211" customWidth="1"/>
    <col min="807" max="807" width="6.140625" style="211" customWidth="1"/>
    <col min="808" max="809" width="1" style="211" customWidth="1"/>
    <col min="810" max="810" width="6.42578125" style="211" customWidth="1"/>
    <col min="811" max="811" width="1" style="211" customWidth="1"/>
    <col min="812" max="812" width="6.42578125" style="211" customWidth="1"/>
    <col min="813" max="813" width="1" style="211" customWidth="1"/>
    <col min="814" max="1024" width="11.42578125" style="211"/>
    <col min="1025" max="1025" width="14.42578125" style="211" customWidth="1"/>
    <col min="1026" max="1026" width="6.42578125" style="211" customWidth="1"/>
    <col min="1027" max="1027" width="1" style="211" customWidth="1"/>
    <col min="1028" max="1028" width="7.5703125" style="211" customWidth="1"/>
    <col min="1029" max="1030" width="1" style="211" customWidth="1"/>
    <col min="1031" max="1031" width="5.85546875" style="211" customWidth="1"/>
    <col min="1032" max="1032" width="1" style="211" customWidth="1"/>
    <col min="1033" max="1033" width="6.85546875" style="211" customWidth="1"/>
    <col min="1034" max="1035" width="1" style="211" customWidth="1"/>
    <col min="1036" max="1036" width="6.85546875" style="211" customWidth="1"/>
    <col min="1037" max="1037" width="1" style="211" customWidth="1"/>
    <col min="1038" max="1038" width="6.85546875" style="211" customWidth="1"/>
    <col min="1039" max="1040" width="1" style="211" customWidth="1"/>
    <col min="1041" max="1041" width="6.42578125" style="211" customWidth="1"/>
    <col min="1042" max="1042" width="1" style="211" customWidth="1"/>
    <col min="1043" max="1043" width="6.85546875" style="211" customWidth="1"/>
    <col min="1044" max="1045" width="1" style="211" customWidth="1"/>
    <col min="1046" max="1046" width="7" style="211" customWidth="1"/>
    <col min="1047" max="1047" width="1" style="211" customWidth="1"/>
    <col min="1048" max="1048" width="7" style="211" customWidth="1"/>
    <col min="1049" max="1050" width="1" style="211" customWidth="1"/>
    <col min="1051" max="1051" width="5.85546875" style="211" customWidth="1"/>
    <col min="1052" max="1052" width="1" style="211" customWidth="1"/>
    <col min="1053" max="1053" width="5.85546875" style="211" customWidth="1"/>
    <col min="1054" max="1055" width="1" style="211" customWidth="1"/>
    <col min="1056" max="1056" width="6.85546875" style="211" customWidth="1"/>
    <col min="1057" max="1057" width="1" style="211" customWidth="1"/>
    <col min="1058" max="1058" width="6.5703125" style="211" customWidth="1"/>
    <col min="1059" max="1060" width="1" style="211" customWidth="1"/>
    <col min="1061" max="1061" width="5.85546875" style="211" customWidth="1"/>
    <col min="1062" max="1062" width="1" style="211" customWidth="1"/>
    <col min="1063" max="1063" width="6.140625" style="211" customWidth="1"/>
    <col min="1064" max="1065" width="1" style="211" customWidth="1"/>
    <col min="1066" max="1066" width="6.42578125" style="211" customWidth="1"/>
    <col min="1067" max="1067" width="1" style="211" customWidth="1"/>
    <col min="1068" max="1068" width="6.42578125" style="211" customWidth="1"/>
    <col min="1069" max="1069" width="1" style="211" customWidth="1"/>
    <col min="1070" max="1280" width="11.42578125" style="211"/>
    <col min="1281" max="1281" width="14.42578125" style="211" customWidth="1"/>
    <col min="1282" max="1282" width="6.42578125" style="211" customWidth="1"/>
    <col min="1283" max="1283" width="1" style="211" customWidth="1"/>
    <col min="1284" max="1284" width="7.5703125" style="211" customWidth="1"/>
    <col min="1285" max="1286" width="1" style="211" customWidth="1"/>
    <col min="1287" max="1287" width="5.85546875" style="211" customWidth="1"/>
    <col min="1288" max="1288" width="1" style="211" customWidth="1"/>
    <col min="1289" max="1289" width="6.85546875" style="211" customWidth="1"/>
    <col min="1290" max="1291" width="1" style="211" customWidth="1"/>
    <col min="1292" max="1292" width="6.85546875" style="211" customWidth="1"/>
    <col min="1293" max="1293" width="1" style="211" customWidth="1"/>
    <col min="1294" max="1294" width="6.85546875" style="211" customWidth="1"/>
    <col min="1295" max="1296" width="1" style="211" customWidth="1"/>
    <col min="1297" max="1297" width="6.42578125" style="211" customWidth="1"/>
    <col min="1298" max="1298" width="1" style="211" customWidth="1"/>
    <col min="1299" max="1299" width="6.85546875" style="211" customWidth="1"/>
    <col min="1300" max="1301" width="1" style="211" customWidth="1"/>
    <col min="1302" max="1302" width="7" style="211" customWidth="1"/>
    <col min="1303" max="1303" width="1" style="211" customWidth="1"/>
    <col min="1304" max="1304" width="7" style="211" customWidth="1"/>
    <col min="1305" max="1306" width="1" style="211" customWidth="1"/>
    <col min="1307" max="1307" width="5.85546875" style="211" customWidth="1"/>
    <col min="1308" max="1308" width="1" style="211" customWidth="1"/>
    <col min="1309" max="1309" width="5.85546875" style="211" customWidth="1"/>
    <col min="1310" max="1311" width="1" style="211" customWidth="1"/>
    <col min="1312" max="1312" width="6.85546875" style="211" customWidth="1"/>
    <col min="1313" max="1313" width="1" style="211" customWidth="1"/>
    <col min="1314" max="1314" width="6.5703125" style="211" customWidth="1"/>
    <col min="1315" max="1316" width="1" style="211" customWidth="1"/>
    <col min="1317" max="1317" width="5.85546875" style="211" customWidth="1"/>
    <col min="1318" max="1318" width="1" style="211" customWidth="1"/>
    <col min="1319" max="1319" width="6.140625" style="211" customWidth="1"/>
    <col min="1320" max="1321" width="1" style="211" customWidth="1"/>
    <col min="1322" max="1322" width="6.42578125" style="211" customWidth="1"/>
    <col min="1323" max="1323" width="1" style="211" customWidth="1"/>
    <col min="1324" max="1324" width="6.42578125" style="211" customWidth="1"/>
    <col min="1325" max="1325" width="1" style="211" customWidth="1"/>
    <col min="1326" max="1536" width="11.42578125" style="211"/>
    <col min="1537" max="1537" width="14.42578125" style="211" customWidth="1"/>
    <col min="1538" max="1538" width="6.42578125" style="211" customWidth="1"/>
    <col min="1539" max="1539" width="1" style="211" customWidth="1"/>
    <col min="1540" max="1540" width="7.5703125" style="211" customWidth="1"/>
    <col min="1541" max="1542" width="1" style="211" customWidth="1"/>
    <col min="1543" max="1543" width="5.85546875" style="211" customWidth="1"/>
    <col min="1544" max="1544" width="1" style="211" customWidth="1"/>
    <col min="1545" max="1545" width="6.85546875" style="211" customWidth="1"/>
    <col min="1546" max="1547" width="1" style="211" customWidth="1"/>
    <col min="1548" max="1548" width="6.85546875" style="211" customWidth="1"/>
    <col min="1549" max="1549" width="1" style="211" customWidth="1"/>
    <col min="1550" max="1550" width="6.85546875" style="211" customWidth="1"/>
    <col min="1551" max="1552" width="1" style="211" customWidth="1"/>
    <col min="1553" max="1553" width="6.42578125" style="211" customWidth="1"/>
    <col min="1554" max="1554" width="1" style="211" customWidth="1"/>
    <col min="1555" max="1555" width="6.85546875" style="211" customWidth="1"/>
    <col min="1556" max="1557" width="1" style="211" customWidth="1"/>
    <col min="1558" max="1558" width="7" style="211" customWidth="1"/>
    <col min="1559" max="1559" width="1" style="211" customWidth="1"/>
    <col min="1560" max="1560" width="7" style="211" customWidth="1"/>
    <col min="1561" max="1562" width="1" style="211" customWidth="1"/>
    <col min="1563" max="1563" width="5.85546875" style="211" customWidth="1"/>
    <col min="1564" max="1564" width="1" style="211" customWidth="1"/>
    <col min="1565" max="1565" width="5.85546875" style="211" customWidth="1"/>
    <col min="1566" max="1567" width="1" style="211" customWidth="1"/>
    <col min="1568" max="1568" width="6.85546875" style="211" customWidth="1"/>
    <col min="1569" max="1569" width="1" style="211" customWidth="1"/>
    <col min="1570" max="1570" width="6.5703125" style="211" customWidth="1"/>
    <col min="1571" max="1572" width="1" style="211" customWidth="1"/>
    <col min="1573" max="1573" width="5.85546875" style="211" customWidth="1"/>
    <col min="1574" max="1574" width="1" style="211" customWidth="1"/>
    <col min="1575" max="1575" width="6.140625" style="211" customWidth="1"/>
    <col min="1576" max="1577" width="1" style="211" customWidth="1"/>
    <col min="1578" max="1578" width="6.42578125" style="211" customWidth="1"/>
    <col min="1579" max="1579" width="1" style="211" customWidth="1"/>
    <col min="1580" max="1580" width="6.42578125" style="211" customWidth="1"/>
    <col min="1581" max="1581" width="1" style="211" customWidth="1"/>
    <col min="1582" max="1792" width="11.42578125" style="211"/>
    <col min="1793" max="1793" width="14.42578125" style="211" customWidth="1"/>
    <col min="1794" max="1794" width="6.42578125" style="211" customWidth="1"/>
    <col min="1795" max="1795" width="1" style="211" customWidth="1"/>
    <col min="1796" max="1796" width="7.5703125" style="211" customWidth="1"/>
    <col min="1797" max="1798" width="1" style="211" customWidth="1"/>
    <col min="1799" max="1799" width="5.85546875" style="211" customWidth="1"/>
    <col min="1800" max="1800" width="1" style="211" customWidth="1"/>
    <col min="1801" max="1801" width="6.85546875" style="211" customWidth="1"/>
    <col min="1802" max="1803" width="1" style="211" customWidth="1"/>
    <col min="1804" max="1804" width="6.85546875" style="211" customWidth="1"/>
    <col min="1805" max="1805" width="1" style="211" customWidth="1"/>
    <col min="1806" max="1806" width="6.85546875" style="211" customWidth="1"/>
    <col min="1807" max="1808" width="1" style="211" customWidth="1"/>
    <col min="1809" max="1809" width="6.42578125" style="211" customWidth="1"/>
    <col min="1810" max="1810" width="1" style="211" customWidth="1"/>
    <col min="1811" max="1811" width="6.85546875" style="211" customWidth="1"/>
    <col min="1812" max="1813" width="1" style="211" customWidth="1"/>
    <col min="1814" max="1814" width="7" style="211" customWidth="1"/>
    <col min="1815" max="1815" width="1" style="211" customWidth="1"/>
    <col min="1816" max="1816" width="7" style="211" customWidth="1"/>
    <col min="1817" max="1818" width="1" style="211" customWidth="1"/>
    <col min="1819" max="1819" width="5.85546875" style="211" customWidth="1"/>
    <col min="1820" max="1820" width="1" style="211" customWidth="1"/>
    <col min="1821" max="1821" width="5.85546875" style="211" customWidth="1"/>
    <col min="1822" max="1823" width="1" style="211" customWidth="1"/>
    <col min="1824" max="1824" width="6.85546875" style="211" customWidth="1"/>
    <col min="1825" max="1825" width="1" style="211" customWidth="1"/>
    <col min="1826" max="1826" width="6.5703125" style="211" customWidth="1"/>
    <col min="1827" max="1828" width="1" style="211" customWidth="1"/>
    <col min="1829" max="1829" width="5.85546875" style="211" customWidth="1"/>
    <col min="1830" max="1830" width="1" style="211" customWidth="1"/>
    <col min="1831" max="1831" width="6.140625" style="211" customWidth="1"/>
    <col min="1832" max="1833" width="1" style="211" customWidth="1"/>
    <col min="1834" max="1834" width="6.42578125" style="211" customWidth="1"/>
    <col min="1835" max="1835" width="1" style="211" customWidth="1"/>
    <col min="1836" max="1836" width="6.42578125" style="211" customWidth="1"/>
    <col min="1837" max="1837" width="1" style="211" customWidth="1"/>
    <col min="1838" max="2048" width="11.42578125" style="211"/>
    <col min="2049" max="2049" width="14.42578125" style="211" customWidth="1"/>
    <col min="2050" max="2050" width="6.42578125" style="211" customWidth="1"/>
    <col min="2051" max="2051" width="1" style="211" customWidth="1"/>
    <col min="2052" max="2052" width="7.5703125" style="211" customWidth="1"/>
    <col min="2053" max="2054" width="1" style="211" customWidth="1"/>
    <col min="2055" max="2055" width="5.85546875" style="211" customWidth="1"/>
    <col min="2056" max="2056" width="1" style="211" customWidth="1"/>
    <col min="2057" max="2057" width="6.85546875" style="211" customWidth="1"/>
    <col min="2058" max="2059" width="1" style="211" customWidth="1"/>
    <col min="2060" max="2060" width="6.85546875" style="211" customWidth="1"/>
    <col min="2061" max="2061" width="1" style="211" customWidth="1"/>
    <col min="2062" max="2062" width="6.85546875" style="211" customWidth="1"/>
    <col min="2063" max="2064" width="1" style="211" customWidth="1"/>
    <col min="2065" max="2065" width="6.42578125" style="211" customWidth="1"/>
    <col min="2066" max="2066" width="1" style="211" customWidth="1"/>
    <col min="2067" max="2067" width="6.85546875" style="211" customWidth="1"/>
    <col min="2068" max="2069" width="1" style="211" customWidth="1"/>
    <col min="2070" max="2070" width="7" style="211" customWidth="1"/>
    <col min="2071" max="2071" width="1" style="211" customWidth="1"/>
    <col min="2072" max="2072" width="7" style="211" customWidth="1"/>
    <col min="2073" max="2074" width="1" style="211" customWidth="1"/>
    <col min="2075" max="2075" width="5.85546875" style="211" customWidth="1"/>
    <col min="2076" max="2076" width="1" style="211" customWidth="1"/>
    <col min="2077" max="2077" width="5.85546875" style="211" customWidth="1"/>
    <col min="2078" max="2079" width="1" style="211" customWidth="1"/>
    <col min="2080" max="2080" width="6.85546875" style="211" customWidth="1"/>
    <col min="2081" max="2081" width="1" style="211" customWidth="1"/>
    <col min="2082" max="2082" width="6.5703125" style="211" customWidth="1"/>
    <col min="2083" max="2084" width="1" style="211" customWidth="1"/>
    <col min="2085" max="2085" width="5.85546875" style="211" customWidth="1"/>
    <col min="2086" max="2086" width="1" style="211" customWidth="1"/>
    <col min="2087" max="2087" width="6.140625" style="211" customWidth="1"/>
    <col min="2088" max="2089" width="1" style="211" customWidth="1"/>
    <col min="2090" max="2090" width="6.42578125" style="211" customWidth="1"/>
    <col min="2091" max="2091" width="1" style="211" customWidth="1"/>
    <col min="2092" max="2092" width="6.42578125" style="211" customWidth="1"/>
    <col min="2093" max="2093" width="1" style="211" customWidth="1"/>
    <col min="2094" max="2304" width="11.42578125" style="211"/>
    <col min="2305" max="2305" width="14.42578125" style="211" customWidth="1"/>
    <col min="2306" max="2306" width="6.42578125" style="211" customWidth="1"/>
    <col min="2307" max="2307" width="1" style="211" customWidth="1"/>
    <col min="2308" max="2308" width="7.5703125" style="211" customWidth="1"/>
    <col min="2309" max="2310" width="1" style="211" customWidth="1"/>
    <col min="2311" max="2311" width="5.85546875" style="211" customWidth="1"/>
    <col min="2312" max="2312" width="1" style="211" customWidth="1"/>
    <col min="2313" max="2313" width="6.85546875" style="211" customWidth="1"/>
    <col min="2314" max="2315" width="1" style="211" customWidth="1"/>
    <col min="2316" max="2316" width="6.85546875" style="211" customWidth="1"/>
    <col min="2317" max="2317" width="1" style="211" customWidth="1"/>
    <col min="2318" max="2318" width="6.85546875" style="211" customWidth="1"/>
    <col min="2319" max="2320" width="1" style="211" customWidth="1"/>
    <col min="2321" max="2321" width="6.42578125" style="211" customWidth="1"/>
    <col min="2322" max="2322" width="1" style="211" customWidth="1"/>
    <col min="2323" max="2323" width="6.85546875" style="211" customWidth="1"/>
    <col min="2324" max="2325" width="1" style="211" customWidth="1"/>
    <col min="2326" max="2326" width="7" style="211" customWidth="1"/>
    <col min="2327" max="2327" width="1" style="211" customWidth="1"/>
    <col min="2328" max="2328" width="7" style="211" customWidth="1"/>
    <col min="2329" max="2330" width="1" style="211" customWidth="1"/>
    <col min="2331" max="2331" width="5.85546875" style="211" customWidth="1"/>
    <col min="2332" max="2332" width="1" style="211" customWidth="1"/>
    <col min="2333" max="2333" width="5.85546875" style="211" customWidth="1"/>
    <col min="2334" max="2335" width="1" style="211" customWidth="1"/>
    <col min="2336" max="2336" width="6.85546875" style="211" customWidth="1"/>
    <col min="2337" max="2337" width="1" style="211" customWidth="1"/>
    <col min="2338" max="2338" width="6.5703125" style="211" customWidth="1"/>
    <col min="2339" max="2340" width="1" style="211" customWidth="1"/>
    <col min="2341" max="2341" width="5.85546875" style="211" customWidth="1"/>
    <col min="2342" max="2342" width="1" style="211" customWidth="1"/>
    <col min="2343" max="2343" width="6.140625" style="211" customWidth="1"/>
    <col min="2344" max="2345" width="1" style="211" customWidth="1"/>
    <col min="2346" max="2346" width="6.42578125" style="211" customWidth="1"/>
    <col min="2347" max="2347" width="1" style="211" customWidth="1"/>
    <col min="2348" max="2348" width="6.42578125" style="211" customWidth="1"/>
    <col min="2349" max="2349" width="1" style="211" customWidth="1"/>
    <col min="2350" max="2560" width="11.42578125" style="211"/>
    <col min="2561" max="2561" width="14.42578125" style="211" customWidth="1"/>
    <col min="2562" max="2562" width="6.42578125" style="211" customWidth="1"/>
    <col min="2563" max="2563" width="1" style="211" customWidth="1"/>
    <col min="2564" max="2564" width="7.5703125" style="211" customWidth="1"/>
    <col min="2565" max="2566" width="1" style="211" customWidth="1"/>
    <col min="2567" max="2567" width="5.85546875" style="211" customWidth="1"/>
    <col min="2568" max="2568" width="1" style="211" customWidth="1"/>
    <col min="2569" max="2569" width="6.85546875" style="211" customWidth="1"/>
    <col min="2570" max="2571" width="1" style="211" customWidth="1"/>
    <col min="2572" max="2572" width="6.85546875" style="211" customWidth="1"/>
    <col min="2573" max="2573" width="1" style="211" customWidth="1"/>
    <col min="2574" max="2574" width="6.85546875" style="211" customWidth="1"/>
    <col min="2575" max="2576" width="1" style="211" customWidth="1"/>
    <col min="2577" max="2577" width="6.42578125" style="211" customWidth="1"/>
    <col min="2578" max="2578" width="1" style="211" customWidth="1"/>
    <col min="2579" max="2579" width="6.85546875" style="211" customWidth="1"/>
    <col min="2580" max="2581" width="1" style="211" customWidth="1"/>
    <col min="2582" max="2582" width="7" style="211" customWidth="1"/>
    <col min="2583" max="2583" width="1" style="211" customWidth="1"/>
    <col min="2584" max="2584" width="7" style="211" customWidth="1"/>
    <col min="2585" max="2586" width="1" style="211" customWidth="1"/>
    <col min="2587" max="2587" width="5.85546875" style="211" customWidth="1"/>
    <col min="2588" max="2588" width="1" style="211" customWidth="1"/>
    <col min="2589" max="2589" width="5.85546875" style="211" customWidth="1"/>
    <col min="2590" max="2591" width="1" style="211" customWidth="1"/>
    <col min="2592" max="2592" width="6.85546875" style="211" customWidth="1"/>
    <col min="2593" max="2593" width="1" style="211" customWidth="1"/>
    <col min="2594" max="2594" width="6.5703125" style="211" customWidth="1"/>
    <col min="2595" max="2596" width="1" style="211" customWidth="1"/>
    <col min="2597" max="2597" width="5.85546875" style="211" customWidth="1"/>
    <col min="2598" max="2598" width="1" style="211" customWidth="1"/>
    <col min="2599" max="2599" width="6.140625" style="211" customWidth="1"/>
    <col min="2600" max="2601" width="1" style="211" customWidth="1"/>
    <col min="2602" max="2602" width="6.42578125" style="211" customWidth="1"/>
    <col min="2603" max="2603" width="1" style="211" customWidth="1"/>
    <col min="2604" max="2604" width="6.42578125" style="211" customWidth="1"/>
    <col min="2605" max="2605" width="1" style="211" customWidth="1"/>
    <col min="2606" max="2816" width="11.42578125" style="211"/>
    <col min="2817" max="2817" width="14.42578125" style="211" customWidth="1"/>
    <col min="2818" max="2818" width="6.42578125" style="211" customWidth="1"/>
    <col min="2819" max="2819" width="1" style="211" customWidth="1"/>
    <col min="2820" max="2820" width="7.5703125" style="211" customWidth="1"/>
    <col min="2821" max="2822" width="1" style="211" customWidth="1"/>
    <col min="2823" max="2823" width="5.85546875" style="211" customWidth="1"/>
    <col min="2824" max="2824" width="1" style="211" customWidth="1"/>
    <col min="2825" max="2825" width="6.85546875" style="211" customWidth="1"/>
    <col min="2826" max="2827" width="1" style="211" customWidth="1"/>
    <col min="2828" max="2828" width="6.85546875" style="211" customWidth="1"/>
    <col min="2829" max="2829" width="1" style="211" customWidth="1"/>
    <col min="2830" max="2830" width="6.85546875" style="211" customWidth="1"/>
    <col min="2831" max="2832" width="1" style="211" customWidth="1"/>
    <col min="2833" max="2833" width="6.42578125" style="211" customWidth="1"/>
    <col min="2834" max="2834" width="1" style="211" customWidth="1"/>
    <col min="2835" max="2835" width="6.85546875" style="211" customWidth="1"/>
    <col min="2836" max="2837" width="1" style="211" customWidth="1"/>
    <col min="2838" max="2838" width="7" style="211" customWidth="1"/>
    <col min="2839" max="2839" width="1" style="211" customWidth="1"/>
    <col min="2840" max="2840" width="7" style="211" customWidth="1"/>
    <col min="2841" max="2842" width="1" style="211" customWidth="1"/>
    <col min="2843" max="2843" width="5.85546875" style="211" customWidth="1"/>
    <col min="2844" max="2844" width="1" style="211" customWidth="1"/>
    <col min="2845" max="2845" width="5.85546875" style="211" customWidth="1"/>
    <col min="2846" max="2847" width="1" style="211" customWidth="1"/>
    <col min="2848" max="2848" width="6.85546875" style="211" customWidth="1"/>
    <col min="2849" max="2849" width="1" style="211" customWidth="1"/>
    <col min="2850" max="2850" width="6.5703125" style="211" customWidth="1"/>
    <col min="2851" max="2852" width="1" style="211" customWidth="1"/>
    <col min="2853" max="2853" width="5.85546875" style="211" customWidth="1"/>
    <col min="2854" max="2854" width="1" style="211" customWidth="1"/>
    <col min="2855" max="2855" width="6.140625" style="211" customWidth="1"/>
    <col min="2856" max="2857" width="1" style="211" customWidth="1"/>
    <col min="2858" max="2858" width="6.42578125" style="211" customWidth="1"/>
    <col min="2859" max="2859" width="1" style="211" customWidth="1"/>
    <col min="2860" max="2860" width="6.42578125" style="211" customWidth="1"/>
    <col min="2861" max="2861" width="1" style="211" customWidth="1"/>
    <col min="2862" max="3072" width="11.42578125" style="211"/>
    <col min="3073" max="3073" width="14.42578125" style="211" customWidth="1"/>
    <col min="3074" max="3074" width="6.42578125" style="211" customWidth="1"/>
    <col min="3075" max="3075" width="1" style="211" customWidth="1"/>
    <col min="3076" max="3076" width="7.5703125" style="211" customWidth="1"/>
    <col min="3077" max="3078" width="1" style="211" customWidth="1"/>
    <col min="3079" max="3079" width="5.85546875" style="211" customWidth="1"/>
    <col min="3080" max="3080" width="1" style="211" customWidth="1"/>
    <col min="3081" max="3081" width="6.85546875" style="211" customWidth="1"/>
    <col min="3082" max="3083" width="1" style="211" customWidth="1"/>
    <col min="3084" max="3084" width="6.85546875" style="211" customWidth="1"/>
    <col min="3085" max="3085" width="1" style="211" customWidth="1"/>
    <col min="3086" max="3086" width="6.85546875" style="211" customWidth="1"/>
    <col min="3087" max="3088" width="1" style="211" customWidth="1"/>
    <col min="3089" max="3089" width="6.42578125" style="211" customWidth="1"/>
    <col min="3090" max="3090" width="1" style="211" customWidth="1"/>
    <col min="3091" max="3091" width="6.85546875" style="211" customWidth="1"/>
    <col min="3092" max="3093" width="1" style="211" customWidth="1"/>
    <col min="3094" max="3094" width="7" style="211" customWidth="1"/>
    <col min="3095" max="3095" width="1" style="211" customWidth="1"/>
    <col min="3096" max="3096" width="7" style="211" customWidth="1"/>
    <col min="3097" max="3098" width="1" style="211" customWidth="1"/>
    <col min="3099" max="3099" width="5.85546875" style="211" customWidth="1"/>
    <col min="3100" max="3100" width="1" style="211" customWidth="1"/>
    <col min="3101" max="3101" width="5.85546875" style="211" customWidth="1"/>
    <col min="3102" max="3103" width="1" style="211" customWidth="1"/>
    <col min="3104" max="3104" width="6.85546875" style="211" customWidth="1"/>
    <col min="3105" max="3105" width="1" style="211" customWidth="1"/>
    <col min="3106" max="3106" width="6.5703125" style="211" customWidth="1"/>
    <col min="3107" max="3108" width="1" style="211" customWidth="1"/>
    <col min="3109" max="3109" width="5.85546875" style="211" customWidth="1"/>
    <col min="3110" max="3110" width="1" style="211" customWidth="1"/>
    <col min="3111" max="3111" width="6.140625" style="211" customWidth="1"/>
    <col min="3112" max="3113" width="1" style="211" customWidth="1"/>
    <col min="3114" max="3114" width="6.42578125" style="211" customWidth="1"/>
    <col min="3115" max="3115" width="1" style="211" customWidth="1"/>
    <col min="3116" max="3116" width="6.42578125" style="211" customWidth="1"/>
    <col min="3117" max="3117" width="1" style="211" customWidth="1"/>
    <col min="3118" max="3328" width="11.42578125" style="211"/>
    <col min="3329" max="3329" width="14.42578125" style="211" customWidth="1"/>
    <col min="3330" max="3330" width="6.42578125" style="211" customWidth="1"/>
    <col min="3331" max="3331" width="1" style="211" customWidth="1"/>
    <col min="3332" max="3332" width="7.5703125" style="211" customWidth="1"/>
    <col min="3333" max="3334" width="1" style="211" customWidth="1"/>
    <col min="3335" max="3335" width="5.85546875" style="211" customWidth="1"/>
    <col min="3336" max="3336" width="1" style="211" customWidth="1"/>
    <col min="3337" max="3337" width="6.85546875" style="211" customWidth="1"/>
    <col min="3338" max="3339" width="1" style="211" customWidth="1"/>
    <col min="3340" max="3340" width="6.85546875" style="211" customWidth="1"/>
    <col min="3341" max="3341" width="1" style="211" customWidth="1"/>
    <col min="3342" max="3342" width="6.85546875" style="211" customWidth="1"/>
    <col min="3343" max="3344" width="1" style="211" customWidth="1"/>
    <col min="3345" max="3345" width="6.42578125" style="211" customWidth="1"/>
    <col min="3346" max="3346" width="1" style="211" customWidth="1"/>
    <col min="3347" max="3347" width="6.85546875" style="211" customWidth="1"/>
    <col min="3348" max="3349" width="1" style="211" customWidth="1"/>
    <col min="3350" max="3350" width="7" style="211" customWidth="1"/>
    <col min="3351" max="3351" width="1" style="211" customWidth="1"/>
    <col min="3352" max="3352" width="7" style="211" customWidth="1"/>
    <col min="3353" max="3354" width="1" style="211" customWidth="1"/>
    <col min="3355" max="3355" width="5.85546875" style="211" customWidth="1"/>
    <col min="3356" max="3356" width="1" style="211" customWidth="1"/>
    <col min="3357" max="3357" width="5.85546875" style="211" customWidth="1"/>
    <col min="3358" max="3359" width="1" style="211" customWidth="1"/>
    <col min="3360" max="3360" width="6.85546875" style="211" customWidth="1"/>
    <col min="3361" max="3361" width="1" style="211" customWidth="1"/>
    <col min="3362" max="3362" width="6.5703125" style="211" customWidth="1"/>
    <col min="3363" max="3364" width="1" style="211" customWidth="1"/>
    <col min="3365" max="3365" width="5.85546875" style="211" customWidth="1"/>
    <col min="3366" max="3366" width="1" style="211" customWidth="1"/>
    <col min="3367" max="3367" width="6.140625" style="211" customWidth="1"/>
    <col min="3368" max="3369" width="1" style="211" customWidth="1"/>
    <col min="3370" max="3370" width="6.42578125" style="211" customWidth="1"/>
    <col min="3371" max="3371" width="1" style="211" customWidth="1"/>
    <col min="3372" max="3372" width="6.42578125" style="211" customWidth="1"/>
    <col min="3373" max="3373" width="1" style="211" customWidth="1"/>
    <col min="3374" max="3584" width="11.42578125" style="211"/>
    <col min="3585" max="3585" width="14.42578125" style="211" customWidth="1"/>
    <col min="3586" max="3586" width="6.42578125" style="211" customWidth="1"/>
    <col min="3587" max="3587" width="1" style="211" customWidth="1"/>
    <col min="3588" max="3588" width="7.5703125" style="211" customWidth="1"/>
    <col min="3589" max="3590" width="1" style="211" customWidth="1"/>
    <col min="3591" max="3591" width="5.85546875" style="211" customWidth="1"/>
    <col min="3592" max="3592" width="1" style="211" customWidth="1"/>
    <col min="3593" max="3593" width="6.85546875" style="211" customWidth="1"/>
    <col min="3594" max="3595" width="1" style="211" customWidth="1"/>
    <col min="3596" max="3596" width="6.85546875" style="211" customWidth="1"/>
    <col min="3597" max="3597" width="1" style="211" customWidth="1"/>
    <col min="3598" max="3598" width="6.85546875" style="211" customWidth="1"/>
    <col min="3599" max="3600" width="1" style="211" customWidth="1"/>
    <col min="3601" max="3601" width="6.42578125" style="211" customWidth="1"/>
    <col min="3602" max="3602" width="1" style="211" customWidth="1"/>
    <col min="3603" max="3603" width="6.85546875" style="211" customWidth="1"/>
    <col min="3604" max="3605" width="1" style="211" customWidth="1"/>
    <col min="3606" max="3606" width="7" style="211" customWidth="1"/>
    <col min="3607" max="3607" width="1" style="211" customWidth="1"/>
    <col min="3608" max="3608" width="7" style="211" customWidth="1"/>
    <col min="3609" max="3610" width="1" style="211" customWidth="1"/>
    <col min="3611" max="3611" width="5.85546875" style="211" customWidth="1"/>
    <col min="3612" max="3612" width="1" style="211" customWidth="1"/>
    <col min="3613" max="3613" width="5.85546875" style="211" customWidth="1"/>
    <col min="3614" max="3615" width="1" style="211" customWidth="1"/>
    <col min="3616" max="3616" width="6.85546875" style="211" customWidth="1"/>
    <col min="3617" max="3617" width="1" style="211" customWidth="1"/>
    <col min="3618" max="3618" width="6.5703125" style="211" customWidth="1"/>
    <col min="3619" max="3620" width="1" style="211" customWidth="1"/>
    <col min="3621" max="3621" width="5.85546875" style="211" customWidth="1"/>
    <col min="3622" max="3622" width="1" style="211" customWidth="1"/>
    <col min="3623" max="3623" width="6.140625" style="211" customWidth="1"/>
    <col min="3624" max="3625" width="1" style="211" customWidth="1"/>
    <col min="3626" max="3626" width="6.42578125" style="211" customWidth="1"/>
    <col min="3627" max="3627" width="1" style="211" customWidth="1"/>
    <col min="3628" max="3628" width="6.42578125" style="211" customWidth="1"/>
    <col min="3629" max="3629" width="1" style="211" customWidth="1"/>
    <col min="3630" max="3840" width="11.42578125" style="211"/>
    <col min="3841" max="3841" width="14.42578125" style="211" customWidth="1"/>
    <col min="3842" max="3842" width="6.42578125" style="211" customWidth="1"/>
    <col min="3843" max="3843" width="1" style="211" customWidth="1"/>
    <col min="3844" max="3844" width="7.5703125" style="211" customWidth="1"/>
    <col min="3845" max="3846" width="1" style="211" customWidth="1"/>
    <col min="3847" max="3847" width="5.85546875" style="211" customWidth="1"/>
    <col min="3848" max="3848" width="1" style="211" customWidth="1"/>
    <col min="3849" max="3849" width="6.85546875" style="211" customWidth="1"/>
    <col min="3850" max="3851" width="1" style="211" customWidth="1"/>
    <col min="3852" max="3852" width="6.85546875" style="211" customWidth="1"/>
    <col min="3853" max="3853" width="1" style="211" customWidth="1"/>
    <col min="3854" max="3854" width="6.85546875" style="211" customWidth="1"/>
    <col min="3855" max="3856" width="1" style="211" customWidth="1"/>
    <col min="3857" max="3857" width="6.42578125" style="211" customWidth="1"/>
    <col min="3858" max="3858" width="1" style="211" customWidth="1"/>
    <col min="3859" max="3859" width="6.85546875" style="211" customWidth="1"/>
    <col min="3860" max="3861" width="1" style="211" customWidth="1"/>
    <col min="3862" max="3862" width="7" style="211" customWidth="1"/>
    <col min="3863" max="3863" width="1" style="211" customWidth="1"/>
    <col min="3864" max="3864" width="7" style="211" customWidth="1"/>
    <col min="3865" max="3866" width="1" style="211" customWidth="1"/>
    <col min="3867" max="3867" width="5.85546875" style="211" customWidth="1"/>
    <col min="3868" max="3868" width="1" style="211" customWidth="1"/>
    <col min="3869" max="3869" width="5.85546875" style="211" customWidth="1"/>
    <col min="3870" max="3871" width="1" style="211" customWidth="1"/>
    <col min="3872" max="3872" width="6.85546875" style="211" customWidth="1"/>
    <col min="3873" max="3873" width="1" style="211" customWidth="1"/>
    <col min="3874" max="3874" width="6.5703125" style="211" customWidth="1"/>
    <col min="3875" max="3876" width="1" style="211" customWidth="1"/>
    <col min="3877" max="3877" width="5.85546875" style="211" customWidth="1"/>
    <col min="3878" max="3878" width="1" style="211" customWidth="1"/>
    <col min="3879" max="3879" width="6.140625" style="211" customWidth="1"/>
    <col min="3880" max="3881" width="1" style="211" customWidth="1"/>
    <col min="3882" max="3882" width="6.42578125" style="211" customWidth="1"/>
    <col min="3883" max="3883" width="1" style="211" customWidth="1"/>
    <col min="3884" max="3884" width="6.42578125" style="211" customWidth="1"/>
    <col min="3885" max="3885" width="1" style="211" customWidth="1"/>
    <col min="3886" max="4096" width="11.42578125" style="211"/>
    <col min="4097" max="4097" width="14.42578125" style="211" customWidth="1"/>
    <col min="4098" max="4098" width="6.42578125" style="211" customWidth="1"/>
    <col min="4099" max="4099" width="1" style="211" customWidth="1"/>
    <col min="4100" max="4100" width="7.5703125" style="211" customWidth="1"/>
    <col min="4101" max="4102" width="1" style="211" customWidth="1"/>
    <col min="4103" max="4103" width="5.85546875" style="211" customWidth="1"/>
    <col min="4104" max="4104" width="1" style="211" customWidth="1"/>
    <col min="4105" max="4105" width="6.85546875" style="211" customWidth="1"/>
    <col min="4106" max="4107" width="1" style="211" customWidth="1"/>
    <col min="4108" max="4108" width="6.85546875" style="211" customWidth="1"/>
    <col min="4109" max="4109" width="1" style="211" customWidth="1"/>
    <col min="4110" max="4110" width="6.85546875" style="211" customWidth="1"/>
    <col min="4111" max="4112" width="1" style="211" customWidth="1"/>
    <col min="4113" max="4113" width="6.42578125" style="211" customWidth="1"/>
    <col min="4114" max="4114" width="1" style="211" customWidth="1"/>
    <col min="4115" max="4115" width="6.85546875" style="211" customWidth="1"/>
    <col min="4116" max="4117" width="1" style="211" customWidth="1"/>
    <col min="4118" max="4118" width="7" style="211" customWidth="1"/>
    <col min="4119" max="4119" width="1" style="211" customWidth="1"/>
    <col min="4120" max="4120" width="7" style="211" customWidth="1"/>
    <col min="4121" max="4122" width="1" style="211" customWidth="1"/>
    <col min="4123" max="4123" width="5.85546875" style="211" customWidth="1"/>
    <col min="4124" max="4124" width="1" style="211" customWidth="1"/>
    <col min="4125" max="4125" width="5.85546875" style="211" customWidth="1"/>
    <col min="4126" max="4127" width="1" style="211" customWidth="1"/>
    <col min="4128" max="4128" width="6.85546875" style="211" customWidth="1"/>
    <col min="4129" max="4129" width="1" style="211" customWidth="1"/>
    <col min="4130" max="4130" width="6.5703125" style="211" customWidth="1"/>
    <col min="4131" max="4132" width="1" style="211" customWidth="1"/>
    <col min="4133" max="4133" width="5.85546875" style="211" customWidth="1"/>
    <col min="4134" max="4134" width="1" style="211" customWidth="1"/>
    <col min="4135" max="4135" width="6.140625" style="211" customWidth="1"/>
    <col min="4136" max="4137" width="1" style="211" customWidth="1"/>
    <col min="4138" max="4138" width="6.42578125" style="211" customWidth="1"/>
    <col min="4139" max="4139" width="1" style="211" customWidth="1"/>
    <col min="4140" max="4140" width="6.42578125" style="211" customWidth="1"/>
    <col min="4141" max="4141" width="1" style="211" customWidth="1"/>
    <col min="4142" max="4352" width="11.42578125" style="211"/>
    <col min="4353" max="4353" width="14.42578125" style="211" customWidth="1"/>
    <col min="4354" max="4354" width="6.42578125" style="211" customWidth="1"/>
    <col min="4355" max="4355" width="1" style="211" customWidth="1"/>
    <col min="4356" max="4356" width="7.5703125" style="211" customWidth="1"/>
    <col min="4357" max="4358" width="1" style="211" customWidth="1"/>
    <col min="4359" max="4359" width="5.85546875" style="211" customWidth="1"/>
    <col min="4360" max="4360" width="1" style="211" customWidth="1"/>
    <col min="4361" max="4361" width="6.85546875" style="211" customWidth="1"/>
    <col min="4362" max="4363" width="1" style="211" customWidth="1"/>
    <col min="4364" max="4364" width="6.85546875" style="211" customWidth="1"/>
    <col min="4365" max="4365" width="1" style="211" customWidth="1"/>
    <col min="4366" max="4366" width="6.85546875" style="211" customWidth="1"/>
    <col min="4367" max="4368" width="1" style="211" customWidth="1"/>
    <col min="4369" max="4369" width="6.42578125" style="211" customWidth="1"/>
    <col min="4370" max="4370" width="1" style="211" customWidth="1"/>
    <col min="4371" max="4371" width="6.85546875" style="211" customWidth="1"/>
    <col min="4372" max="4373" width="1" style="211" customWidth="1"/>
    <col min="4374" max="4374" width="7" style="211" customWidth="1"/>
    <col min="4375" max="4375" width="1" style="211" customWidth="1"/>
    <col min="4376" max="4376" width="7" style="211" customWidth="1"/>
    <col min="4377" max="4378" width="1" style="211" customWidth="1"/>
    <col min="4379" max="4379" width="5.85546875" style="211" customWidth="1"/>
    <col min="4380" max="4380" width="1" style="211" customWidth="1"/>
    <col min="4381" max="4381" width="5.85546875" style="211" customWidth="1"/>
    <col min="4382" max="4383" width="1" style="211" customWidth="1"/>
    <col min="4384" max="4384" width="6.85546875" style="211" customWidth="1"/>
    <col min="4385" max="4385" width="1" style="211" customWidth="1"/>
    <col min="4386" max="4386" width="6.5703125" style="211" customWidth="1"/>
    <col min="4387" max="4388" width="1" style="211" customWidth="1"/>
    <col min="4389" max="4389" width="5.85546875" style="211" customWidth="1"/>
    <col min="4390" max="4390" width="1" style="211" customWidth="1"/>
    <col min="4391" max="4391" width="6.140625" style="211" customWidth="1"/>
    <col min="4392" max="4393" width="1" style="211" customWidth="1"/>
    <col min="4394" max="4394" width="6.42578125" style="211" customWidth="1"/>
    <col min="4395" max="4395" width="1" style="211" customWidth="1"/>
    <col min="4396" max="4396" width="6.42578125" style="211" customWidth="1"/>
    <col min="4397" max="4397" width="1" style="211" customWidth="1"/>
    <col min="4398" max="4608" width="11.42578125" style="211"/>
    <col min="4609" max="4609" width="14.42578125" style="211" customWidth="1"/>
    <col min="4610" max="4610" width="6.42578125" style="211" customWidth="1"/>
    <col min="4611" max="4611" width="1" style="211" customWidth="1"/>
    <col min="4612" max="4612" width="7.5703125" style="211" customWidth="1"/>
    <col min="4613" max="4614" width="1" style="211" customWidth="1"/>
    <col min="4615" max="4615" width="5.85546875" style="211" customWidth="1"/>
    <col min="4616" max="4616" width="1" style="211" customWidth="1"/>
    <col min="4617" max="4617" width="6.85546875" style="211" customWidth="1"/>
    <col min="4618" max="4619" width="1" style="211" customWidth="1"/>
    <col min="4620" max="4620" width="6.85546875" style="211" customWidth="1"/>
    <col min="4621" max="4621" width="1" style="211" customWidth="1"/>
    <col min="4622" max="4622" width="6.85546875" style="211" customWidth="1"/>
    <col min="4623" max="4624" width="1" style="211" customWidth="1"/>
    <col min="4625" max="4625" width="6.42578125" style="211" customWidth="1"/>
    <col min="4626" max="4626" width="1" style="211" customWidth="1"/>
    <col min="4627" max="4627" width="6.85546875" style="211" customWidth="1"/>
    <col min="4628" max="4629" width="1" style="211" customWidth="1"/>
    <col min="4630" max="4630" width="7" style="211" customWidth="1"/>
    <col min="4631" max="4631" width="1" style="211" customWidth="1"/>
    <col min="4632" max="4632" width="7" style="211" customWidth="1"/>
    <col min="4633" max="4634" width="1" style="211" customWidth="1"/>
    <col min="4635" max="4635" width="5.85546875" style="211" customWidth="1"/>
    <col min="4636" max="4636" width="1" style="211" customWidth="1"/>
    <col min="4637" max="4637" width="5.85546875" style="211" customWidth="1"/>
    <col min="4638" max="4639" width="1" style="211" customWidth="1"/>
    <col min="4640" max="4640" width="6.85546875" style="211" customWidth="1"/>
    <col min="4641" max="4641" width="1" style="211" customWidth="1"/>
    <col min="4642" max="4642" width="6.5703125" style="211" customWidth="1"/>
    <col min="4643" max="4644" width="1" style="211" customWidth="1"/>
    <col min="4645" max="4645" width="5.85546875" style="211" customWidth="1"/>
    <col min="4646" max="4646" width="1" style="211" customWidth="1"/>
    <col min="4647" max="4647" width="6.140625" style="211" customWidth="1"/>
    <col min="4648" max="4649" width="1" style="211" customWidth="1"/>
    <col min="4650" max="4650" width="6.42578125" style="211" customWidth="1"/>
    <col min="4651" max="4651" width="1" style="211" customWidth="1"/>
    <col min="4652" max="4652" width="6.42578125" style="211" customWidth="1"/>
    <col min="4653" max="4653" width="1" style="211" customWidth="1"/>
    <col min="4654" max="4864" width="11.42578125" style="211"/>
    <col min="4865" max="4865" width="14.42578125" style="211" customWidth="1"/>
    <col min="4866" max="4866" width="6.42578125" style="211" customWidth="1"/>
    <col min="4867" max="4867" width="1" style="211" customWidth="1"/>
    <col min="4868" max="4868" width="7.5703125" style="211" customWidth="1"/>
    <col min="4869" max="4870" width="1" style="211" customWidth="1"/>
    <col min="4871" max="4871" width="5.85546875" style="211" customWidth="1"/>
    <col min="4872" max="4872" width="1" style="211" customWidth="1"/>
    <col min="4873" max="4873" width="6.85546875" style="211" customWidth="1"/>
    <col min="4874" max="4875" width="1" style="211" customWidth="1"/>
    <col min="4876" max="4876" width="6.85546875" style="211" customWidth="1"/>
    <col min="4877" max="4877" width="1" style="211" customWidth="1"/>
    <col min="4878" max="4878" width="6.85546875" style="211" customWidth="1"/>
    <col min="4879" max="4880" width="1" style="211" customWidth="1"/>
    <col min="4881" max="4881" width="6.42578125" style="211" customWidth="1"/>
    <col min="4882" max="4882" width="1" style="211" customWidth="1"/>
    <col min="4883" max="4883" width="6.85546875" style="211" customWidth="1"/>
    <col min="4884" max="4885" width="1" style="211" customWidth="1"/>
    <col min="4886" max="4886" width="7" style="211" customWidth="1"/>
    <col min="4887" max="4887" width="1" style="211" customWidth="1"/>
    <col min="4888" max="4888" width="7" style="211" customWidth="1"/>
    <col min="4889" max="4890" width="1" style="211" customWidth="1"/>
    <col min="4891" max="4891" width="5.85546875" style="211" customWidth="1"/>
    <col min="4892" max="4892" width="1" style="211" customWidth="1"/>
    <col min="4893" max="4893" width="5.85546875" style="211" customWidth="1"/>
    <col min="4894" max="4895" width="1" style="211" customWidth="1"/>
    <col min="4896" max="4896" width="6.85546875" style="211" customWidth="1"/>
    <col min="4897" max="4897" width="1" style="211" customWidth="1"/>
    <col min="4898" max="4898" width="6.5703125" style="211" customWidth="1"/>
    <col min="4899" max="4900" width="1" style="211" customWidth="1"/>
    <col min="4901" max="4901" width="5.85546875" style="211" customWidth="1"/>
    <col min="4902" max="4902" width="1" style="211" customWidth="1"/>
    <col min="4903" max="4903" width="6.140625" style="211" customWidth="1"/>
    <col min="4904" max="4905" width="1" style="211" customWidth="1"/>
    <col min="4906" max="4906" width="6.42578125" style="211" customWidth="1"/>
    <col min="4907" max="4907" width="1" style="211" customWidth="1"/>
    <col min="4908" max="4908" width="6.42578125" style="211" customWidth="1"/>
    <col min="4909" max="4909" width="1" style="211" customWidth="1"/>
    <col min="4910" max="5120" width="11.42578125" style="211"/>
    <col min="5121" max="5121" width="14.42578125" style="211" customWidth="1"/>
    <col min="5122" max="5122" width="6.42578125" style="211" customWidth="1"/>
    <col min="5123" max="5123" width="1" style="211" customWidth="1"/>
    <col min="5124" max="5124" width="7.5703125" style="211" customWidth="1"/>
    <col min="5125" max="5126" width="1" style="211" customWidth="1"/>
    <col min="5127" max="5127" width="5.85546875" style="211" customWidth="1"/>
    <col min="5128" max="5128" width="1" style="211" customWidth="1"/>
    <col min="5129" max="5129" width="6.85546875" style="211" customWidth="1"/>
    <col min="5130" max="5131" width="1" style="211" customWidth="1"/>
    <col min="5132" max="5132" width="6.85546875" style="211" customWidth="1"/>
    <col min="5133" max="5133" width="1" style="211" customWidth="1"/>
    <col min="5134" max="5134" width="6.85546875" style="211" customWidth="1"/>
    <col min="5135" max="5136" width="1" style="211" customWidth="1"/>
    <col min="5137" max="5137" width="6.42578125" style="211" customWidth="1"/>
    <col min="5138" max="5138" width="1" style="211" customWidth="1"/>
    <col min="5139" max="5139" width="6.85546875" style="211" customWidth="1"/>
    <col min="5140" max="5141" width="1" style="211" customWidth="1"/>
    <col min="5142" max="5142" width="7" style="211" customWidth="1"/>
    <col min="5143" max="5143" width="1" style="211" customWidth="1"/>
    <col min="5144" max="5144" width="7" style="211" customWidth="1"/>
    <col min="5145" max="5146" width="1" style="211" customWidth="1"/>
    <col min="5147" max="5147" width="5.85546875" style="211" customWidth="1"/>
    <col min="5148" max="5148" width="1" style="211" customWidth="1"/>
    <col min="5149" max="5149" width="5.85546875" style="211" customWidth="1"/>
    <col min="5150" max="5151" width="1" style="211" customWidth="1"/>
    <col min="5152" max="5152" width="6.85546875" style="211" customWidth="1"/>
    <col min="5153" max="5153" width="1" style="211" customWidth="1"/>
    <col min="5154" max="5154" width="6.5703125" style="211" customWidth="1"/>
    <col min="5155" max="5156" width="1" style="211" customWidth="1"/>
    <col min="5157" max="5157" width="5.85546875" style="211" customWidth="1"/>
    <col min="5158" max="5158" width="1" style="211" customWidth="1"/>
    <col min="5159" max="5159" width="6.140625" style="211" customWidth="1"/>
    <col min="5160" max="5161" width="1" style="211" customWidth="1"/>
    <col min="5162" max="5162" width="6.42578125" style="211" customWidth="1"/>
    <col min="5163" max="5163" width="1" style="211" customWidth="1"/>
    <col min="5164" max="5164" width="6.42578125" style="211" customWidth="1"/>
    <col min="5165" max="5165" width="1" style="211" customWidth="1"/>
    <col min="5166" max="5376" width="11.42578125" style="211"/>
    <col min="5377" max="5377" width="14.42578125" style="211" customWidth="1"/>
    <col min="5378" max="5378" width="6.42578125" style="211" customWidth="1"/>
    <col min="5379" max="5379" width="1" style="211" customWidth="1"/>
    <col min="5380" max="5380" width="7.5703125" style="211" customWidth="1"/>
    <col min="5381" max="5382" width="1" style="211" customWidth="1"/>
    <col min="5383" max="5383" width="5.85546875" style="211" customWidth="1"/>
    <col min="5384" max="5384" width="1" style="211" customWidth="1"/>
    <col min="5385" max="5385" width="6.85546875" style="211" customWidth="1"/>
    <col min="5386" max="5387" width="1" style="211" customWidth="1"/>
    <col min="5388" max="5388" width="6.85546875" style="211" customWidth="1"/>
    <col min="5389" max="5389" width="1" style="211" customWidth="1"/>
    <col min="5390" max="5390" width="6.85546875" style="211" customWidth="1"/>
    <col min="5391" max="5392" width="1" style="211" customWidth="1"/>
    <col min="5393" max="5393" width="6.42578125" style="211" customWidth="1"/>
    <col min="5394" max="5394" width="1" style="211" customWidth="1"/>
    <col min="5395" max="5395" width="6.85546875" style="211" customWidth="1"/>
    <col min="5396" max="5397" width="1" style="211" customWidth="1"/>
    <col min="5398" max="5398" width="7" style="211" customWidth="1"/>
    <col min="5399" max="5399" width="1" style="211" customWidth="1"/>
    <col min="5400" max="5400" width="7" style="211" customWidth="1"/>
    <col min="5401" max="5402" width="1" style="211" customWidth="1"/>
    <col min="5403" max="5403" width="5.85546875" style="211" customWidth="1"/>
    <col min="5404" max="5404" width="1" style="211" customWidth="1"/>
    <col min="5405" max="5405" width="5.85546875" style="211" customWidth="1"/>
    <col min="5406" max="5407" width="1" style="211" customWidth="1"/>
    <col min="5408" max="5408" width="6.85546875" style="211" customWidth="1"/>
    <col min="5409" max="5409" width="1" style="211" customWidth="1"/>
    <col min="5410" max="5410" width="6.5703125" style="211" customWidth="1"/>
    <col min="5411" max="5412" width="1" style="211" customWidth="1"/>
    <col min="5413" max="5413" width="5.85546875" style="211" customWidth="1"/>
    <col min="5414" max="5414" width="1" style="211" customWidth="1"/>
    <col min="5415" max="5415" width="6.140625" style="211" customWidth="1"/>
    <col min="5416" max="5417" width="1" style="211" customWidth="1"/>
    <col min="5418" max="5418" width="6.42578125" style="211" customWidth="1"/>
    <col min="5419" max="5419" width="1" style="211" customWidth="1"/>
    <col min="5420" max="5420" width="6.42578125" style="211" customWidth="1"/>
    <col min="5421" max="5421" width="1" style="211" customWidth="1"/>
    <col min="5422" max="5632" width="11.42578125" style="211"/>
    <col min="5633" max="5633" width="14.42578125" style="211" customWidth="1"/>
    <col min="5634" max="5634" width="6.42578125" style="211" customWidth="1"/>
    <col min="5635" max="5635" width="1" style="211" customWidth="1"/>
    <col min="5636" max="5636" width="7.5703125" style="211" customWidth="1"/>
    <col min="5637" max="5638" width="1" style="211" customWidth="1"/>
    <col min="5639" max="5639" width="5.85546875" style="211" customWidth="1"/>
    <col min="5640" max="5640" width="1" style="211" customWidth="1"/>
    <col min="5641" max="5641" width="6.85546875" style="211" customWidth="1"/>
    <col min="5642" max="5643" width="1" style="211" customWidth="1"/>
    <col min="5644" max="5644" width="6.85546875" style="211" customWidth="1"/>
    <col min="5645" max="5645" width="1" style="211" customWidth="1"/>
    <col min="5646" max="5646" width="6.85546875" style="211" customWidth="1"/>
    <col min="5647" max="5648" width="1" style="211" customWidth="1"/>
    <col min="5649" max="5649" width="6.42578125" style="211" customWidth="1"/>
    <col min="5650" max="5650" width="1" style="211" customWidth="1"/>
    <col min="5651" max="5651" width="6.85546875" style="211" customWidth="1"/>
    <col min="5652" max="5653" width="1" style="211" customWidth="1"/>
    <col min="5654" max="5654" width="7" style="211" customWidth="1"/>
    <col min="5655" max="5655" width="1" style="211" customWidth="1"/>
    <col min="5656" max="5656" width="7" style="211" customWidth="1"/>
    <col min="5657" max="5658" width="1" style="211" customWidth="1"/>
    <col min="5659" max="5659" width="5.85546875" style="211" customWidth="1"/>
    <col min="5660" max="5660" width="1" style="211" customWidth="1"/>
    <col min="5661" max="5661" width="5.85546875" style="211" customWidth="1"/>
    <col min="5662" max="5663" width="1" style="211" customWidth="1"/>
    <col min="5664" max="5664" width="6.85546875" style="211" customWidth="1"/>
    <col min="5665" max="5665" width="1" style="211" customWidth="1"/>
    <col min="5666" max="5666" width="6.5703125" style="211" customWidth="1"/>
    <col min="5667" max="5668" width="1" style="211" customWidth="1"/>
    <col min="5669" max="5669" width="5.85546875" style="211" customWidth="1"/>
    <col min="5670" max="5670" width="1" style="211" customWidth="1"/>
    <col min="5671" max="5671" width="6.140625" style="211" customWidth="1"/>
    <col min="5672" max="5673" width="1" style="211" customWidth="1"/>
    <col min="5674" max="5674" width="6.42578125" style="211" customWidth="1"/>
    <col min="5675" max="5675" width="1" style="211" customWidth="1"/>
    <col min="5676" max="5676" width="6.42578125" style="211" customWidth="1"/>
    <col min="5677" max="5677" width="1" style="211" customWidth="1"/>
    <col min="5678" max="5888" width="11.42578125" style="211"/>
    <col min="5889" max="5889" width="14.42578125" style="211" customWidth="1"/>
    <col min="5890" max="5890" width="6.42578125" style="211" customWidth="1"/>
    <col min="5891" max="5891" width="1" style="211" customWidth="1"/>
    <col min="5892" max="5892" width="7.5703125" style="211" customWidth="1"/>
    <col min="5893" max="5894" width="1" style="211" customWidth="1"/>
    <col min="5895" max="5895" width="5.85546875" style="211" customWidth="1"/>
    <col min="5896" max="5896" width="1" style="211" customWidth="1"/>
    <col min="5897" max="5897" width="6.85546875" style="211" customWidth="1"/>
    <col min="5898" max="5899" width="1" style="211" customWidth="1"/>
    <col min="5900" max="5900" width="6.85546875" style="211" customWidth="1"/>
    <col min="5901" max="5901" width="1" style="211" customWidth="1"/>
    <col min="5902" max="5902" width="6.85546875" style="211" customWidth="1"/>
    <col min="5903" max="5904" width="1" style="211" customWidth="1"/>
    <col min="5905" max="5905" width="6.42578125" style="211" customWidth="1"/>
    <col min="5906" max="5906" width="1" style="211" customWidth="1"/>
    <col min="5907" max="5907" width="6.85546875" style="211" customWidth="1"/>
    <col min="5908" max="5909" width="1" style="211" customWidth="1"/>
    <col min="5910" max="5910" width="7" style="211" customWidth="1"/>
    <col min="5911" max="5911" width="1" style="211" customWidth="1"/>
    <col min="5912" max="5912" width="7" style="211" customWidth="1"/>
    <col min="5913" max="5914" width="1" style="211" customWidth="1"/>
    <col min="5915" max="5915" width="5.85546875" style="211" customWidth="1"/>
    <col min="5916" max="5916" width="1" style="211" customWidth="1"/>
    <col min="5917" max="5917" width="5.85546875" style="211" customWidth="1"/>
    <col min="5918" max="5919" width="1" style="211" customWidth="1"/>
    <col min="5920" max="5920" width="6.85546875" style="211" customWidth="1"/>
    <col min="5921" max="5921" width="1" style="211" customWidth="1"/>
    <col min="5922" max="5922" width="6.5703125" style="211" customWidth="1"/>
    <col min="5923" max="5924" width="1" style="211" customWidth="1"/>
    <col min="5925" max="5925" width="5.85546875" style="211" customWidth="1"/>
    <col min="5926" max="5926" width="1" style="211" customWidth="1"/>
    <col min="5927" max="5927" width="6.140625" style="211" customWidth="1"/>
    <col min="5928" max="5929" width="1" style="211" customWidth="1"/>
    <col min="5930" max="5930" width="6.42578125" style="211" customWidth="1"/>
    <col min="5931" max="5931" width="1" style="211" customWidth="1"/>
    <col min="5932" max="5932" width="6.42578125" style="211" customWidth="1"/>
    <col min="5933" max="5933" width="1" style="211" customWidth="1"/>
    <col min="5934" max="6144" width="11.42578125" style="211"/>
    <col min="6145" max="6145" width="14.42578125" style="211" customWidth="1"/>
    <col min="6146" max="6146" width="6.42578125" style="211" customWidth="1"/>
    <col min="6147" max="6147" width="1" style="211" customWidth="1"/>
    <col min="6148" max="6148" width="7.5703125" style="211" customWidth="1"/>
    <col min="6149" max="6150" width="1" style="211" customWidth="1"/>
    <col min="6151" max="6151" width="5.85546875" style="211" customWidth="1"/>
    <col min="6152" max="6152" width="1" style="211" customWidth="1"/>
    <col min="6153" max="6153" width="6.85546875" style="211" customWidth="1"/>
    <col min="6154" max="6155" width="1" style="211" customWidth="1"/>
    <col min="6156" max="6156" width="6.85546875" style="211" customWidth="1"/>
    <col min="6157" max="6157" width="1" style="211" customWidth="1"/>
    <col min="6158" max="6158" width="6.85546875" style="211" customWidth="1"/>
    <col min="6159" max="6160" width="1" style="211" customWidth="1"/>
    <col min="6161" max="6161" width="6.42578125" style="211" customWidth="1"/>
    <col min="6162" max="6162" width="1" style="211" customWidth="1"/>
    <col min="6163" max="6163" width="6.85546875" style="211" customWidth="1"/>
    <col min="6164" max="6165" width="1" style="211" customWidth="1"/>
    <col min="6166" max="6166" width="7" style="211" customWidth="1"/>
    <col min="6167" max="6167" width="1" style="211" customWidth="1"/>
    <col min="6168" max="6168" width="7" style="211" customWidth="1"/>
    <col min="6169" max="6170" width="1" style="211" customWidth="1"/>
    <col min="6171" max="6171" width="5.85546875" style="211" customWidth="1"/>
    <col min="6172" max="6172" width="1" style="211" customWidth="1"/>
    <col min="6173" max="6173" width="5.85546875" style="211" customWidth="1"/>
    <col min="6174" max="6175" width="1" style="211" customWidth="1"/>
    <col min="6176" max="6176" width="6.85546875" style="211" customWidth="1"/>
    <col min="6177" max="6177" width="1" style="211" customWidth="1"/>
    <col min="6178" max="6178" width="6.5703125" style="211" customWidth="1"/>
    <col min="6179" max="6180" width="1" style="211" customWidth="1"/>
    <col min="6181" max="6181" width="5.85546875" style="211" customWidth="1"/>
    <col min="6182" max="6182" width="1" style="211" customWidth="1"/>
    <col min="6183" max="6183" width="6.140625" style="211" customWidth="1"/>
    <col min="6184" max="6185" width="1" style="211" customWidth="1"/>
    <col min="6186" max="6186" width="6.42578125" style="211" customWidth="1"/>
    <col min="6187" max="6187" width="1" style="211" customWidth="1"/>
    <col min="6188" max="6188" width="6.42578125" style="211" customWidth="1"/>
    <col min="6189" max="6189" width="1" style="211" customWidth="1"/>
    <col min="6190" max="6400" width="11.42578125" style="211"/>
    <col min="6401" max="6401" width="14.42578125" style="211" customWidth="1"/>
    <col min="6402" max="6402" width="6.42578125" style="211" customWidth="1"/>
    <col min="6403" max="6403" width="1" style="211" customWidth="1"/>
    <col min="6404" max="6404" width="7.5703125" style="211" customWidth="1"/>
    <col min="6405" max="6406" width="1" style="211" customWidth="1"/>
    <col min="6407" max="6407" width="5.85546875" style="211" customWidth="1"/>
    <col min="6408" max="6408" width="1" style="211" customWidth="1"/>
    <col min="6409" max="6409" width="6.85546875" style="211" customWidth="1"/>
    <col min="6410" max="6411" width="1" style="211" customWidth="1"/>
    <col min="6412" max="6412" width="6.85546875" style="211" customWidth="1"/>
    <col min="6413" max="6413" width="1" style="211" customWidth="1"/>
    <col min="6414" max="6414" width="6.85546875" style="211" customWidth="1"/>
    <col min="6415" max="6416" width="1" style="211" customWidth="1"/>
    <col min="6417" max="6417" width="6.42578125" style="211" customWidth="1"/>
    <col min="6418" max="6418" width="1" style="211" customWidth="1"/>
    <col min="6419" max="6419" width="6.85546875" style="211" customWidth="1"/>
    <col min="6420" max="6421" width="1" style="211" customWidth="1"/>
    <col min="6422" max="6422" width="7" style="211" customWidth="1"/>
    <col min="6423" max="6423" width="1" style="211" customWidth="1"/>
    <col min="6424" max="6424" width="7" style="211" customWidth="1"/>
    <col min="6425" max="6426" width="1" style="211" customWidth="1"/>
    <col min="6427" max="6427" width="5.85546875" style="211" customWidth="1"/>
    <col min="6428" max="6428" width="1" style="211" customWidth="1"/>
    <col min="6429" max="6429" width="5.85546875" style="211" customWidth="1"/>
    <col min="6430" max="6431" width="1" style="211" customWidth="1"/>
    <col min="6432" max="6432" width="6.85546875" style="211" customWidth="1"/>
    <col min="6433" max="6433" width="1" style="211" customWidth="1"/>
    <col min="6434" max="6434" width="6.5703125" style="211" customWidth="1"/>
    <col min="6435" max="6436" width="1" style="211" customWidth="1"/>
    <col min="6437" max="6437" width="5.85546875" style="211" customWidth="1"/>
    <col min="6438" max="6438" width="1" style="211" customWidth="1"/>
    <col min="6439" max="6439" width="6.140625" style="211" customWidth="1"/>
    <col min="6440" max="6441" width="1" style="211" customWidth="1"/>
    <col min="6442" max="6442" width="6.42578125" style="211" customWidth="1"/>
    <col min="6443" max="6443" width="1" style="211" customWidth="1"/>
    <col min="6444" max="6444" width="6.42578125" style="211" customWidth="1"/>
    <col min="6445" max="6445" width="1" style="211" customWidth="1"/>
    <col min="6446" max="6656" width="11.42578125" style="211"/>
    <col min="6657" max="6657" width="14.42578125" style="211" customWidth="1"/>
    <col min="6658" max="6658" width="6.42578125" style="211" customWidth="1"/>
    <col min="6659" max="6659" width="1" style="211" customWidth="1"/>
    <col min="6660" max="6660" width="7.5703125" style="211" customWidth="1"/>
    <col min="6661" max="6662" width="1" style="211" customWidth="1"/>
    <col min="6663" max="6663" width="5.85546875" style="211" customWidth="1"/>
    <col min="6664" max="6664" width="1" style="211" customWidth="1"/>
    <col min="6665" max="6665" width="6.85546875" style="211" customWidth="1"/>
    <col min="6666" max="6667" width="1" style="211" customWidth="1"/>
    <col min="6668" max="6668" width="6.85546875" style="211" customWidth="1"/>
    <col min="6669" max="6669" width="1" style="211" customWidth="1"/>
    <col min="6670" max="6670" width="6.85546875" style="211" customWidth="1"/>
    <col min="6671" max="6672" width="1" style="211" customWidth="1"/>
    <col min="6673" max="6673" width="6.42578125" style="211" customWidth="1"/>
    <col min="6674" max="6674" width="1" style="211" customWidth="1"/>
    <col min="6675" max="6675" width="6.85546875" style="211" customWidth="1"/>
    <col min="6676" max="6677" width="1" style="211" customWidth="1"/>
    <col min="6678" max="6678" width="7" style="211" customWidth="1"/>
    <col min="6679" max="6679" width="1" style="211" customWidth="1"/>
    <col min="6680" max="6680" width="7" style="211" customWidth="1"/>
    <col min="6681" max="6682" width="1" style="211" customWidth="1"/>
    <col min="6683" max="6683" width="5.85546875" style="211" customWidth="1"/>
    <col min="6684" max="6684" width="1" style="211" customWidth="1"/>
    <col min="6685" max="6685" width="5.85546875" style="211" customWidth="1"/>
    <col min="6686" max="6687" width="1" style="211" customWidth="1"/>
    <col min="6688" max="6688" width="6.85546875" style="211" customWidth="1"/>
    <col min="6689" max="6689" width="1" style="211" customWidth="1"/>
    <col min="6690" max="6690" width="6.5703125" style="211" customWidth="1"/>
    <col min="6691" max="6692" width="1" style="211" customWidth="1"/>
    <col min="6693" max="6693" width="5.85546875" style="211" customWidth="1"/>
    <col min="6694" max="6694" width="1" style="211" customWidth="1"/>
    <col min="6695" max="6695" width="6.140625" style="211" customWidth="1"/>
    <col min="6696" max="6697" width="1" style="211" customWidth="1"/>
    <col min="6698" max="6698" width="6.42578125" style="211" customWidth="1"/>
    <col min="6699" max="6699" width="1" style="211" customWidth="1"/>
    <col min="6700" max="6700" width="6.42578125" style="211" customWidth="1"/>
    <col min="6701" max="6701" width="1" style="211" customWidth="1"/>
    <col min="6702" max="6912" width="11.42578125" style="211"/>
    <col min="6913" max="6913" width="14.42578125" style="211" customWidth="1"/>
    <col min="6914" max="6914" width="6.42578125" style="211" customWidth="1"/>
    <col min="6915" max="6915" width="1" style="211" customWidth="1"/>
    <col min="6916" max="6916" width="7.5703125" style="211" customWidth="1"/>
    <col min="6917" max="6918" width="1" style="211" customWidth="1"/>
    <col min="6919" max="6919" width="5.85546875" style="211" customWidth="1"/>
    <col min="6920" max="6920" width="1" style="211" customWidth="1"/>
    <col min="6921" max="6921" width="6.85546875" style="211" customWidth="1"/>
    <col min="6922" max="6923" width="1" style="211" customWidth="1"/>
    <col min="6924" max="6924" width="6.85546875" style="211" customWidth="1"/>
    <col min="6925" max="6925" width="1" style="211" customWidth="1"/>
    <col min="6926" max="6926" width="6.85546875" style="211" customWidth="1"/>
    <col min="6927" max="6928" width="1" style="211" customWidth="1"/>
    <col min="6929" max="6929" width="6.42578125" style="211" customWidth="1"/>
    <col min="6930" max="6930" width="1" style="211" customWidth="1"/>
    <col min="6931" max="6931" width="6.85546875" style="211" customWidth="1"/>
    <col min="6932" max="6933" width="1" style="211" customWidth="1"/>
    <col min="6934" max="6934" width="7" style="211" customWidth="1"/>
    <col min="6935" max="6935" width="1" style="211" customWidth="1"/>
    <col min="6936" max="6936" width="7" style="211" customWidth="1"/>
    <col min="6937" max="6938" width="1" style="211" customWidth="1"/>
    <col min="6939" max="6939" width="5.85546875" style="211" customWidth="1"/>
    <col min="6940" max="6940" width="1" style="211" customWidth="1"/>
    <col min="6941" max="6941" width="5.85546875" style="211" customWidth="1"/>
    <col min="6942" max="6943" width="1" style="211" customWidth="1"/>
    <col min="6944" max="6944" width="6.85546875" style="211" customWidth="1"/>
    <col min="6945" max="6945" width="1" style="211" customWidth="1"/>
    <col min="6946" max="6946" width="6.5703125" style="211" customWidth="1"/>
    <col min="6947" max="6948" width="1" style="211" customWidth="1"/>
    <col min="6949" max="6949" width="5.85546875" style="211" customWidth="1"/>
    <col min="6950" max="6950" width="1" style="211" customWidth="1"/>
    <col min="6951" max="6951" width="6.140625" style="211" customWidth="1"/>
    <col min="6952" max="6953" width="1" style="211" customWidth="1"/>
    <col min="6954" max="6954" width="6.42578125" style="211" customWidth="1"/>
    <col min="6955" max="6955" width="1" style="211" customWidth="1"/>
    <col min="6956" max="6956" width="6.42578125" style="211" customWidth="1"/>
    <col min="6957" max="6957" width="1" style="211" customWidth="1"/>
    <col min="6958" max="7168" width="11.42578125" style="211"/>
    <col min="7169" max="7169" width="14.42578125" style="211" customWidth="1"/>
    <col min="7170" max="7170" width="6.42578125" style="211" customWidth="1"/>
    <col min="7171" max="7171" width="1" style="211" customWidth="1"/>
    <col min="7172" max="7172" width="7.5703125" style="211" customWidth="1"/>
    <col min="7173" max="7174" width="1" style="211" customWidth="1"/>
    <col min="7175" max="7175" width="5.85546875" style="211" customWidth="1"/>
    <col min="7176" max="7176" width="1" style="211" customWidth="1"/>
    <col min="7177" max="7177" width="6.85546875" style="211" customWidth="1"/>
    <col min="7178" max="7179" width="1" style="211" customWidth="1"/>
    <col min="7180" max="7180" width="6.85546875" style="211" customWidth="1"/>
    <col min="7181" max="7181" width="1" style="211" customWidth="1"/>
    <col min="7182" max="7182" width="6.85546875" style="211" customWidth="1"/>
    <col min="7183" max="7184" width="1" style="211" customWidth="1"/>
    <col min="7185" max="7185" width="6.42578125" style="211" customWidth="1"/>
    <col min="7186" max="7186" width="1" style="211" customWidth="1"/>
    <col min="7187" max="7187" width="6.85546875" style="211" customWidth="1"/>
    <col min="7188" max="7189" width="1" style="211" customWidth="1"/>
    <col min="7190" max="7190" width="7" style="211" customWidth="1"/>
    <col min="7191" max="7191" width="1" style="211" customWidth="1"/>
    <col min="7192" max="7192" width="7" style="211" customWidth="1"/>
    <col min="7193" max="7194" width="1" style="211" customWidth="1"/>
    <col min="7195" max="7195" width="5.85546875" style="211" customWidth="1"/>
    <col min="7196" max="7196" width="1" style="211" customWidth="1"/>
    <col min="7197" max="7197" width="5.85546875" style="211" customWidth="1"/>
    <col min="7198" max="7199" width="1" style="211" customWidth="1"/>
    <col min="7200" max="7200" width="6.85546875" style="211" customWidth="1"/>
    <col min="7201" max="7201" width="1" style="211" customWidth="1"/>
    <col min="7202" max="7202" width="6.5703125" style="211" customWidth="1"/>
    <col min="7203" max="7204" width="1" style="211" customWidth="1"/>
    <col min="7205" max="7205" width="5.85546875" style="211" customWidth="1"/>
    <col min="7206" max="7206" width="1" style="211" customWidth="1"/>
    <col min="7207" max="7207" width="6.140625" style="211" customWidth="1"/>
    <col min="7208" max="7209" width="1" style="211" customWidth="1"/>
    <col min="7210" max="7210" width="6.42578125" style="211" customWidth="1"/>
    <col min="7211" max="7211" width="1" style="211" customWidth="1"/>
    <col min="7212" max="7212" width="6.42578125" style="211" customWidth="1"/>
    <col min="7213" max="7213" width="1" style="211" customWidth="1"/>
    <col min="7214" max="7424" width="11.42578125" style="211"/>
    <col min="7425" max="7425" width="14.42578125" style="211" customWidth="1"/>
    <col min="7426" max="7426" width="6.42578125" style="211" customWidth="1"/>
    <col min="7427" max="7427" width="1" style="211" customWidth="1"/>
    <col min="7428" max="7428" width="7.5703125" style="211" customWidth="1"/>
    <col min="7429" max="7430" width="1" style="211" customWidth="1"/>
    <col min="7431" max="7431" width="5.85546875" style="211" customWidth="1"/>
    <col min="7432" max="7432" width="1" style="211" customWidth="1"/>
    <col min="7433" max="7433" width="6.85546875" style="211" customWidth="1"/>
    <col min="7434" max="7435" width="1" style="211" customWidth="1"/>
    <col min="7436" max="7436" width="6.85546875" style="211" customWidth="1"/>
    <col min="7437" max="7437" width="1" style="211" customWidth="1"/>
    <col min="7438" max="7438" width="6.85546875" style="211" customWidth="1"/>
    <col min="7439" max="7440" width="1" style="211" customWidth="1"/>
    <col min="7441" max="7441" width="6.42578125" style="211" customWidth="1"/>
    <col min="7442" max="7442" width="1" style="211" customWidth="1"/>
    <col min="7443" max="7443" width="6.85546875" style="211" customWidth="1"/>
    <col min="7444" max="7445" width="1" style="211" customWidth="1"/>
    <col min="7446" max="7446" width="7" style="211" customWidth="1"/>
    <col min="7447" max="7447" width="1" style="211" customWidth="1"/>
    <col min="7448" max="7448" width="7" style="211" customWidth="1"/>
    <col min="7449" max="7450" width="1" style="211" customWidth="1"/>
    <col min="7451" max="7451" width="5.85546875" style="211" customWidth="1"/>
    <col min="7452" max="7452" width="1" style="211" customWidth="1"/>
    <col min="7453" max="7453" width="5.85546875" style="211" customWidth="1"/>
    <col min="7454" max="7455" width="1" style="211" customWidth="1"/>
    <col min="7456" max="7456" width="6.85546875" style="211" customWidth="1"/>
    <col min="7457" max="7457" width="1" style="211" customWidth="1"/>
    <col min="7458" max="7458" width="6.5703125" style="211" customWidth="1"/>
    <col min="7459" max="7460" width="1" style="211" customWidth="1"/>
    <col min="7461" max="7461" width="5.85546875" style="211" customWidth="1"/>
    <col min="7462" max="7462" width="1" style="211" customWidth="1"/>
    <col min="7463" max="7463" width="6.140625" style="211" customWidth="1"/>
    <col min="7464" max="7465" width="1" style="211" customWidth="1"/>
    <col min="7466" max="7466" width="6.42578125" style="211" customWidth="1"/>
    <col min="7467" max="7467" width="1" style="211" customWidth="1"/>
    <col min="7468" max="7468" width="6.42578125" style="211" customWidth="1"/>
    <col min="7469" max="7469" width="1" style="211" customWidth="1"/>
    <col min="7470" max="7680" width="11.42578125" style="211"/>
    <col min="7681" max="7681" width="14.42578125" style="211" customWidth="1"/>
    <col min="7682" max="7682" width="6.42578125" style="211" customWidth="1"/>
    <col min="7683" max="7683" width="1" style="211" customWidth="1"/>
    <col min="7684" max="7684" width="7.5703125" style="211" customWidth="1"/>
    <col min="7685" max="7686" width="1" style="211" customWidth="1"/>
    <col min="7687" max="7687" width="5.85546875" style="211" customWidth="1"/>
    <col min="7688" max="7688" width="1" style="211" customWidth="1"/>
    <col min="7689" max="7689" width="6.85546875" style="211" customWidth="1"/>
    <col min="7690" max="7691" width="1" style="211" customWidth="1"/>
    <col min="7692" max="7692" width="6.85546875" style="211" customWidth="1"/>
    <col min="7693" max="7693" width="1" style="211" customWidth="1"/>
    <col min="7694" max="7694" width="6.85546875" style="211" customWidth="1"/>
    <col min="7695" max="7696" width="1" style="211" customWidth="1"/>
    <col min="7697" max="7697" width="6.42578125" style="211" customWidth="1"/>
    <col min="7698" max="7698" width="1" style="211" customWidth="1"/>
    <col min="7699" max="7699" width="6.85546875" style="211" customWidth="1"/>
    <col min="7700" max="7701" width="1" style="211" customWidth="1"/>
    <col min="7702" max="7702" width="7" style="211" customWidth="1"/>
    <col min="7703" max="7703" width="1" style="211" customWidth="1"/>
    <col min="7704" max="7704" width="7" style="211" customWidth="1"/>
    <col min="7705" max="7706" width="1" style="211" customWidth="1"/>
    <col min="7707" max="7707" width="5.85546875" style="211" customWidth="1"/>
    <col min="7708" max="7708" width="1" style="211" customWidth="1"/>
    <col min="7709" max="7709" width="5.85546875" style="211" customWidth="1"/>
    <col min="7710" max="7711" width="1" style="211" customWidth="1"/>
    <col min="7712" max="7712" width="6.85546875" style="211" customWidth="1"/>
    <col min="7713" max="7713" width="1" style="211" customWidth="1"/>
    <col min="7714" max="7714" width="6.5703125" style="211" customWidth="1"/>
    <col min="7715" max="7716" width="1" style="211" customWidth="1"/>
    <col min="7717" max="7717" width="5.85546875" style="211" customWidth="1"/>
    <col min="7718" max="7718" width="1" style="211" customWidth="1"/>
    <col min="7719" max="7719" width="6.140625" style="211" customWidth="1"/>
    <col min="7720" max="7721" width="1" style="211" customWidth="1"/>
    <col min="7722" max="7722" width="6.42578125" style="211" customWidth="1"/>
    <col min="7723" max="7723" width="1" style="211" customWidth="1"/>
    <col min="7724" max="7724" width="6.42578125" style="211" customWidth="1"/>
    <col min="7725" max="7725" width="1" style="211" customWidth="1"/>
    <col min="7726" max="7936" width="11.42578125" style="211"/>
    <col min="7937" max="7937" width="14.42578125" style="211" customWidth="1"/>
    <col min="7938" max="7938" width="6.42578125" style="211" customWidth="1"/>
    <col min="7939" max="7939" width="1" style="211" customWidth="1"/>
    <col min="7940" max="7940" width="7.5703125" style="211" customWidth="1"/>
    <col min="7941" max="7942" width="1" style="211" customWidth="1"/>
    <col min="7943" max="7943" width="5.85546875" style="211" customWidth="1"/>
    <col min="7944" max="7944" width="1" style="211" customWidth="1"/>
    <col min="7945" max="7945" width="6.85546875" style="211" customWidth="1"/>
    <col min="7946" max="7947" width="1" style="211" customWidth="1"/>
    <col min="7948" max="7948" width="6.85546875" style="211" customWidth="1"/>
    <col min="7949" max="7949" width="1" style="211" customWidth="1"/>
    <col min="7950" max="7950" width="6.85546875" style="211" customWidth="1"/>
    <col min="7951" max="7952" width="1" style="211" customWidth="1"/>
    <col min="7953" max="7953" width="6.42578125" style="211" customWidth="1"/>
    <col min="7954" max="7954" width="1" style="211" customWidth="1"/>
    <col min="7955" max="7955" width="6.85546875" style="211" customWidth="1"/>
    <col min="7956" max="7957" width="1" style="211" customWidth="1"/>
    <col min="7958" max="7958" width="7" style="211" customWidth="1"/>
    <col min="7959" max="7959" width="1" style="211" customWidth="1"/>
    <col min="7960" max="7960" width="7" style="211" customWidth="1"/>
    <col min="7961" max="7962" width="1" style="211" customWidth="1"/>
    <col min="7963" max="7963" width="5.85546875" style="211" customWidth="1"/>
    <col min="7964" max="7964" width="1" style="211" customWidth="1"/>
    <col min="7965" max="7965" width="5.85546875" style="211" customWidth="1"/>
    <col min="7966" max="7967" width="1" style="211" customWidth="1"/>
    <col min="7968" max="7968" width="6.85546875" style="211" customWidth="1"/>
    <col min="7969" max="7969" width="1" style="211" customWidth="1"/>
    <col min="7970" max="7970" width="6.5703125" style="211" customWidth="1"/>
    <col min="7971" max="7972" width="1" style="211" customWidth="1"/>
    <col min="7973" max="7973" width="5.85546875" style="211" customWidth="1"/>
    <col min="7974" max="7974" width="1" style="211" customWidth="1"/>
    <col min="7975" max="7975" width="6.140625" style="211" customWidth="1"/>
    <col min="7976" max="7977" width="1" style="211" customWidth="1"/>
    <col min="7978" max="7978" width="6.42578125" style="211" customWidth="1"/>
    <col min="7979" max="7979" width="1" style="211" customWidth="1"/>
    <col min="7980" max="7980" width="6.42578125" style="211" customWidth="1"/>
    <col min="7981" max="7981" width="1" style="211" customWidth="1"/>
    <col min="7982" max="8192" width="11.42578125" style="211"/>
    <col min="8193" max="8193" width="14.42578125" style="211" customWidth="1"/>
    <col min="8194" max="8194" width="6.42578125" style="211" customWidth="1"/>
    <col min="8195" max="8195" width="1" style="211" customWidth="1"/>
    <col min="8196" max="8196" width="7.5703125" style="211" customWidth="1"/>
    <col min="8197" max="8198" width="1" style="211" customWidth="1"/>
    <col min="8199" max="8199" width="5.85546875" style="211" customWidth="1"/>
    <col min="8200" max="8200" width="1" style="211" customWidth="1"/>
    <col min="8201" max="8201" width="6.85546875" style="211" customWidth="1"/>
    <col min="8202" max="8203" width="1" style="211" customWidth="1"/>
    <col min="8204" max="8204" width="6.85546875" style="211" customWidth="1"/>
    <col min="8205" max="8205" width="1" style="211" customWidth="1"/>
    <col min="8206" max="8206" width="6.85546875" style="211" customWidth="1"/>
    <col min="8207" max="8208" width="1" style="211" customWidth="1"/>
    <col min="8209" max="8209" width="6.42578125" style="211" customWidth="1"/>
    <col min="8210" max="8210" width="1" style="211" customWidth="1"/>
    <col min="8211" max="8211" width="6.85546875" style="211" customWidth="1"/>
    <col min="8212" max="8213" width="1" style="211" customWidth="1"/>
    <col min="8214" max="8214" width="7" style="211" customWidth="1"/>
    <col min="8215" max="8215" width="1" style="211" customWidth="1"/>
    <col min="8216" max="8216" width="7" style="211" customWidth="1"/>
    <col min="8217" max="8218" width="1" style="211" customWidth="1"/>
    <col min="8219" max="8219" width="5.85546875" style="211" customWidth="1"/>
    <col min="8220" max="8220" width="1" style="211" customWidth="1"/>
    <col min="8221" max="8221" width="5.85546875" style="211" customWidth="1"/>
    <col min="8222" max="8223" width="1" style="211" customWidth="1"/>
    <col min="8224" max="8224" width="6.85546875" style="211" customWidth="1"/>
    <col min="8225" max="8225" width="1" style="211" customWidth="1"/>
    <col min="8226" max="8226" width="6.5703125" style="211" customWidth="1"/>
    <col min="8227" max="8228" width="1" style="211" customWidth="1"/>
    <col min="8229" max="8229" width="5.85546875" style="211" customWidth="1"/>
    <col min="8230" max="8230" width="1" style="211" customWidth="1"/>
    <col min="8231" max="8231" width="6.140625" style="211" customWidth="1"/>
    <col min="8232" max="8233" width="1" style="211" customWidth="1"/>
    <col min="8234" max="8234" width="6.42578125" style="211" customWidth="1"/>
    <col min="8235" max="8235" width="1" style="211" customWidth="1"/>
    <col min="8236" max="8236" width="6.42578125" style="211" customWidth="1"/>
    <col min="8237" max="8237" width="1" style="211" customWidth="1"/>
    <col min="8238" max="8448" width="11.42578125" style="211"/>
    <col min="8449" max="8449" width="14.42578125" style="211" customWidth="1"/>
    <col min="8450" max="8450" width="6.42578125" style="211" customWidth="1"/>
    <col min="8451" max="8451" width="1" style="211" customWidth="1"/>
    <col min="8452" max="8452" width="7.5703125" style="211" customWidth="1"/>
    <col min="8453" max="8454" width="1" style="211" customWidth="1"/>
    <col min="8455" max="8455" width="5.85546875" style="211" customWidth="1"/>
    <col min="8456" max="8456" width="1" style="211" customWidth="1"/>
    <col min="8457" max="8457" width="6.85546875" style="211" customWidth="1"/>
    <col min="8458" max="8459" width="1" style="211" customWidth="1"/>
    <col min="8460" max="8460" width="6.85546875" style="211" customWidth="1"/>
    <col min="8461" max="8461" width="1" style="211" customWidth="1"/>
    <col min="8462" max="8462" width="6.85546875" style="211" customWidth="1"/>
    <col min="8463" max="8464" width="1" style="211" customWidth="1"/>
    <col min="8465" max="8465" width="6.42578125" style="211" customWidth="1"/>
    <col min="8466" max="8466" width="1" style="211" customWidth="1"/>
    <col min="8467" max="8467" width="6.85546875" style="211" customWidth="1"/>
    <col min="8468" max="8469" width="1" style="211" customWidth="1"/>
    <col min="8470" max="8470" width="7" style="211" customWidth="1"/>
    <col min="8471" max="8471" width="1" style="211" customWidth="1"/>
    <col min="8472" max="8472" width="7" style="211" customWidth="1"/>
    <col min="8473" max="8474" width="1" style="211" customWidth="1"/>
    <col min="8475" max="8475" width="5.85546875" style="211" customWidth="1"/>
    <col min="8476" max="8476" width="1" style="211" customWidth="1"/>
    <col min="8477" max="8477" width="5.85546875" style="211" customWidth="1"/>
    <col min="8478" max="8479" width="1" style="211" customWidth="1"/>
    <col min="8480" max="8480" width="6.85546875" style="211" customWidth="1"/>
    <col min="8481" max="8481" width="1" style="211" customWidth="1"/>
    <col min="8482" max="8482" width="6.5703125" style="211" customWidth="1"/>
    <col min="8483" max="8484" width="1" style="211" customWidth="1"/>
    <col min="8485" max="8485" width="5.85546875" style="211" customWidth="1"/>
    <col min="8486" max="8486" width="1" style="211" customWidth="1"/>
    <col min="8487" max="8487" width="6.140625" style="211" customWidth="1"/>
    <col min="8488" max="8489" width="1" style="211" customWidth="1"/>
    <col min="8490" max="8490" width="6.42578125" style="211" customWidth="1"/>
    <col min="8491" max="8491" width="1" style="211" customWidth="1"/>
    <col min="8492" max="8492" width="6.42578125" style="211" customWidth="1"/>
    <col min="8493" max="8493" width="1" style="211" customWidth="1"/>
    <col min="8494" max="8704" width="11.42578125" style="211"/>
    <col min="8705" max="8705" width="14.42578125" style="211" customWidth="1"/>
    <col min="8706" max="8706" width="6.42578125" style="211" customWidth="1"/>
    <col min="8707" max="8707" width="1" style="211" customWidth="1"/>
    <col min="8708" max="8708" width="7.5703125" style="211" customWidth="1"/>
    <col min="8709" max="8710" width="1" style="211" customWidth="1"/>
    <col min="8711" max="8711" width="5.85546875" style="211" customWidth="1"/>
    <col min="8712" max="8712" width="1" style="211" customWidth="1"/>
    <col min="8713" max="8713" width="6.85546875" style="211" customWidth="1"/>
    <col min="8714" max="8715" width="1" style="211" customWidth="1"/>
    <col min="8716" max="8716" width="6.85546875" style="211" customWidth="1"/>
    <col min="8717" max="8717" width="1" style="211" customWidth="1"/>
    <col min="8718" max="8718" width="6.85546875" style="211" customWidth="1"/>
    <col min="8719" max="8720" width="1" style="211" customWidth="1"/>
    <col min="8721" max="8721" width="6.42578125" style="211" customWidth="1"/>
    <col min="8722" max="8722" width="1" style="211" customWidth="1"/>
    <col min="8723" max="8723" width="6.85546875" style="211" customWidth="1"/>
    <col min="8724" max="8725" width="1" style="211" customWidth="1"/>
    <col min="8726" max="8726" width="7" style="211" customWidth="1"/>
    <col min="8727" max="8727" width="1" style="211" customWidth="1"/>
    <col min="8728" max="8728" width="7" style="211" customWidth="1"/>
    <col min="8729" max="8730" width="1" style="211" customWidth="1"/>
    <col min="8731" max="8731" width="5.85546875" style="211" customWidth="1"/>
    <col min="8732" max="8732" width="1" style="211" customWidth="1"/>
    <col min="8733" max="8733" width="5.85546875" style="211" customWidth="1"/>
    <col min="8734" max="8735" width="1" style="211" customWidth="1"/>
    <col min="8736" max="8736" width="6.85546875" style="211" customWidth="1"/>
    <col min="8737" max="8737" width="1" style="211" customWidth="1"/>
    <col min="8738" max="8738" width="6.5703125" style="211" customWidth="1"/>
    <col min="8739" max="8740" width="1" style="211" customWidth="1"/>
    <col min="8741" max="8741" width="5.85546875" style="211" customWidth="1"/>
    <col min="8742" max="8742" width="1" style="211" customWidth="1"/>
    <col min="8743" max="8743" width="6.140625" style="211" customWidth="1"/>
    <col min="8744" max="8745" width="1" style="211" customWidth="1"/>
    <col min="8746" max="8746" width="6.42578125" style="211" customWidth="1"/>
    <col min="8747" max="8747" width="1" style="211" customWidth="1"/>
    <col min="8748" max="8748" width="6.42578125" style="211" customWidth="1"/>
    <col min="8749" max="8749" width="1" style="211" customWidth="1"/>
    <col min="8750" max="8960" width="11.42578125" style="211"/>
    <col min="8961" max="8961" width="14.42578125" style="211" customWidth="1"/>
    <col min="8962" max="8962" width="6.42578125" style="211" customWidth="1"/>
    <col min="8963" max="8963" width="1" style="211" customWidth="1"/>
    <col min="8964" max="8964" width="7.5703125" style="211" customWidth="1"/>
    <col min="8965" max="8966" width="1" style="211" customWidth="1"/>
    <col min="8967" max="8967" width="5.85546875" style="211" customWidth="1"/>
    <col min="8968" max="8968" width="1" style="211" customWidth="1"/>
    <col min="8969" max="8969" width="6.85546875" style="211" customWidth="1"/>
    <col min="8970" max="8971" width="1" style="211" customWidth="1"/>
    <col min="8972" max="8972" width="6.85546875" style="211" customWidth="1"/>
    <col min="8973" max="8973" width="1" style="211" customWidth="1"/>
    <col min="8974" max="8974" width="6.85546875" style="211" customWidth="1"/>
    <col min="8975" max="8976" width="1" style="211" customWidth="1"/>
    <col min="8977" max="8977" width="6.42578125" style="211" customWidth="1"/>
    <col min="8978" max="8978" width="1" style="211" customWidth="1"/>
    <col min="8979" max="8979" width="6.85546875" style="211" customWidth="1"/>
    <col min="8980" max="8981" width="1" style="211" customWidth="1"/>
    <col min="8982" max="8982" width="7" style="211" customWidth="1"/>
    <col min="8983" max="8983" width="1" style="211" customWidth="1"/>
    <col min="8984" max="8984" width="7" style="211" customWidth="1"/>
    <col min="8985" max="8986" width="1" style="211" customWidth="1"/>
    <col min="8987" max="8987" width="5.85546875" style="211" customWidth="1"/>
    <col min="8988" max="8988" width="1" style="211" customWidth="1"/>
    <col min="8989" max="8989" width="5.85546875" style="211" customWidth="1"/>
    <col min="8990" max="8991" width="1" style="211" customWidth="1"/>
    <col min="8992" max="8992" width="6.85546875" style="211" customWidth="1"/>
    <col min="8993" max="8993" width="1" style="211" customWidth="1"/>
    <col min="8994" max="8994" width="6.5703125" style="211" customWidth="1"/>
    <col min="8995" max="8996" width="1" style="211" customWidth="1"/>
    <col min="8997" max="8997" width="5.85546875" style="211" customWidth="1"/>
    <col min="8998" max="8998" width="1" style="211" customWidth="1"/>
    <col min="8999" max="8999" width="6.140625" style="211" customWidth="1"/>
    <col min="9000" max="9001" width="1" style="211" customWidth="1"/>
    <col min="9002" max="9002" width="6.42578125" style="211" customWidth="1"/>
    <col min="9003" max="9003" width="1" style="211" customWidth="1"/>
    <col min="9004" max="9004" width="6.42578125" style="211" customWidth="1"/>
    <col min="9005" max="9005" width="1" style="211" customWidth="1"/>
    <col min="9006" max="9216" width="11.42578125" style="211"/>
    <col min="9217" max="9217" width="14.42578125" style="211" customWidth="1"/>
    <col min="9218" max="9218" width="6.42578125" style="211" customWidth="1"/>
    <col min="9219" max="9219" width="1" style="211" customWidth="1"/>
    <col min="9220" max="9220" width="7.5703125" style="211" customWidth="1"/>
    <col min="9221" max="9222" width="1" style="211" customWidth="1"/>
    <col min="9223" max="9223" width="5.85546875" style="211" customWidth="1"/>
    <col min="9224" max="9224" width="1" style="211" customWidth="1"/>
    <col min="9225" max="9225" width="6.85546875" style="211" customWidth="1"/>
    <col min="9226" max="9227" width="1" style="211" customWidth="1"/>
    <col min="9228" max="9228" width="6.85546875" style="211" customWidth="1"/>
    <col min="9229" max="9229" width="1" style="211" customWidth="1"/>
    <col min="9230" max="9230" width="6.85546875" style="211" customWidth="1"/>
    <col min="9231" max="9232" width="1" style="211" customWidth="1"/>
    <col min="9233" max="9233" width="6.42578125" style="211" customWidth="1"/>
    <col min="9234" max="9234" width="1" style="211" customWidth="1"/>
    <col min="9235" max="9235" width="6.85546875" style="211" customWidth="1"/>
    <col min="9236" max="9237" width="1" style="211" customWidth="1"/>
    <col min="9238" max="9238" width="7" style="211" customWidth="1"/>
    <col min="9239" max="9239" width="1" style="211" customWidth="1"/>
    <col min="9240" max="9240" width="7" style="211" customWidth="1"/>
    <col min="9241" max="9242" width="1" style="211" customWidth="1"/>
    <col min="9243" max="9243" width="5.85546875" style="211" customWidth="1"/>
    <col min="9244" max="9244" width="1" style="211" customWidth="1"/>
    <col min="9245" max="9245" width="5.85546875" style="211" customWidth="1"/>
    <col min="9246" max="9247" width="1" style="211" customWidth="1"/>
    <col min="9248" max="9248" width="6.85546875" style="211" customWidth="1"/>
    <col min="9249" max="9249" width="1" style="211" customWidth="1"/>
    <col min="9250" max="9250" width="6.5703125" style="211" customWidth="1"/>
    <col min="9251" max="9252" width="1" style="211" customWidth="1"/>
    <col min="9253" max="9253" width="5.85546875" style="211" customWidth="1"/>
    <col min="9254" max="9254" width="1" style="211" customWidth="1"/>
    <col min="9255" max="9255" width="6.140625" style="211" customWidth="1"/>
    <col min="9256" max="9257" width="1" style="211" customWidth="1"/>
    <col min="9258" max="9258" width="6.42578125" style="211" customWidth="1"/>
    <col min="9259" max="9259" width="1" style="211" customWidth="1"/>
    <col min="9260" max="9260" width="6.42578125" style="211" customWidth="1"/>
    <col min="9261" max="9261" width="1" style="211" customWidth="1"/>
    <col min="9262" max="9472" width="11.42578125" style="211"/>
    <col min="9473" max="9473" width="14.42578125" style="211" customWidth="1"/>
    <col min="9474" max="9474" width="6.42578125" style="211" customWidth="1"/>
    <col min="9475" max="9475" width="1" style="211" customWidth="1"/>
    <col min="9476" max="9476" width="7.5703125" style="211" customWidth="1"/>
    <col min="9477" max="9478" width="1" style="211" customWidth="1"/>
    <col min="9479" max="9479" width="5.85546875" style="211" customWidth="1"/>
    <col min="9480" max="9480" width="1" style="211" customWidth="1"/>
    <col min="9481" max="9481" width="6.85546875" style="211" customWidth="1"/>
    <col min="9482" max="9483" width="1" style="211" customWidth="1"/>
    <col min="9484" max="9484" width="6.85546875" style="211" customWidth="1"/>
    <col min="9485" max="9485" width="1" style="211" customWidth="1"/>
    <col min="9486" max="9486" width="6.85546875" style="211" customWidth="1"/>
    <col min="9487" max="9488" width="1" style="211" customWidth="1"/>
    <col min="9489" max="9489" width="6.42578125" style="211" customWidth="1"/>
    <col min="9490" max="9490" width="1" style="211" customWidth="1"/>
    <col min="9491" max="9491" width="6.85546875" style="211" customWidth="1"/>
    <col min="9492" max="9493" width="1" style="211" customWidth="1"/>
    <col min="9494" max="9494" width="7" style="211" customWidth="1"/>
    <col min="9495" max="9495" width="1" style="211" customWidth="1"/>
    <col min="9496" max="9496" width="7" style="211" customWidth="1"/>
    <col min="9497" max="9498" width="1" style="211" customWidth="1"/>
    <col min="9499" max="9499" width="5.85546875" style="211" customWidth="1"/>
    <col min="9500" max="9500" width="1" style="211" customWidth="1"/>
    <col min="9501" max="9501" width="5.85546875" style="211" customWidth="1"/>
    <col min="9502" max="9503" width="1" style="211" customWidth="1"/>
    <col min="9504" max="9504" width="6.85546875" style="211" customWidth="1"/>
    <col min="9505" max="9505" width="1" style="211" customWidth="1"/>
    <col min="9506" max="9506" width="6.5703125" style="211" customWidth="1"/>
    <col min="9507" max="9508" width="1" style="211" customWidth="1"/>
    <col min="9509" max="9509" width="5.85546875" style="211" customWidth="1"/>
    <col min="9510" max="9510" width="1" style="211" customWidth="1"/>
    <col min="9511" max="9511" width="6.140625" style="211" customWidth="1"/>
    <col min="9512" max="9513" width="1" style="211" customWidth="1"/>
    <col min="9514" max="9514" width="6.42578125" style="211" customWidth="1"/>
    <col min="9515" max="9515" width="1" style="211" customWidth="1"/>
    <col min="9516" max="9516" width="6.42578125" style="211" customWidth="1"/>
    <col min="9517" max="9517" width="1" style="211" customWidth="1"/>
    <col min="9518" max="9728" width="11.42578125" style="211"/>
    <col min="9729" max="9729" width="14.42578125" style="211" customWidth="1"/>
    <col min="9730" max="9730" width="6.42578125" style="211" customWidth="1"/>
    <col min="9731" max="9731" width="1" style="211" customWidth="1"/>
    <col min="9732" max="9732" width="7.5703125" style="211" customWidth="1"/>
    <col min="9733" max="9734" width="1" style="211" customWidth="1"/>
    <col min="9735" max="9735" width="5.85546875" style="211" customWidth="1"/>
    <col min="9736" max="9736" width="1" style="211" customWidth="1"/>
    <col min="9737" max="9737" width="6.85546875" style="211" customWidth="1"/>
    <col min="9738" max="9739" width="1" style="211" customWidth="1"/>
    <col min="9740" max="9740" width="6.85546875" style="211" customWidth="1"/>
    <col min="9741" max="9741" width="1" style="211" customWidth="1"/>
    <col min="9742" max="9742" width="6.85546875" style="211" customWidth="1"/>
    <col min="9743" max="9744" width="1" style="211" customWidth="1"/>
    <col min="9745" max="9745" width="6.42578125" style="211" customWidth="1"/>
    <col min="9746" max="9746" width="1" style="211" customWidth="1"/>
    <col min="9747" max="9747" width="6.85546875" style="211" customWidth="1"/>
    <col min="9748" max="9749" width="1" style="211" customWidth="1"/>
    <col min="9750" max="9750" width="7" style="211" customWidth="1"/>
    <col min="9751" max="9751" width="1" style="211" customWidth="1"/>
    <col min="9752" max="9752" width="7" style="211" customWidth="1"/>
    <col min="9753" max="9754" width="1" style="211" customWidth="1"/>
    <col min="9755" max="9755" width="5.85546875" style="211" customWidth="1"/>
    <col min="9756" max="9756" width="1" style="211" customWidth="1"/>
    <col min="9757" max="9757" width="5.85546875" style="211" customWidth="1"/>
    <col min="9758" max="9759" width="1" style="211" customWidth="1"/>
    <col min="9760" max="9760" width="6.85546875" style="211" customWidth="1"/>
    <col min="9761" max="9761" width="1" style="211" customWidth="1"/>
    <col min="9762" max="9762" width="6.5703125" style="211" customWidth="1"/>
    <col min="9763" max="9764" width="1" style="211" customWidth="1"/>
    <col min="9765" max="9765" width="5.85546875" style="211" customWidth="1"/>
    <col min="9766" max="9766" width="1" style="211" customWidth="1"/>
    <col min="9767" max="9767" width="6.140625" style="211" customWidth="1"/>
    <col min="9768" max="9769" width="1" style="211" customWidth="1"/>
    <col min="9770" max="9770" width="6.42578125" style="211" customWidth="1"/>
    <col min="9771" max="9771" width="1" style="211" customWidth="1"/>
    <col min="9772" max="9772" width="6.42578125" style="211" customWidth="1"/>
    <col min="9773" max="9773" width="1" style="211" customWidth="1"/>
    <col min="9774" max="9984" width="11.42578125" style="211"/>
    <col min="9985" max="9985" width="14.42578125" style="211" customWidth="1"/>
    <col min="9986" max="9986" width="6.42578125" style="211" customWidth="1"/>
    <col min="9987" max="9987" width="1" style="211" customWidth="1"/>
    <col min="9988" max="9988" width="7.5703125" style="211" customWidth="1"/>
    <col min="9989" max="9990" width="1" style="211" customWidth="1"/>
    <col min="9991" max="9991" width="5.85546875" style="211" customWidth="1"/>
    <col min="9992" max="9992" width="1" style="211" customWidth="1"/>
    <col min="9993" max="9993" width="6.85546875" style="211" customWidth="1"/>
    <col min="9994" max="9995" width="1" style="211" customWidth="1"/>
    <col min="9996" max="9996" width="6.85546875" style="211" customWidth="1"/>
    <col min="9997" max="9997" width="1" style="211" customWidth="1"/>
    <col min="9998" max="9998" width="6.85546875" style="211" customWidth="1"/>
    <col min="9999" max="10000" width="1" style="211" customWidth="1"/>
    <col min="10001" max="10001" width="6.42578125" style="211" customWidth="1"/>
    <col min="10002" max="10002" width="1" style="211" customWidth="1"/>
    <col min="10003" max="10003" width="6.85546875" style="211" customWidth="1"/>
    <col min="10004" max="10005" width="1" style="211" customWidth="1"/>
    <col min="10006" max="10006" width="7" style="211" customWidth="1"/>
    <col min="10007" max="10007" width="1" style="211" customWidth="1"/>
    <col min="10008" max="10008" width="7" style="211" customWidth="1"/>
    <col min="10009" max="10010" width="1" style="211" customWidth="1"/>
    <col min="10011" max="10011" width="5.85546875" style="211" customWidth="1"/>
    <col min="10012" max="10012" width="1" style="211" customWidth="1"/>
    <col min="10013" max="10013" width="5.85546875" style="211" customWidth="1"/>
    <col min="10014" max="10015" width="1" style="211" customWidth="1"/>
    <col min="10016" max="10016" width="6.85546875" style="211" customWidth="1"/>
    <col min="10017" max="10017" width="1" style="211" customWidth="1"/>
    <col min="10018" max="10018" width="6.5703125" style="211" customWidth="1"/>
    <col min="10019" max="10020" width="1" style="211" customWidth="1"/>
    <col min="10021" max="10021" width="5.85546875" style="211" customWidth="1"/>
    <col min="10022" max="10022" width="1" style="211" customWidth="1"/>
    <col min="10023" max="10023" width="6.140625" style="211" customWidth="1"/>
    <col min="10024" max="10025" width="1" style="211" customWidth="1"/>
    <col min="10026" max="10026" width="6.42578125" style="211" customWidth="1"/>
    <col min="10027" max="10027" width="1" style="211" customWidth="1"/>
    <col min="10028" max="10028" width="6.42578125" style="211" customWidth="1"/>
    <col min="10029" max="10029" width="1" style="211" customWidth="1"/>
    <col min="10030" max="10240" width="11.42578125" style="211"/>
    <col min="10241" max="10241" width="14.42578125" style="211" customWidth="1"/>
    <col min="10242" max="10242" width="6.42578125" style="211" customWidth="1"/>
    <col min="10243" max="10243" width="1" style="211" customWidth="1"/>
    <col min="10244" max="10244" width="7.5703125" style="211" customWidth="1"/>
    <col min="10245" max="10246" width="1" style="211" customWidth="1"/>
    <col min="10247" max="10247" width="5.85546875" style="211" customWidth="1"/>
    <col min="10248" max="10248" width="1" style="211" customWidth="1"/>
    <col min="10249" max="10249" width="6.85546875" style="211" customWidth="1"/>
    <col min="10250" max="10251" width="1" style="211" customWidth="1"/>
    <col min="10252" max="10252" width="6.85546875" style="211" customWidth="1"/>
    <col min="10253" max="10253" width="1" style="211" customWidth="1"/>
    <col min="10254" max="10254" width="6.85546875" style="211" customWidth="1"/>
    <col min="10255" max="10256" width="1" style="211" customWidth="1"/>
    <col min="10257" max="10257" width="6.42578125" style="211" customWidth="1"/>
    <col min="10258" max="10258" width="1" style="211" customWidth="1"/>
    <col min="10259" max="10259" width="6.85546875" style="211" customWidth="1"/>
    <col min="10260" max="10261" width="1" style="211" customWidth="1"/>
    <col min="10262" max="10262" width="7" style="211" customWidth="1"/>
    <col min="10263" max="10263" width="1" style="211" customWidth="1"/>
    <col min="10264" max="10264" width="7" style="211" customWidth="1"/>
    <col min="10265" max="10266" width="1" style="211" customWidth="1"/>
    <col min="10267" max="10267" width="5.85546875" style="211" customWidth="1"/>
    <col min="10268" max="10268" width="1" style="211" customWidth="1"/>
    <col min="10269" max="10269" width="5.85546875" style="211" customWidth="1"/>
    <col min="10270" max="10271" width="1" style="211" customWidth="1"/>
    <col min="10272" max="10272" width="6.85546875" style="211" customWidth="1"/>
    <col min="10273" max="10273" width="1" style="211" customWidth="1"/>
    <col min="10274" max="10274" width="6.5703125" style="211" customWidth="1"/>
    <col min="10275" max="10276" width="1" style="211" customWidth="1"/>
    <col min="10277" max="10277" width="5.85546875" style="211" customWidth="1"/>
    <col min="10278" max="10278" width="1" style="211" customWidth="1"/>
    <col min="10279" max="10279" width="6.140625" style="211" customWidth="1"/>
    <col min="10280" max="10281" width="1" style="211" customWidth="1"/>
    <col min="10282" max="10282" width="6.42578125" style="211" customWidth="1"/>
    <col min="10283" max="10283" width="1" style="211" customWidth="1"/>
    <col min="10284" max="10284" width="6.42578125" style="211" customWidth="1"/>
    <col min="10285" max="10285" width="1" style="211" customWidth="1"/>
    <col min="10286" max="10496" width="11.42578125" style="211"/>
    <col min="10497" max="10497" width="14.42578125" style="211" customWidth="1"/>
    <col min="10498" max="10498" width="6.42578125" style="211" customWidth="1"/>
    <col min="10499" max="10499" width="1" style="211" customWidth="1"/>
    <col min="10500" max="10500" width="7.5703125" style="211" customWidth="1"/>
    <col min="10501" max="10502" width="1" style="211" customWidth="1"/>
    <col min="10503" max="10503" width="5.85546875" style="211" customWidth="1"/>
    <col min="10504" max="10504" width="1" style="211" customWidth="1"/>
    <col min="10505" max="10505" width="6.85546875" style="211" customWidth="1"/>
    <col min="10506" max="10507" width="1" style="211" customWidth="1"/>
    <col min="10508" max="10508" width="6.85546875" style="211" customWidth="1"/>
    <col min="10509" max="10509" width="1" style="211" customWidth="1"/>
    <col min="10510" max="10510" width="6.85546875" style="211" customWidth="1"/>
    <col min="10511" max="10512" width="1" style="211" customWidth="1"/>
    <col min="10513" max="10513" width="6.42578125" style="211" customWidth="1"/>
    <col min="10514" max="10514" width="1" style="211" customWidth="1"/>
    <col min="10515" max="10515" width="6.85546875" style="211" customWidth="1"/>
    <col min="10516" max="10517" width="1" style="211" customWidth="1"/>
    <col min="10518" max="10518" width="7" style="211" customWidth="1"/>
    <col min="10519" max="10519" width="1" style="211" customWidth="1"/>
    <col min="10520" max="10520" width="7" style="211" customWidth="1"/>
    <col min="10521" max="10522" width="1" style="211" customWidth="1"/>
    <col min="10523" max="10523" width="5.85546875" style="211" customWidth="1"/>
    <col min="10524" max="10524" width="1" style="211" customWidth="1"/>
    <col min="10525" max="10525" width="5.85546875" style="211" customWidth="1"/>
    <col min="10526" max="10527" width="1" style="211" customWidth="1"/>
    <col min="10528" max="10528" width="6.85546875" style="211" customWidth="1"/>
    <col min="10529" max="10529" width="1" style="211" customWidth="1"/>
    <col min="10530" max="10530" width="6.5703125" style="211" customWidth="1"/>
    <col min="10531" max="10532" width="1" style="211" customWidth="1"/>
    <col min="10533" max="10533" width="5.85546875" style="211" customWidth="1"/>
    <col min="10534" max="10534" width="1" style="211" customWidth="1"/>
    <col min="10535" max="10535" width="6.140625" style="211" customWidth="1"/>
    <col min="10536" max="10537" width="1" style="211" customWidth="1"/>
    <col min="10538" max="10538" width="6.42578125" style="211" customWidth="1"/>
    <col min="10539" max="10539" width="1" style="211" customWidth="1"/>
    <col min="10540" max="10540" width="6.42578125" style="211" customWidth="1"/>
    <col min="10541" max="10541" width="1" style="211" customWidth="1"/>
    <col min="10542" max="10752" width="11.42578125" style="211"/>
    <col min="10753" max="10753" width="14.42578125" style="211" customWidth="1"/>
    <col min="10754" max="10754" width="6.42578125" style="211" customWidth="1"/>
    <col min="10755" max="10755" width="1" style="211" customWidth="1"/>
    <col min="10756" max="10756" width="7.5703125" style="211" customWidth="1"/>
    <col min="10757" max="10758" width="1" style="211" customWidth="1"/>
    <col min="10759" max="10759" width="5.85546875" style="211" customWidth="1"/>
    <col min="10760" max="10760" width="1" style="211" customWidth="1"/>
    <col min="10761" max="10761" width="6.85546875" style="211" customWidth="1"/>
    <col min="10762" max="10763" width="1" style="211" customWidth="1"/>
    <col min="10764" max="10764" width="6.85546875" style="211" customWidth="1"/>
    <col min="10765" max="10765" width="1" style="211" customWidth="1"/>
    <col min="10766" max="10766" width="6.85546875" style="211" customWidth="1"/>
    <col min="10767" max="10768" width="1" style="211" customWidth="1"/>
    <col min="10769" max="10769" width="6.42578125" style="211" customWidth="1"/>
    <col min="10770" max="10770" width="1" style="211" customWidth="1"/>
    <col min="10771" max="10771" width="6.85546875" style="211" customWidth="1"/>
    <col min="10772" max="10773" width="1" style="211" customWidth="1"/>
    <col min="10774" max="10774" width="7" style="211" customWidth="1"/>
    <col min="10775" max="10775" width="1" style="211" customWidth="1"/>
    <col min="10776" max="10776" width="7" style="211" customWidth="1"/>
    <col min="10777" max="10778" width="1" style="211" customWidth="1"/>
    <col min="10779" max="10779" width="5.85546875" style="211" customWidth="1"/>
    <col min="10780" max="10780" width="1" style="211" customWidth="1"/>
    <col min="10781" max="10781" width="5.85546875" style="211" customWidth="1"/>
    <col min="10782" max="10783" width="1" style="211" customWidth="1"/>
    <col min="10784" max="10784" width="6.85546875" style="211" customWidth="1"/>
    <col min="10785" max="10785" width="1" style="211" customWidth="1"/>
    <col min="10786" max="10786" width="6.5703125" style="211" customWidth="1"/>
    <col min="10787" max="10788" width="1" style="211" customWidth="1"/>
    <col min="10789" max="10789" width="5.85546875" style="211" customWidth="1"/>
    <col min="10790" max="10790" width="1" style="211" customWidth="1"/>
    <col min="10791" max="10791" width="6.140625" style="211" customWidth="1"/>
    <col min="10792" max="10793" width="1" style="211" customWidth="1"/>
    <col min="10794" max="10794" width="6.42578125" style="211" customWidth="1"/>
    <col min="10795" max="10795" width="1" style="211" customWidth="1"/>
    <col min="10796" max="10796" width="6.42578125" style="211" customWidth="1"/>
    <col min="10797" max="10797" width="1" style="211" customWidth="1"/>
    <col min="10798" max="11008" width="11.42578125" style="211"/>
    <col min="11009" max="11009" width="14.42578125" style="211" customWidth="1"/>
    <col min="11010" max="11010" width="6.42578125" style="211" customWidth="1"/>
    <col min="11011" max="11011" width="1" style="211" customWidth="1"/>
    <col min="11012" max="11012" width="7.5703125" style="211" customWidth="1"/>
    <col min="11013" max="11014" width="1" style="211" customWidth="1"/>
    <col min="11015" max="11015" width="5.85546875" style="211" customWidth="1"/>
    <col min="11016" max="11016" width="1" style="211" customWidth="1"/>
    <col min="11017" max="11017" width="6.85546875" style="211" customWidth="1"/>
    <col min="11018" max="11019" width="1" style="211" customWidth="1"/>
    <col min="11020" max="11020" width="6.85546875" style="211" customWidth="1"/>
    <col min="11021" max="11021" width="1" style="211" customWidth="1"/>
    <col min="11022" max="11022" width="6.85546875" style="211" customWidth="1"/>
    <col min="11023" max="11024" width="1" style="211" customWidth="1"/>
    <col min="11025" max="11025" width="6.42578125" style="211" customWidth="1"/>
    <col min="11026" max="11026" width="1" style="211" customWidth="1"/>
    <col min="11027" max="11027" width="6.85546875" style="211" customWidth="1"/>
    <col min="11028" max="11029" width="1" style="211" customWidth="1"/>
    <col min="11030" max="11030" width="7" style="211" customWidth="1"/>
    <col min="11031" max="11031" width="1" style="211" customWidth="1"/>
    <col min="11032" max="11032" width="7" style="211" customWidth="1"/>
    <col min="11033" max="11034" width="1" style="211" customWidth="1"/>
    <col min="11035" max="11035" width="5.85546875" style="211" customWidth="1"/>
    <col min="11036" max="11036" width="1" style="211" customWidth="1"/>
    <col min="11037" max="11037" width="5.85546875" style="211" customWidth="1"/>
    <col min="11038" max="11039" width="1" style="211" customWidth="1"/>
    <col min="11040" max="11040" width="6.85546875" style="211" customWidth="1"/>
    <col min="11041" max="11041" width="1" style="211" customWidth="1"/>
    <col min="11042" max="11042" width="6.5703125" style="211" customWidth="1"/>
    <col min="11043" max="11044" width="1" style="211" customWidth="1"/>
    <col min="11045" max="11045" width="5.85546875" style="211" customWidth="1"/>
    <col min="11046" max="11046" width="1" style="211" customWidth="1"/>
    <col min="11047" max="11047" width="6.140625" style="211" customWidth="1"/>
    <col min="11048" max="11049" width="1" style="211" customWidth="1"/>
    <col min="11050" max="11050" width="6.42578125" style="211" customWidth="1"/>
    <col min="11051" max="11051" width="1" style="211" customWidth="1"/>
    <col min="11052" max="11052" width="6.42578125" style="211" customWidth="1"/>
    <col min="11053" max="11053" width="1" style="211" customWidth="1"/>
    <col min="11054" max="11264" width="11.42578125" style="211"/>
    <col min="11265" max="11265" width="14.42578125" style="211" customWidth="1"/>
    <col min="11266" max="11266" width="6.42578125" style="211" customWidth="1"/>
    <col min="11267" max="11267" width="1" style="211" customWidth="1"/>
    <col min="11268" max="11268" width="7.5703125" style="211" customWidth="1"/>
    <col min="11269" max="11270" width="1" style="211" customWidth="1"/>
    <col min="11271" max="11271" width="5.85546875" style="211" customWidth="1"/>
    <col min="11272" max="11272" width="1" style="211" customWidth="1"/>
    <col min="11273" max="11273" width="6.85546875" style="211" customWidth="1"/>
    <col min="11274" max="11275" width="1" style="211" customWidth="1"/>
    <col min="11276" max="11276" width="6.85546875" style="211" customWidth="1"/>
    <col min="11277" max="11277" width="1" style="211" customWidth="1"/>
    <col min="11278" max="11278" width="6.85546875" style="211" customWidth="1"/>
    <col min="11279" max="11280" width="1" style="211" customWidth="1"/>
    <col min="11281" max="11281" width="6.42578125" style="211" customWidth="1"/>
    <col min="11282" max="11282" width="1" style="211" customWidth="1"/>
    <col min="11283" max="11283" width="6.85546875" style="211" customWidth="1"/>
    <col min="11284" max="11285" width="1" style="211" customWidth="1"/>
    <col min="11286" max="11286" width="7" style="211" customWidth="1"/>
    <col min="11287" max="11287" width="1" style="211" customWidth="1"/>
    <col min="11288" max="11288" width="7" style="211" customWidth="1"/>
    <col min="11289" max="11290" width="1" style="211" customWidth="1"/>
    <col min="11291" max="11291" width="5.85546875" style="211" customWidth="1"/>
    <col min="11292" max="11292" width="1" style="211" customWidth="1"/>
    <col min="11293" max="11293" width="5.85546875" style="211" customWidth="1"/>
    <col min="11294" max="11295" width="1" style="211" customWidth="1"/>
    <col min="11296" max="11296" width="6.85546875" style="211" customWidth="1"/>
    <col min="11297" max="11297" width="1" style="211" customWidth="1"/>
    <col min="11298" max="11298" width="6.5703125" style="211" customWidth="1"/>
    <col min="11299" max="11300" width="1" style="211" customWidth="1"/>
    <col min="11301" max="11301" width="5.85546875" style="211" customWidth="1"/>
    <col min="11302" max="11302" width="1" style="211" customWidth="1"/>
    <col min="11303" max="11303" width="6.140625" style="211" customWidth="1"/>
    <col min="11304" max="11305" width="1" style="211" customWidth="1"/>
    <col min="11306" max="11306" width="6.42578125" style="211" customWidth="1"/>
    <col min="11307" max="11307" width="1" style="211" customWidth="1"/>
    <col min="11308" max="11308" width="6.42578125" style="211" customWidth="1"/>
    <col min="11309" max="11309" width="1" style="211" customWidth="1"/>
    <col min="11310" max="11520" width="11.42578125" style="211"/>
    <col min="11521" max="11521" width="14.42578125" style="211" customWidth="1"/>
    <col min="11522" max="11522" width="6.42578125" style="211" customWidth="1"/>
    <col min="11523" max="11523" width="1" style="211" customWidth="1"/>
    <col min="11524" max="11524" width="7.5703125" style="211" customWidth="1"/>
    <col min="11525" max="11526" width="1" style="211" customWidth="1"/>
    <col min="11527" max="11527" width="5.85546875" style="211" customWidth="1"/>
    <col min="11528" max="11528" width="1" style="211" customWidth="1"/>
    <col min="11529" max="11529" width="6.85546875" style="211" customWidth="1"/>
    <col min="11530" max="11531" width="1" style="211" customWidth="1"/>
    <col min="11532" max="11532" width="6.85546875" style="211" customWidth="1"/>
    <col min="11533" max="11533" width="1" style="211" customWidth="1"/>
    <col min="11534" max="11534" width="6.85546875" style="211" customWidth="1"/>
    <col min="11535" max="11536" width="1" style="211" customWidth="1"/>
    <col min="11537" max="11537" width="6.42578125" style="211" customWidth="1"/>
    <col min="11538" max="11538" width="1" style="211" customWidth="1"/>
    <col min="11539" max="11539" width="6.85546875" style="211" customWidth="1"/>
    <col min="11540" max="11541" width="1" style="211" customWidth="1"/>
    <col min="11542" max="11542" width="7" style="211" customWidth="1"/>
    <col min="11543" max="11543" width="1" style="211" customWidth="1"/>
    <col min="11544" max="11544" width="7" style="211" customWidth="1"/>
    <col min="11545" max="11546" width="1" style="211" customWidth="1"/>
    <col min="11547" max="11547" width="5.85546875" style="211" customWidth="1"/>
    <col min="11548" max="11548" width="1" style="211" customWidth="1"/>
    <col min="11549" max="11549" width="5.85546875" style="211" customWidth="1"/>
    <col min="11550" max="11551" width="1" style="211" customWidth="1"/>
    <col min="11552" max="11552" width="6.85546875" style="211" customWidth="1"/>
    <col min="11553" max="11553" width="1" style="211" customWidth="1"/>
    <col min="11554" max="11554" width="6.5703125" style="211" customWidth="1"/>
    <col min="11555" max="11556" width="1" style="211" customWidth="1"/>
    <col min="11557" max="11557" width="5.85546875" style="211" customWidth="1"/>
    <col min="11558" max="11558" width="1" style="211" customWidth="1"/>
    <col min="11559" max="11559" width="6.140625" style="211" customWidth="1"/>
    <col min="11560" max="11561" width="1" style="211" customWidth="1"/>
    <col min="11562" max="11562" width="6.42578125" style="211" customWidth="1"/>
    <col min="11563" max="11563" width="1" style="211" customWidth="1"/>
    <col min="11564" max="11564" width="6.42578125" style="211" customWidth="1"/>
    <col min="11565" max="11565" width="1" style="211" customWidth="1"/>
    <col min="11566" max="11776" width="11.42578125" style="211"/>
    <col min="11777" max="11777" width="14.42578125" style="211" customWidth="1"/>
    <col min="11778" max="11778" width="6.42578125" style="211" customWidth="1"/>
    <col min="11779" max="11779" width="1" style="211" customWidth="1"/>
    <col min="11780" max="11780" width="7.5703125" style="211" customWidth="1"/>
    <col min="11781" max="11782" width="1" style="211" customWidth="1"/>
    <col min="11783" max="11783" width="5.85546875" style="211" customWidth="1"/>
    <col min="11784" max="11784" width="1" style="211" customWidth="1"/>
    <col min="11785" max="11785" width="6.85546875" style="211" customWidth="1"/>
    <col min="11786" max="11787" width="1" style="211" customWidth="1"/>
    <col min="11788" max="11788" width="6.85546875" style="211" customWidth="1"/>
    <col min="11789" max="11789" width="1" style="211" customWidth="1"/>
    <col min="11790" max="11790" width="6.85546875" style="211" customWidth="1"/>
    <col min="11791" max="11792" width="1" style="211" customWidth="1"/>
    <col min="11793" max="11793" width="6.42578125" style="211" customWidth="1"/>
    <col min="11794" max="11794" width="1" style="211" customWidth="1"/>
    <col min="11795" max="11795" width="6.85546875" style="211" customWidth="1"/>
    <col min="11796" max="11797" width="1" style="211" customWidth="1"/>
    <col min="11798" max="11798" width="7" style="211" customWidth="1"/>
    <col min="11799" max="11799" width="1" style="211" customWidth="1"/>
    <col min="11800" max="11800" width="7" style="211" customWidth="1"/>
    <col min="11801" max="11802" width="1" style="211" customWidth="1"/>
    <col min="11803" max="11803" width="5.85546875" style="211" customWidth="1"/>
    <col min="11804" max="11804" width="1" style="211" customWidth="1"/>
    <col min="11805" max="11805" width="5.85546875" style="211" customWidth="1"/>
    <col min="11806" max="11807" width="1" style="211" customWidth="1"/>
    <col min="11808" max="11808" width="6.85546875" style="211" customWidth="1"/>
    <col min="11809" max="11809" width="1" style="211" customWidth="1"/>
    <col min="11810" max="11810" width="6.5703125" style="211" customWidth="1"/>
    <col min="11811" max="11812" width="1" style="211" customWidth="1"/>
    <col min="11813" max="11813" width="5.85546875" style="211" customWidth="1"/>
    <col min="11814" max="11814" width="1" style="211" customWidth="1"/>
    <col min="11815" max="11815" width="6.140625" style="211" customWidth="1"/>
    <col min="11816" max="11817" width="1" style="211" customWidth="1"/>
    <col min="11818" max="11818" width="6.42578125" style="211" customWidth="1"/>
    <col min="11819" max="11819" width="1" style="211" customWidth="1"/>
    <col min="11820" max="11820" width="6.42578125" style="211" customWidth="1"/>
    <col min="11821" max="11821" width="1" style="211" customWidth="1"/>
    <col min="11822" max="12032" width="11.42578125" style="211"/>
    <col min="12033" max="12033" width="14.42578125" style="211" customWidth="1"/>
    <col min="12034" max="12034" width="6.42578125" style="211" customWidth="1"/>
    <col min="12035" max="12035" width="1" style="211" customWidth="1"/>
    <col min="12036" max="12036" width="7.5703125" style="211" customWidth="1"/>
    <col min="12037" max="12038" width="1" style="211" customWidth="1"/>
    <col min="12039" max="12039" width="5.85546875" style="211" customWidth="1"/>
    <col min="12040" max="12040" width="1" style="211" customWidth="1"/>
    <col min="12041" max="12041" width="6.85546875" style="211" customWidth="1"/>
    <col min="12042" max="12043" width="1" style="211" customWidth="1"/>
    <col min="12044" max="12044" width="6.85546875" style="211" customWidth="1"/>
    <col min="12045" max="12045" width="1" style="211" customWidth="1"/>
    <col min="12046" max="12046" width="6.85546875" style="211" customWidth="1"/>
    <col min="12047" max="12048" width="1" style="211" customWidth="1"/>
    <col min="12049" max="12049" width="6.42578125" style="211" customWidth="1"/>
    <col min="12050" max="12050" width="1" style="211" customWidth="1"/>
    <col min="12051" max="12051" width="6.85546875" style="211" customWidth="1"/>
    <col min="12052" max="12053" width="1" style="211" customWidth="1"/>
    <col min="12054" max="12054" width="7" style="211" customWidth="1"/>
    <col min="12055" max="12055" width="1" style="211" customWidth="1"/>
    <col min="12056" max="12056" width="7" style="211" customWidth="1"/>
    <col min="12057" max="12058" width="1" style="211" customWidth="1"/>
    <col min="12059" max="12059" width="5.85546875" style="211" customWidth="1"/>
    <col min="12060" max="12060" width="1" style="211" customWidth="1"/>
    <col min="12061" max="12061" width="5.85546875" style="211" customWidth="1"/>
    <col min="12062" max="12063" width="1" style="211" customWidth="1"/>
    <col min="12064" max="12064" width="6.85546875" style="211" customWidth="1"/>
    <col min="12065" max="12065" width="1" style="211" customWidth="1"/>
    <col min="12066" max="12066" width="6.5703125" style="211" customWidth="1"/>
    <col min="12067" max="12068" width="1" style="211" customWidth="1"/>
    <col min="12069" max="12069" width="5.85546875" style="211" customWidth="1"/>
    <col min="12070" max="12070" width="1" style="211" customWidth="1"/>
    <col min="12071" max="12071" width="6.140625" style="211" customWidth="1"/>
    <col min="12072" max="12073" width="1" style="211" customWidth="1"/>
    <col min="12074" max="12074" width="6.42578125" style="211" customWidth="1"/>
    <col min="12075" max="12075" width="1" style="211" customWidth="1"/>
    <col min="12076" max="12076" width="6.42578125" style="211" customWidth="1"/>
    <col min="12077" max="12077" width="1" style="211" customWidth="1"/>
    <col min="12078" max="12288" width="11.42578125" style="211"/>
    <col min="12289" max="12289" width="14.42578125" style="211" customWidth="1"/>
    <col min="12290" max="12290" width="6.42578125" style="211" customWidth="1"/>
    <col min="12291" max="12291" width="1" style="211" customWidth="1"/>
    <col min="12292" max="12292" width="7.5703125" style="211" customWidth="1"/>
    <col min="12293" max="12294" width="1" style="211" customWidth="1"/>
    <col min="12295" max="12295" width="5.85546875" style="211" customWidth="1"/>
    <col min="12296" max="12296" width="1" style="211" customWidth="1"/>
    <col min="12297" max="12297" width="6.85546875" style="211" customWidth="1"/>
    <col min="12298" max="12299" width="1" style="211" customWidth="1"/>
    <col min="12300" max="12300" width="6.85546875" style="211" customWidth="1"/>
    <col min="12301" max="12301" width="1" style="211" customWidth="1"/>
    <col min="12302" max="12302" width="6.85546875" style="211" customWidth="1"/>
    <col min="12303" max="12304" width="1" style="211" customWidth="1"/>
    <col min="12305" max="12305" width="6.42578125" style="211" customWidth="1"/>
    <col min="12306" max="12306" width="1" style="211" customWidth="1"/>
    <col min="12307" max="12307" width="6.85546875" style="211" customWidth="1"/>
    <col min="12308" max="12309" width="1" style="211" customWidth="1"/>
    <col min="12310" max="12310" width="7" style="211" customWidth="1"/>
    <col min="12311" max="12311" width="1" style="211" customWidth="1"/>
    <col min="12312" max="12312" width="7" style="211" customWidth="1"/>
    <col min="12313" max="12314" width="1" style="211" customWidth="1"/>
    <col min="12315" max="12315" width="5.85546875" style="211" customWidth="1"/>
    <col min="12316" max="12316" width="1" style="211" customWidth="1"/>
    <col min="12317" max="12317" width="5.85546875" style="211" customWidth="1"/>
    <col min="12318" max="12319" width="1" style="211" customWidth="1"/>
    <col min="12320" max="12320" width="6.85546875" style="211" customWidth="1"/>
    <col min="12321" max="12321" width="1" style="211" customWidth="1"/>
    <col min="12322" max="12322" width="6.5703125" style="211" customWidth="1"/>
    <col min="12323" max="12324" width="1" style="211" customWidth="1"/>
    <col min="12325" max="12325" width="5.85546875" style="211" customWidth="1"/>
    <col min="12326" max="12326" width="1" style="211" customWidth="1"/>
    <col min="12327" max="12327" width="6.140625" style="211" customWidth="1"/>
    <col min="12328" max="12329" width="1" style="211" customWidth="1"/>
    <col min="12330" max="12330" width="6.42578125" style="211" customWidth="1"/>
    <col min="12331" max="12331" width="1" style="211" customWidth="1"/>
    <col min="12332" max="12332" width="6.42578125" style="211" customWidth="1"/>
    <col min="12333" max="12333" width="1" style="211" customWidth="1"/>
    <col min="12334" max="12544" width="11.42578125" style="211"/>
    <col min="12545" max="12545" width="14.42578125" style="211" customWidth="1"/>
    <col min="12546" max="12546" width="6.42578125" style="211" customWidth="1"/>
    <col min="12547" max="12547" width="1" style="211" customWidth="1"/>
    <col min="12548" max="12548" width="7.5703125" style="211" customWidth="1"/>
    <col min="12549" max="12550" width="1" style="211" customWidth="1"/>
    <col min="12551" max="12551" width="5.85546875" style="211" customWidth="1"/>
    <col min="12552" max="12552" width="1" style="211" customWidth="1"/>
    <col min="12553" max="12553" width="6.85546875" style="211" customWidth="1"/>
    <col min="12554" max="12555" width="1" style="211" customWidth="1"/>
    <col min="12556" max="12556" width="6.85546875" style="211" customWidth="1"/>
    <col min="12557" max="12557" width="1" style="211" customWidth="1"/>
    <col min="12558" max="12558" width="6.85546875" style="211" customWidth="1"/>
    <col min="12559" max="12560" width="1" style="211" customWidth="1"/>
    <col min="12561" max="12561" width="6.42578125" style="211" customWidth="1"/>
    <col min="12562" max="12562" width="1" style="211" customWidth="1"/>
    <col min="12563" max="12563" width="6.85546875" style="211" customWidth="1"/>
    <col min="12564" max="12565" width="1" style="211" customWidth="1"/>
    <col min="12566" max="12566" width="7" style="211" customWidth="1"/>
    <col min="12567" max="12567" width="1" style="211" customWidth="1"/>
    <col min="12568" max="12568" width="7" style="211" customWidth="1"/>
    <col min="12569" max="12570" width="1" style="211" customWidth="1"/>
    <col min="12571" max="12571" width="5.85546875" style="211" customWidth="1"/>
    <col min="12572" max="12572" width="1" style="211" customWidth="1"/>
    <col min="12573" max="12573" width="5.85546875" style="211" customWidth="1"/>
    <col min="12574" max="12575" width="1" style="211" customWidth="1"/>
    <col min="12576" max="12576" width="6.85546875" style="211" customWidth="1"/>
    <col min="12577" max="12577" width="1" style="211" customWidth="1"/>
    <col min="12578" max="12578" width="6.5703125" style="211" customWidth="1"/>
    <col min="12579" max="12580" width="1" style="211" customWidth="1"/>
    <col min="12581" max="12581" width="5.85546875" style="211" customWidth="1"/>
    <col min="12582" max="12582" width="1" style="211" customWidth="1"/>
    <col min="12583" max="12583" width="6.140625" style="211" customWidth="1"/>
    <col min="12584" max="12585" width="1" style="211" customWidth="1"/>
    <col min="12586" max="12586" width="6.42578125" style="211" customWidth="1"/>
    <col min="12587" max="12587" width="1" style="211" customWidth="1"/>
    <col min="12588" max="12588" width="6.42578125" style="211" customWidth="1"/>
    <col min="12589" max="12589" width="1" style="211" customWidth="1"/>
    <col min="12590" max="12800" width="11.42578125" style="211"/>
    <col min="12801" max="12801" width="14.42578125" style="211" customWidth="1"/>
    <col min="12802" max="12802" width="6.42578125" style="211" customWidth="1"/>
    <col min="12803" max="12803" width="1" style="211" customWidth="1"/>
    <col min="12804" max="12804" width="7.5703125" style="211" customWidth="1"/>
    <col min="12805" max="12806" width="1" style="211" customWidth="1"/>
    <col min="12807" max="12807" width="5.85546875" style="211" customWidth="1"/>
    <col min="12808" max="12808" width="1" style="211" customWidth="1"/>
    <col min="12809" max="12809" width="6.85546875" style="211" customWidth="1"/>
    <col min="12810" max="12811" width="1" style="211" customWidth="1"/>
    <col min="12812" max="12812" width="6.85546875" style="211" customWidth="1"/>
    <col min="12813" max="12813" width="1" style="211" customWidth="1"/>
    <col min="12814" max="12814" width="6.85546875" style="211" customWidth="1"/>
    <col min="12815" max="12816" width="1" style="211" customWidth="1"/>
    <col min="12817" max="12817" width="6.42578125" style="211" customWidth="1"/>
    <col min="12818" max="12818" width="1" style="211" customWidth="1"/>
    <col min="12819" max="12819" width="6.85546875" style="211" customWidth="1"/>
    <col min="12820" max="12821" width="1" style="211" customWidth="1"/>
    <col min="12822" max="12822" width="7" style="211" customWidth="1"/>
    <col min="12823" max="12823" width="1" style="211" customWidth="1"/>
    <col min="12824" max="12824" width="7" style="211" customWidth="1"/>
    <col min="12825" max="12826" width="1" style="211" customWidth="1"/>
    <col min="12827" max="12827" width="5.85546875" style="211" customWidth="1"/>
    <col min="12828" max="12828" width="1" style="211" customWidth="1"/>
    <col min="12829" max="12829" width="5.85546875" style="211" customWidth="1"/>
    <col min="12830" max="12831" width="1" style="211" customWidth="1"/>
    <col min="12832" max="12832" width="6.85546875" style="211" customWidth="1"/>
    <col min="12833" max="12833" width="1" style="211" customWidth="1"/>
    <col min="12834" max="12834" width="6.5703125" style="211" customWidth="1"/>
    <col min="12835" max="12836" width="1" style="211" customWidth="1"/>
    <col min="12837" max="12837" width="5.85546875" style="211" customWidth="1"/>
    <col min="12838" max="12838" width="1" style="211" customWidth="1"/>
    <col min="12839" max="12839" width="6.140625" style="211" customWidth="1"/>
    <col min="12840" max="12841" width="1" style="211" customWidth="1"/>
    <col min="12842" max="12842" width="6.42578125" style="211" customWidth="1"/>
    <col min="12843" max="12843" width="1" style="211" customWidth="1"/>
    <col min="12844" max="12844" width="6.42578125" style="211" customWidth="1"/>
    <col min="12845" max="12845" width="1" style="211" customWidth="1"/>
    <col min="12846" max="13056" width="11.42578125" style="211"/>
    <col min="13057" max="13057" width="14.42578125" style="211" customWidth="1"/>
    <col min="13058" max="13058" width="6.42578125" style="211" customWidth="1"/>
    <col min="13059" max="13059" width="1" style="211" customWidth="1"/>
    <col min="13060" max="13060" width="7.5703125" style="211" customWidth="1"/>
    <col min="13061" max="13062" width="1" style="211" customWidth="1"/>
    <col min="13063" max="13063" width="5.85546875" style="211" customWidth="1"/>
    <col min="13064" max="13064" width="1" style="211" customWidth="1"/>
    <col min="13065" max="13065" width="6.85546875" style="211" customWidth="1"/>
    <col min="13066" max="13067" width="1" style="211" customWidth="1"/>
    <col min="13068" max="13068" width="6.85546875" style="211" customWidth="1"/>
    <col min="13069" max="13069" width="1" style="211" customWidth="1"/>
    <col min="13070" max="13070" width="6.85546875" style="211" customWidth="1"/>
    <col min="13071" max="13072" width="1" style="211" customWidth="1"/>
    <col min="13073" max="13073" width="6.42578125" style="211" customWidth="1"/>
    <col min="13074" max="13074" width="1" style="211" customWidth="1"/>
    <col min="13075" max="13075" width="6.85546875" style="211" customWidth="1"/>
    <col min="13076" max="13077" width="1" style="211" customWidth="1"/>
    <col min="13078" max="13078" width="7" style="211" customWidth="1"/>
    <col min="13079" max="13079" width="1" style="211" customWidth="1"/>
    <col min="13080" max="13080" width="7" style="211" customWidth="1"/>
    <col min="13081" max="13082" width="1" style="211" customWidth="1"/>
    <col min="13083" max="13083" width="5.85546875" style="211" customWidth="1"/>
    <col min="13084" max="13084" width="1" style="211" customWidth="1"/>
    <col min="13085" max="13085" width="5.85546875" style="211" customWidth="1"/>
    <col min="13086" max="13087" width="1" style="211" customWidth="1"/>
    <col min="13088" max="13088" width="6.85546875" style="211" customWidth="1"/>
    <col min="13089" max="13089" width="1" style="211" customWidth="1"/>
    <col min="13090" max="13090" width="6.5703125" style="211" customWidth="1"/>
    <col min="13091" max="13092" width="1" style="211" customWidth="1"/>
    <col min="13093" max="13093" width="5.85546875" style="211" customWidth="1"/>
    <col min="13094" max="13094" width="1" style="211" customWidth="1"/>
    <col min="13095" max="13095" width="6.140625" style="211" customWidth="1"/>
    <col min="13096" max="13097" width="1" style="211" customWidth="1"/>
    <col min="13098" max="13098" width="6.42578125" style="211" customWidth="1"/>
    <col min="13099" max="13099" width="1" style="211" customWidth="1"/>
    <col min="13100" max="13100" width="6.42578125" style="211" customWidth="1"/>
    <col min="13101" max="13101" width="1" style="211" customWidth="1"/>
    <col min="13102" max="13312" width="11.42578125" style="211"/>
    <col min="13313" max="13313" width="14.42578125" style="211" customWidth="1"/>
    <col min="13314" max="13314" width="6.42578125" style="211" customWidth="1"/>
    <col min="13315" max="13315" width="1" style="211" customWidth="1"/>
    <col min="13316" max="13316" width="7.5703125" style="211" customWidth="1"/>
    <col min="13317" max="13318" width="1" style="211" customWidth="1"/>
    <col min="13319" max="13319" width="5.85546875" style="211" customWidth="1"/>
    <col min="13320" max="13320" width="1" style="211" customWidth="1"/>
    <col min="13321" max="13321" width="6.85546875" style="211" customWidth="1"/>
    <col min="13322" max="13323" width="1" style="211" customWidth="1"/>
    <col min="13324" max="13324" width="6.85546875" style="211" customWidth="1"/>
    <col min="13325" max="13325" width="1" style="211" customWidth="1"/>
    <col min="13326" max="13326" width="6.85546875" style="211" customWidth="1"/>
    <col min="13327" max="13328" width="1" style="211" customWidth="1"/>
    <col min="13329" max="13329" width="6.42578125" style="211" customWidth="1"/>
    <col min="13330" max="13330" width="1" style="211" customWidth="1"/>
    <col min="13331" max="13331" width="6.85546875" style="211" customWidth="1"/>
    <col min="13332" max="13333" width="1" style="211" customWidth="1"/>
    <col min="13334" max="13334" width="7" style="211" customWidth="1"/>
    <col min="13335" max="13335" width="1" style="211" customWidth="1"/>
    <col min="13336" max="13336" width="7" style="211" customWidth="1"/>
    <col min="13337" max="13338" width="1" style="211" customWidth="1"/>
    <col min="13339" max="13339" width="5.85546875" style="211" customWidth="1"/>
    <col min="13340" max="13340" width="1" style="211" customWidth="1"/>
    <col min="13341" max="13341" width="5.85546875" style="211" customWidth="1"/>
    <col min="13342" max="13343" width="1" style="211" customWidth="1"/>
    <col min="13344" max="13344" width="6.85546875" style="211" customWidth="1"/>
    <col min="13345" max="13345" width="1" style="211" customWidth="1"/>
    <col min="13346" max="13346" width="6.5703125" style="211" customWidth="1"/>
    <col min="13347" max="13348" width="1" style="211" customWidth="1"/>
    <col min="13349" max="13349" width="5.85546875" style="211" customWidth="1"/>
    <col min="13350" max="13350" width="1" style="211" customWidth="1"/>
    <col min="13351" max="13351" width="6.140625" style="211" customWidth="1"/>
    <col min="13352" max="13353" width="1" style="211" customWidth="1"/>
    <col min="13354" max="13354" width="6.42578125" style="211" customWidth="1"/>
    <col min="13355" max="13355" width="1" style="211" customWidth="1"/>
    <col min="13356" max="13356" width="6.42578125" style="211" customWidth="1"/>
    <col min="13357" max="13357" width="1" style="211" customWidth="1"/>
    <col min="13358" max="13568" width="11.42578125" style="211"/>
    <col min="13569" max="13569" width="14.42578125" style="211" customWidth="1"/>
    <col min="13570" max="13570" width="6.42578125" style="211" customWidth="1"/>
    <col min="13571" max="13571" width="1" style="211" customWidth="1"/>
    <col min="13572" max="13572" width="7.5703125" style="211" customWidth="1"/>
    <col min="13573" max="13574" width="1" style="211" customWidth="1"/>
    <col min="13575" max="13575" width="5.85546875" style="211" customWidth="1"/>
    <col min="13576" max="13576" width="1" style="211" customWidth="1"/>
    <col min="13577" max="13577" width="6.85546875" style="211" customWidth="1"/>
    <col min="13578" max="13579" width="1" style="211" customWidth="1"/>
    <col min="13580" max="13580" width="6.85546875" style="211" customWidth="1"/>
    <col min="13581" max="13581" width="1" style="211" customWidth="1"/>
    <col min="13582" max="13582" width="6.85546875" style="211" customWidth="1"/>
    <col min="13583" max="13584" width="1" style="211" customWidth="1"/>
    <col min="13585" max="13585" width="6.42578125" style="211" customWidth="1"/>
    <col min="13586" max="13586" width="1" style="211" customWidth="1"/>
    <col min="13587" max="13587" width="6.85546875" style="211" customWidth="1"/>
    <col min="13588" max="13589" width="1" style="211" customWidth="1"/>
    <col min="13590" max="13590" width="7" style="211" customWidth="1"/>
    <col min="13591" max="13591" width="1" style="211" customWidth="1"/>
    <col min="13592" max="13592" width="7" style="211" customWidth="1"/>
    <col min="13593" max="13594" width="1" style="211" customWidth="1"/>
    <col min="13595" max="13595" width="5.85546875" style="211" customWidth="1"/>
    <col min="13596" max="13596" width="1" style="211" customWidth="1"/>
    <col min="13597" max="13597" width="5.85546875" style="211" customWidth="1"/>
    <col min="13598" max="13599" width="1" style="211" customWidth="1"/>
    <col min="13600" max="13600" width="6.85546875" style="211" customWidth="1"/>
    <col min="13601" max="13601" width="1" style="211" customWidth="1"/>
    <col min="13602" max="13602" width="6.5703125" style="211" customWidth="1"/>
    <col min="13603" max="13604" width="1" style="211" customWidth="1"/>
    <col min="13605" max="13605" width="5.85546875" style="211" customWidth="1"/>
    <col min="13606" max="13606" width="1" style="211" customWidth="1"/>
    <col min="13607" max="13607" width="6.140625" style="211" customWidth="1"/>
    <col min="13608" max="13609" width="1" style="211" customWidth="1"/>
    <col min="13610" max="13610" width="6.42578125" style="211" customWidth="1"/>
    <col min="13611" max="13611" width="1" style="211" customWidth="1"/>
    <col min="13612" max="13612" width="6.42578125" style="211" customWidth="1"/>
    <col min="13613" max="13613" width="1" style="211" customWidth="1"/>
    <col min="13614" max="13824" width="11.42578125" style="211"/>
    <col min="13825" max="13825" width="14.42578125" style="211" customWidth="1"/>
    <col min="13826" max="13826" width="6.42578125" style="211" customWidth="1"/>
    <col min="13827" max="13827" width="1" style="211" customWidth="1"/>
    <col min="13828" max="13828" width="7.5703125" style="211" customWidth="1"/>
    <col min="13829" max="13830" width="1" style="211" customWidth="1"/>
    <col min="13831" max="13831" width="5.85546875" style="211" customWidth="1"/>
    <col min="13832" max="13832" width="1" style="211" customWidth="1"/>
    <col min="13833" max="13833" width="6.85546875" style="211" customWidth="1"/>
    <col min="13834" max="13835" width="1" style="211" customWidth="1"/>
    <col min="13836" max="13836" width="6.85546875" style="211" customWidth="1"/>
    <col min="13837" max="13837" width="1" style="211" customWidth="1"/>
    <col min="13838" max="13838" width="6.85546875" style="211" customWidth="1"/>
    <col min="13839" max="13840" width="1" style="211" customWidth="1"/>
    <col min="13841" max="13841" width="6.42578125" style="211" customWidth="1"/>
    <col min="13842" max="13842" width="1" style="211" customWidth="1"/>
    <col min="13843" max="13843" width="6.85546875" style="211" customWidth="1"/>
    <col min="13844" max="13845" width="1" style="211" customWidth="1"/>
    <col min="13846" max="13846" width="7" style="211" customWidth="1"/>
    <col min="13847" max="13847" width="1" style="211" customWidth="1"/>
    <col min="13848" max="13848" width="7" style="211" customWidth="1"/>
    <col min="13849" max="13850" width="1" style="211" customWidth="1"/>
    <col min="13851" max="13851" width="5.85546875" style="211" customWidth="1"/>
    <col min="13852" max="13852" width="1" style="211" customWidth="1"/>
    <col min="13853" max="13853" width="5.85546875" style="211" customWidth="1"/>
    <col min="13854" max="13855" width="1" style="211" customWidth="1"/>
    <col min="13856" max="13856" width="6.85546875" style="211" customWidth="1"/>
    <col min="13857" max="13857" width="1" style="211" customWidth="1"/>
    <col min="13858" max="13858" width="6.5703125" style="211" customWidth="1"/>
    <col min="13859" max="13860" width="1" style="211" customWidth="1"/>
    <col min="13861" max="13861" width="5.85546875" style="211" customWidth="1"/>
    <col min="13862" max="13862" width="1" style="211" customWidth="1"/>
    <col min="13863" max="13863" width="6.140625" style="211" customWidth="1"/>
    <col min="13864" max="13865" width="1" style="211" customWidth="1"/>
    <col min="13866" max="13866" width="6.42578125" style="211" customWidth="1"/>
    <col min="13867" max="13867" width="1" style="211" customWidth="1"/>
    <col min="13868" max="13868" width="6.42578125" style="211" customWidth="1"/>
    <col min="13869" max="13869" width="1" style="211" customWidth="1"/>
    <col min="13870" max="14080" width="11.42578125" style="211"/>
    <col min="14081" max="14081" width="14.42578125" style="211" customWidth="1"/>
    <col min="14082" max="14082" width="6.42578125" style="211" customWidth="1"/>
    <col min="14083" max="14083" width="1" style="211" customWidth="1"/>
    <col min="14084" max="14084" width="7.5703125" style="211" customWidth="1"/>
    <col min="14085" max="14086" width="1" style="211" customWidth="1"/>
    <col min="14087" max="14087" width="5.85546875" style="211" customWidth="1"/>
    <col min="14088" max="14088" width="1" style="211" customWidth="1"/>
    <col min="14089" max="14089" width="6.85546875" style="211" customWidth="1"/>
    <col min="14090" max="14091" width="1" style="211" customWidth="1"/>
    <col min="14092" max="14092" width="6.85546875" style="211" customWidth="1"/>
    <col min="14093" max="14093" width="1" style="211" customWidth="1"/>
    <col min="14094" max="14094" width="6.85546875" style="211" customWidth="1"/>
    <col min="14095" max="14096" width="1" style="211" customWidth="1"/>
    <col min="14097" max="14097" width="6.42578125" style="211" customWidth="1"/>
    <col min="14098" max="14098" width="1" style="211" customWidth="1"/>
    <col min="14099" max="14099" width="6.85546875" style="211" customWidth="1"/>
    <col min="14100" max="14101" width="1" style="211" customWidth="1"/>
    <col min="14102" max="14102" width="7" style="211" customWidth="1"/>
    <col min="14103" max="14103" width="1" style="211" customWidth="1"/>
    <col min="14104" max="14104" width="7" style="211" customWidth="1"/>
    <col min="14105" max="14106" width="1" style="211" customWidth="1"/>
    <col min="14107" max="14107" width="5.85546875" style="211" customWidth="1"/>
    <col min="14108" max="14108" width="1" style="211" customWidth="1"/>
    <col min="14109" max="14109" width="5.85546875" style="211" customWidth="1"/>
    <col min="14110" max="14111" width="1" style="211" customWidth="1"/>
    <col min="14112" max="14112" width="6.85546875" style="211" customWidth="1"/>
    <col min="14113" max="14113" width="1" style="211" customWidth="1"/>
    <col min="14114" max="14114" width="6.5703125" style="211" customWidth="1"/>
    <col min="14115" max="14116" width="1" style="211" customWidth="1"/>
    <col min="14117" max="14117" width="5.85546875" style="211" customWidth="1"/>
    <col min="14118" max="14118" width="1" style="211" customWidth="1"/>
    <col min="14119" max="14119" width="6.140625" style="211" customWidth="1"/>
    <col min="14120" max="14121" width="1" style="211" customWidth="1"/>
    <col min="14122" max="14122" width="6.42578125" style="211" customWidth="1"/>
    <col min="14123" max="14123" width="1" style="211" customWidth="1"/>
    <col min="14124" max="14124" width="6.42578125" style="211" customWidth="1"/>
    <col min="14125" max="14125" width="1" style="211" customWidth="1"/>
    <col min="14126" max="14336" width="11.42578125" style="211"/>
    <col min="14337" max="14337" width="14.42578125" style="211" customWidth="1"/>
    <col min="14338" max="14338" width="6.42578125" style="211" customWidth="1"/>
    <col min="14339" max="14339" width="1" style="211" customWidth="1"/>
    <col min="14340" max="14340" width="7.5703125" style="211" customWidth="1"/>
    <col min="14341" max="14342" width="1" style="211" customWidth="1"/>
    <col min="14343" max="14343" width="5.85546875" style="211" customWidth="1"/>
    <col min="14344" max="14344" width="1" style="211" customWidth="1"/>
    <col min="14345" max="14345" width="6.85546875" style="211" customWidth="1"/>
    <col min="14346" max="14347" width="1" style="211" customWidth="1"/>
    <col min="14348" max="14348" width="6.85546875" style="211" customWidth="1"/>
    <col min="14349" max="14349" width="1" style="211" customWidth="1"/>
    <col min="14350" max="14350" width="6.85546875" style="211" customWidth="1"/>
    <col min="14351" max="14352" width="1" style="211" customWidth="1"/>
    <col min="14353" max="14353" width="6.42578125" style="211" customWidth="1"/>
    <col min="14354" max="14354" width="1" style="211" customWidth="1"/>
    <col min="14355" max="14355" width="6.85546875" style="211" customWidth="1"/>
    <col min="14356" max="14357" width="1" style="211" customWidth="1"/>
    <col min="14358" max="14358" width="7" style="211" customWidth="1"/>
    <col min="14359" max="14359" width="1" style="211" customWidth="1"/>
    <col min="14360" max="14360" width="7" style="211" customWidth="1"/>
    <col min="14361" max="14362" width="1" style="211" customWidth="1"/>
    <col min="14363" max="14363" width="5.85546875" style="211" customWidth="1"/>
    <col min="14364" max="14364" width="1" style="211" customWidth="1"/>
    <col min="14365" max="14365" width="5.85546875" style="211" customWidth="1"/>
    <col min="14366" max="14367" width="1" style="211" customWidth="1"/>
    <col min="14368" max="14368" width="6.85546875" style="211" customWidth="1"/>
    <col min="14369" max="14369" width="1" style="211" customWidth="1"/>
    <col min="14370" max="14370" width="6.5703125" style="211" customWidth="1"/>
    <col min="14371" max="14372" width="1" style="211" customWidth="1"/>
    <col min="14373" max="14373" width="5.85546875" style="211" customWidth="1"/>
    <col min="14374" max="14374" width="1" style="211" customWidth="1"/>
    <col min="14375" max="14375" width="6.140625" style="211" customWidth="1"/>
    <col min="14376" max="14377" width="1" style="211" customWidth="1"/>
    <col min="14378" max="14378" width="6.42578125" style="211" customWidth="1"/>
    <col min="14379" max="14379" width="1" style="211" customWidth="1"/>
    <col min="14380" max="14380" width="6.42578125" style="211" customWidth="1"/>
    <col min="14381" max="14381" width="1" style="211" customWidth="1"/>
    <col min="14382" max="14592" width="11.42578125" style="211"/>
    <col min="14593" max="14593" width="14.42578125" style="211" customWidth="1"/>
    <col min="14594" max="14594" width="6.42578125" style="211" customWidth="1"/>
    <col min="14595" max="14595" width="1" style="211" customWidth="1"/>
    <col min="14596" max="14596" width="7.5703125" style="211" customWidth="1"/>
    <col min="14597" max="14598" width="1" style="211" customWidth="1"/>
    <col min="14599" max="14599" width="5.85546875" style="211" customWidth="1"/>
    <col min="14600" max="14600" width="1" style="211" customWidth="1"/>
    <col min="14601" max="14601" width="6.85546875" style="211" customWidth="1"/>
    <col min="14602" max="14603" width="1" style="211" customWidth="1"/>
    <col min="14604" max="14604" width="6.85546875" style="211" customWidth="1"/>
    <col min="14605" max="14605" width="1" style="211" customWidth="1"/>
    <col min="14606" max="14606" width="6.85546875" style="211" customWidth="1"/>
    <col min="14607" max="14608" width="1" style="211" customWidth="1"/>
    <col min="14609" max="14609" width="6.42578125" style="211" customWidth="1"/>
    <col min="14610" max="14610" width="1" style="211" customWidth="1"/>
    <col min="14611" max="14611" width="6.85546875" style="211" customWidth="1"/>
    <col min="14612" max="14613" width="1" style="211" customWidth="1"/>
    <col min="14614" max="14614" width="7" style="211" customWidth="1"/>
    <col min="14615" max="14615" width="1" style="211" customWidth="1"/>
    <col min="14616" max="14616" width="7" style="211" customWidth="1"/>
    <col min="14617" max="14618" width="1" style="211" customWidth="1"/>
    <col min="14619" max="14619" width="5.85546875" style="211" customWidth="1"/>
    <col min="14620" max="14620" width="1" style="211" customWidth="1"/>
    <col min="14621" max="14621" width="5.85546875" style="211" customWidth="1"/>
    <col min="14622" max="14623" width="1" style="211" customWidth="1"/>
    <col min="14624" max="14624" width="6.85546875" style="211" customWidth="1"/>
    <col min="14625" max="14625" width="1" style="211" customWidth="1"/>
    <col min="14626" max="14626" width="6.5703125" style="211" customWidth="1"/>
    <col min="14627" max="14628" width="1" style="211" customWidth="1"/>
    <col min="14629" max="14629" width="5.85546875" style="211" customWidth="1"/>
    <col min="14630" max="14630" width="1" style="211" customWidth="1"/>
    <col min="14631" max="14631" width="6.140625" style="211" customWidth="1"/>
    <col min="14632" max="14633" width="1" style="211" customWidth="1"/>
    <col min="14634" max="14634" width="6.42578125" style="211" customWidth="1"/>
    <col min="14635" max="14635" width="1" style="211" customWidth="1"/>
    <col min="14636" max="14636" width="6.42578125" style="211" customWidth="1"/>
    <col min="14637" max="14637" width="1" style="211" customWidth="1"/>
    <col min="14638" max="14848" width="11.42578125" style="211"/>
    <col min="14849" max="14849" width="14.42578125" style="211" customWidth="1"/>
    <col min="14850" max="14850" width="6.42578125" style="211" customWidth="1"/>
    <col min="14851" max="14851" width="1" style="211" customWidth="1"/>
    <col min="14852" max="14852" width="7.5703125" style="211" customWidth="1"/>
    <col min="14853" max="14854" width="1" style="211" customWidth="1"/>
    <col min="14855" max="14855" width="5.85546875" style="211" customWidth="1"/>
    <col min="14856" max="14856" width="1" style="211" customWidth="1"/>
    <col min="14857" max="14857" width="6.85546875" style="211" customWidth="1"/>
    <col min="14858" max="14859" width="1" style="211" customWidth="1"/>
    <col min="14860" max="14860" width="6.85546875" style="211" customWidth="1"/>
    <col min="14861" max="14861" width="1" style="211" customWidth="1"/>
    <col min="14862" max="14862" width="6.85546875" style="211" customWidth="1"/>
    <col min="14863" max="14864" width="1" style="211" customWidth="1"/>
    <col min="14865" max="14865" width="6.42578125" style="211" customWidth="1"/>
    <col min="14866" max="14866" width="1" style="211" customWidth="1"/>
    <col min="14867" max="14867" width="6.85546875" style="211" customWidth="1"/>
    <col min="14868" max="14869" width="1" style="211" customWidth="1"/>
    <col min="14870" max="14870" width="7" style="211" customWidth="1"/>
    <col min="14871" max="14871" width="1" style="211" customWidth="1"/>
    <col min="14872" max="14872" width="7" style="211" customWidth="1"/>
    <col min="14873" max="14874" width="1" style="211" customWidth="1"/>
    <col min="14875" max="14875" width="5.85546875" style="211" customWidth="1"/>
    <col min="14876" max="14876" width="1" style="211" customWidth="1"/>
    <col min="14877" max="14877" width="5.85546875" style="211" customWidth="1"/>
    <col min="14878" max="14879" width="1" style="211" customWidth="1"/>
    <col min="14880" max="14880" width="6.85546875" style="211" customWidth="1"/>
    <col min="14881" max="14881" width="1" style="211" customWidth="1"/>
    <col min="14882" max="14882" width="6.5703125" style="211" customWidth="1"/>
    <col min="14883" max="14884" width="1" style="211" customWidth="1"/>
    <col min="14885" max="14885" width="5.85546875" style="211" customWidth="1"/>
    <col min="14886" max="14886" width="1" style="211" customWidth="1"/>
    <col min="14887" max="14887" width="6.140625" style="211" customWidth="1"/>
    <col min="14888" max="14889" width="1" style="211" customWidth="1"/>
    <col min="14890" max="14890" width="6.42578125" style="211" customWidth="1"/>
    <col min="14891" max="14891" width="1" style="211" customWidth="1"/>
    <col min="14892" max="14892" width="6.42578125" style="211" customWidth="1"/>
    <col min="14893" max="14893" width="1" style="211" customWidth="1"/>
    <col min="14894" max="15104" width="11.42578125" style="211"/>
    <col min="15105" max="15105" width="14.42578125" style="211" customWidth="1"/>
    <col min="15106" max="15106" width="6.42578125" style="211" customWidth="1"/>
    <col min="15107" max="15107" width="1" style="211" customWidth="1"/>
    <col min="15108" max="15108" width="7.5703125" style="211" customWidth="1"/>
    <col min="15109" max="15110" width="1" style="211" customWidth="1"/>
    <col min="15111" max="15111" width="5.85546875" style="211" customWidth="1"/>
    <col min="15112" max="15112" width="1" style="211" customWidth="1"/>
    <col min="15113" max="15113" width="6.85546875" style="211" customWidth="1"/>
    <col min="15114" max="15115" width="1" style="211" customWidth="1"/>
    <col min="15116" max="15116" width="6.85546875" style="211" customWidth="1"/>
    <col min="15117" max="15117" width="1" style="211" customWidth="1"/>
    <col min="15118" max="15118" width="6.85546875" style="211" customWidth="1"/>
    <col min="15119" max="15120" width="1" style="211" customWidth="1"/>
    <col min="15121" max="15121" width="6.42578125" style="211" customWidth="1"/>
    <col min="15122" max="15122" width="1" style="211" customWidth="1"/>
    <col min="15123" max="15123" width="6.85546875" style="211" customWidth="1"/>
    <col min="15124" max="15125" width="1" style="211" customWidth="1"/>
    <col min="15126" max="15126" width="7" style="211" customWidth="1"/>
    <col min="15127" max="15127" width="1" style="211" customWidth="1"/>
    <col min="15128" max="15128" width="7" style="211" customWidth="1"/>
    <col min="15129" max="15130" width="1" style="211" customWidth="1"/>
    <col min="15131" max="15131" width="5.85546875" style="211" customWidth="1"/>
    <col min="15132" max="15132" width="1" style="211" customWidth="1"/>
    <col min="15133" max="15133" width="5.85546875" style="211" customWidth="1"/>
    <col min="15134" max="15135" width="1" style="211" customWidth="1"/>
    <col min="15136" max="15136" width="6.85546875" style="211" customWidth="1"/>
    <col min="15137" max="15137" width="1" style="211" customWidth="1"/>
    <col min="15138" max="15138" width="6.5703125" style="211" customWidth="1"/>
    <col min="15139" max="15140" width="1" style="211" customWidth="1"/>
    <col min="15141" max="15141" width="5.85546875" style="211" customWidth="1"/>
    <col min="15142" max="15142" width="1" style="211" customWidth="1"/>
    <col min="15143" max="15143" width="6.140625" style="211" customWidth="1"/>
    <col min="15144" max="15145" width="1" style="211" customWidth="1"/>
    <col min="15146" max="15146" width="6.42578125" style="211" customWidth="1"/>
    <col min="15147" max="15147" width="1" style="211" customWidth="1"/>
    <col min="15148" max="15148" width="6.42578125" style="211" customWidth="1"/>
    <col min="15149" max="15149" width="1" style="211" customWidth="1"/>
    <col min="15150" max="15360" width="11.42578125" style="211"/>
    <col min="15361" max="15361" width="14.42578125" style="211" customWidth="1"/>
    <col min="15362" max="15362" width="6.42578125" style="211" customWidth="1"/>
    <col min="15363" max="15363" width="1" style="211" customWidth="1"/>
    <col min="15364" max="15364" width="7.5703125" style="211" customWidth="1"/>
    <col min="15365" max="15366" width="1" style="211" customWidth="1"/>
    <col min="15367" max="15367" width="5.85546875" style="211" customWidth="1"/>
    <col min="15368" max="15368" width="1" style="211" customWidth="1"/>
    <col min="15369" max="15369" width="6.85546875" style="211" customWidth="1"/>
    <col min="15370" max="15371" width="1" style="211" customWidth="1"/>
    <col min="15372" max="15372" width="6.85546875" style="211" customWidth="1"/>
    <col min="15373" max="15373" width="1" style="211" customWidth="1"/>
    <col min="15374" max="15374" width="6.85546875" style="211" customWidth="1"/>
    <col min="15375" max="15376" width="1" style="211" customWidth="1"/>
    <col min="15377" max="15377" width="6.42578125" style="211" customWidth="1"/>
    <col min="15378" max="15378" width="1" style="211" customWidth="1"/>
    <col min="15379" max="15379" width="6.85546875" style="211" customWidth="1"/>
    <col min="15380" max="15381" width="1" style="211" customWidth="1"/>
    <col min="15382" max="15382" width="7" style="211" customWidth="1"/>
    <col min="15383" max="15383" width="1" style="211" customWidth="1"/>
    <col min="15384" max="15384" width="7" style="211" customWidth="1"/>
    <col min="15385" max="15386" width="1" style="211" customWidth="1"/>
    <col min="15387" max="15387" width="5.85546875" style="211" customWidth="1"/>
    <col min="15388" max="15388" width="1" style="211" customWidth="1"/>
    <col min="15389" max="15389" width="5.85546875" style="211" customWidth="1"/>
    <col min="15390" max="15391" width="1" style="211" customWidth="1"/>
    <col min="15392" max="15392" width="6.85546875" style="211" customWidth="1"/>
    <col min="15393" max="15393" width="1" style="211" customWidth="1"/>
    <col min="15394" max="15394" width="6.5703125" style="211" customWidth="1"/>
    <col min="15395" max="15396" width="1" style="211" customWidth="1"/>
    <col min="15397" max="15397" width="5.85546875" style="211" customWidth="1"/>
    <col min="15398" max="15398" width="1" style="211" customWidth="1"/>
    <col min="15399" max="15399" width="6.140625" style="211" customWidth="1"/>
    <col min="15400" max="15401" width="1" style="211" customWidth="1"/>
    <col min="15402" max="15402" width="6.42578125" style="211" customWidth="1"/>
    <col min="15403" max="15403" width="1" style="211" customWidth="1"/>
    <col min="15404" max="15404" width="6.42578125" style="211" customWidth="1"/>
    <col min="15405" max="15405" width="1" style="211" customWidth="1"/>
    <col min="15406" max="15616" width="11.42578125" style="211"/>
    <col min="15617" max="15617" width="14.42578125" style="211" customWidth="1"/>
    <col min="15618" max="15618" width="6.42578125" style="211" customWidth="1"/>
    <col min="15619" max="15619" width="1" style="211" customWidth="1"/>
    <col min="15620" max="15620" width="7.5703125" style="211" customWidth="1"/>
    <col min="15621" max="15622" width="1" style="211" customWidth="1"/>
    <col min="15623" max="15623" width="5.85546875" style="211" customWidth="1"/>
    <col min="15624" max="15624" width="1" style="211" customWidth="1"/>
    <col min="15625" max="15625" width="6.85546875" style="211" customWidth="1"/>
    <col min="15626" max="15627" width="1" style="211" customWidth="1"/>
    <col min="15628" max="15628" width="6.85546875" style="211" customWidth="1"/>
    <col min="15629" max="15629" width="1" style="211" customWidth="1"/>
    <col min="15630" max="15630" width="6.85546875" style="211" customWidth="1"/>
    <col min="15631" max="15632" width="1" style="211" customWidth="1"/>
    <col min="15633" max="15633" width="6.42578125" style="211" customWidth="1"/>
    <col min="15634" max="15634" width="1" style="211" customWidth="1"/>
    <col min="15635" max="15635" width="6.85546875" style="211" customWidth="1"/>
    <col min="15636" max="15637" width="1" style="211" customWidth="1"/>
    <col min="15638" max="15638" width="7" style="211" customWidth="1"/>
    <col min="15639" max="15639" width="1" style="211" customWidth="1"/>
    <col min="15640" max="15640" width="7" style="211" customWidth="1"/>
    <col min="15641" max="15642" width="1" style="211" customWidth="1"/>
    <col min="15643" max="15643" width="5.85546875" style="211" customWidth="1"/>
    <col min="15644" max="15644" width="1" style="211" customWidth="1"/>
    <col min="15645" max="15645" width="5.85546875" style="211" customWidth="1"/>
    <col min="15646" max="15647" width="1" style="211" customWidth="1"/>
    <col min="15648" max="15648" width="6.85546875" style="211" customWidth="1"/>
    <col min="15649" max="15649" width="1" style="211" customWidth="1"/>
    <col min="15650" max="15650" width="6.5703125" style="211" customWidth="1"/>
    <col min="15651" max="15652" width="1" style="211" customWidth="1"/>
    <col min="15653" max="15653" width="5.85546875" style="211" customWidth="1"/>
    <col min="15654" max="15654" width="1" style="211" customWidth="1"/>
    <col min="15655" max="15655" width="6.140625" style="211" customWidth="1"/>
    <col min="15656" max="15657" width="1" style="211" customWidth="1"/>
    <col min="15658" max="15658" width="6.42578125" style="211" customWidth="1"/>
    <col min="15659" max="15659" width="1" style="211" customWidth="1"/>
    <col min="15660" max="15660" width="6.42578125" style="211" customWidth="1"/>
    <col min="15661" max="15661" width="1" style="211" customWidth="1"/>
    <col min="15662" max="15872" width="11.42578125" style="211"/>
    <col min="15873" max="15873" width="14.42578125" style="211" customWidth="1"/>
    <col min="15874" max="15874" width="6.42578125" style="211" customWidth="1"/>
    <col min="15875" max="15875" width="1" style="211" customWidth="1"/>
    <col min="15876" max="15876" width="7.5703125" style="211" customWidth="1"/>
    <col min="15877" max="15878" width="1" style="211" customWidth="1"/>
    <col min="15879" max="15879" width="5.85546875" style="211" customWidth="1"/>
    <col min="15880" max="15880" width="1" style="211" customWidth="1"/>
    <col min="15881" max="15881" width="6.85546875" style="211" customWidth="1"/>
    <col min="15882" max="15883" width="1" style="211" customWidth="1"/>
    <col min="15884" max="15884" width="6.85546875" style="211" customWidth="1"/>
    <col min="15885" max="15885" width="1" style="211" customWidth="1"/>
    <col min="15886" max="15886" width="6.85546875" style="211" customWidth="1"/>
    <col min="15887" max="15888" width="1" style="211" customWidth="1"/>
    <col min="15889" max="15889" width="6.42578125" style="211" customWidth="1"/>
    <col min="15890" max="15890" width="1" style="211" customWidth="1"/>
    <col min="15891" max="15891" width="6.85546875" style="211" customWidth="1"/>
    <col min="15892" max="15893" width="1" style="211" customWidth="1"/>
    <col min="15894" max="15894" width="7" style="211" customWidth="1"/>
    <col min="15895" max="15895" width="1" style="211" customWidth="1"/>
    <col min="15896" max="15896" width="7" style="211" customWidth="1"/>
    <col min="15897" max="15898" width="1" style="211" customWidth="1"/>
    <col min="15899" max="15899" width="5.85546875" style="211" customWidth="1"/>
    <col min="15900" max="15900" width="1" style="211" customWidth="1"/>
    <col min="15901" max="15901" width="5.85546875" style="211" customWidth="1"/>
    <col min="15902" max="15903" width="1" style="211" customWidth="1"/>
    <col min="15904" max="15904" width="6.85546875" style="211" customWidth="1"/>
    <col min="15905" max="15905" width="1" style="211" customWidth="1"/>
    <col min="15906" max="15906" width="6.5703125" style="211" customWidth="1"/>
    <col min="15907" max="15908" width="1" style="211" customWidth="1"/>
    <col min="15909" max="15909" width="5.85546875" style="211" customWidth="1"/>
    <col min="15910" max="15910" width="1" style="211" customWidth="1"/>
    <col min="15911" max="15911" width="6.140625" style="211" customWidth="1"/>
    <col min="15912" max="15913" width="1" style="211" customWidth="1"/>
    <col min="15914" max="15914" width="6.42578125" style="211" customWidth="1"/>
    <col min="15915" max="15915" width="1" style="211" customWidth="1"/>
    <col min="15916" max="15916" width="6.42578125" style="211" customWidth="1"/>
    <col min="15917" max="15917" width="1" style="211" customWidth="1"/>
    <col min="15918" max="16128" width="11.42578125" style="211"/>
    <col min="16129" max="16129" width="14.42578125" style="211" customWidth="1"/>
    <col min="16130" max="16130" width="6.42578125" style="211" customWidth="1"/>
    <col min="16131" max="16131" width="1" style="211" customWidth="1"/>
    <col min="16132" max="16132" width="7.5703125" style="211" customWidth="1"/>
    <col min="16133" max="16134" width="1" style="211" customWidth="1"/>
    <col min="16135" max="16135" width="5.85546875" style="211" customWidth="1"/>
    <col min="16136" max="16136" width="1" style="211" customWidth="1"/>
    <col min="16137" max="16137" width="6.85546875" style="211" customWidth="1"/>
    <col min="16138" max="16139" width="1" style="211" customWidth="1"/>
    <col min="16140" max="16140" width="6.85546875" style="211" customWidth="1"/>
    <col min="16141" max="16141" width="1" style="211" customWidth="1"/>
    <col min="16142" max="16142" width="6.85546875" style="211" customWidth="1"/>
    <col min="16143" max="16144" width="1" style="211" customWidth="1"/>
    <col min="16145" max="16145" width="6.42578125" style="211" customWidth="1"/>
    <col min="16146" max="16146" width="1" style="211" customWidth="1"/>
    <col min="16147" max="16147" width="6.85546875" style="211" customWidth="1"/>
    <col min="16148" max="16149" width="1" style="211" customWidth="1"/>
    <col min="16150" max="16150" width="7" style="211" customWidth="1"/>
    <col min="16151" max="16151" width="1" style="211" customWidth="1"/>
    <col min="16152" max="16152" width="7" style="211" customWidth="1"/>
    <col min="16153" max="16154" width="1" style="211" customWidth="1"/>
    <col min="16155" max="16155" width="5.85546875" style="211" customWidth="1"/>
    <col min="16156" max="16156" width="1" style="211" customWidth="1"/>
    <col min="16157" max="16157" width="5.85546875" style="211" customWidth="1"/>
    <col min="16158" max="16159" width="1" style="211" customWidth="1"/>
    <col min="16160" max="16160" width="6.85546875" style="211" customWidth="1"/>
    <col min="16161" max="16161" width="1" style="211" customWidth="1"/>
    <col min="16162" max="16162" width="6.5703125" style="211" customWidth="1"/>
    <col min="16163" max="16164" width="1" style="211" customWidth="1"/>
    <col min="16165" max="16165" width="5.85546875" style="211" customWidth="1"/>
    <col min="16166" max="16166" width="1" style="211" customWidth="1"/>
    <col min="16167" max="16167" width="6.140625" style="211" customWidth="1"/>
    <col min="16168" max="16169" width="1" style="211" customWidth="1"/>
    <col min="16170" max="16170" width="6.42578125" style="211" customWidth="1"/>
    <col min="16171" max="16171" width="1" style="211" customWidth="1"/>
    <col min="16172" max="16172" width="6.42578125" style="211" customWidth="1"/>
    <col min="16173" max="16173" width="1" style="211" customWidth="1"/>
    <col min="16174" max="16384" width="11.42578125" style="211"/>
  </cols>
  <sheetData>
    <row r="1" spans="1:48" s="218" customFormat="1" ht="14.25" customHeight="1" x14ac:dyDescent="0.2">
      <c r="A1" s="215" t="s">
        <v>2081</v>
      </c>
      <c r="B1" s="216"/>
      <c r="C1" s="216"/>
      <c r="D1" s="216"/>
      <c r="E1" s="216"/>
      <c r="F1" s="216"/>
      <c r="G1" s="216"/>
      <c r="H1" s="216"/>
      <c r="I1" s="216"/>
      <c r="J1" s="216"/>
      <c r="K1" s="216"/>
      <c r="L1" s="216"/>
      <c r="M1" s="216"/>
      <c r="N1" s="216"/>
      <c r="O1" s="216"/>
      <c r="P1" s="216"/>
      <c r="Q1" s="216"/>
      <c r="R1" s="216"/>
      <c r="S1" s="216"/>
      <c r="T1" s="216"/>
      <c r="U1" s="216"/>
      <c r="V1" s="216"/>
      <c r="W1" s="217"/>
      <c r="X1" s="217"/>
      <c r="Y1" s="217"/>
      <c r="Z1" s="217"/>
      <c r="AA1" s="217"/>
      <c r="AB1" s="217"/>
      <c r="AC1" s="217"/>
      <c r="AD1" s="217"/>
      <c r="AE1" s="217"/>
      <c r="AF1" s="217"/>
      <c r="AG1" s="217"/>
      <c r="AH1" s="217"/>
      <c r="AI1" s="217"/>
      <c r="AJ1" s="217"/>
      <c r="AK1" s="217"/>
      <c r="AL1" s="217"/>
      <c r="AM1" s="217"/>
      <c r="AN1" s="217"/>
      <c r="AO1" s="217"/>
      <c r="AR1" s="217"/>
      <c r="AS1" s="219" t="s">
        <v>1691</v>
      </c>
      <c r="AT1" s="217"/>
      <c r="AU1" s="217"/>
      <c r="AV1" s="217"/>
    </row>
    <row r="2" spans="1:48" s="218" customFormat="1" ht="14.25" customHeight="1" x14ac:dyDescent="0.2">
      <c r="A2" s="215" t="s">
        <v>34</v>
      </c>
      <c r="C2" s="216"/>
      <c r="D2" s="216"/>
      <c r="E2" s="216"/>
      <c r="F2" s="216"/>
      <c r="G2" s="216"/>
      <c r="H2" s="216"/>
      <c r="I2" s="216"/>
      <c r="J2" s="216"/>
      <c r="K2" s="216"/>
      <c r="L2" s="216"/>
      <c r="M2" s="216"/>
      <c r="N2" s="216"/>
      <c r="O2" s="216"/>
      <c r="P2" s="216"/>
      <c r="Q2" s="216"/>
      <c r="R2" s="216"/>
      <c r="S2" s="216"/>
      <c r="T2" s="216"/>
      <c r="U2" s="216"/>
      <c r="V2" s="216"/>
      <c r="W2" s="217"/>
      <c r="X2" s="217"/>
      <c r="Y2" s="217"/>
      <c r="Z2" s="217"/>
      <c r="AA2" s="217"/>
      <c r="AB2" s="217"/>
      <c r="AC2" s="217"/>
      <c r="AD2" s="217"/>
      <c r="AE2" s="217"/>
      <c r="AF2" s="217"/>
      <c r="AG2" s="217"/>
      <c r="AH2" s="217"/>
      <c r="AI2" s="217"/>
      <c r="AJ2" s="217"/>
      <c r="AK2" s="217"/>
      <c r="AL2" s="217"/>
      <c r="AM2" s="217"/>
      <c r="AN2" s="217"/>
      <c r="AO2" s="217"/>
      <c r="AR2" s="217"/>
      <c r="AS2" s="219"/>
      <c r="AT2" s="217"/>
      <c r="AU2" s="217"/>
      <c r="AV2" s="217"/>
    </row>
    <row r="3" spans="1:48" s="218" customFormat="1" ht="7.5" customHeight="1" x14ac:dyDescent="0.2">
      <c r="A3" s="220"/>
      <c r="B3" s="216"/>
      <c r="C3" s="216"/>
      <c r="D3" s="216"/>
      <c r="E3" s="216"/>
      <c r="F3" s="216"/>
      <c r="G3" s="216"/>
      <c r="H3" s="216"/>
      <c r="I3" s="216"/>
      <c r="J3" s="216"/>
      <c r="K3" s="216"/>
      <c r="L3" s="216"/>
      <c r="M3" s="216"/>
      <c r="N3" s="216"/>
      <c r="O3" s="216"/>
      <c r="P3" s="216"/>
      <c r="Q3" s="216"/>
      <c r="R3" s="216"/>
      <c r="S3" s="216"/>
      <c r="T3" s="216"/>
      <c r="U3" s="216"/>
      <c r="V3" s="216"/>
      <c r="W3" s="217"/>
      <c r="X3" s="217"/>
      <c r="Y3" s="217"/>
      <c r="Z3" s="217"/>
      <c r="AA3" s="217"/>
      <c r="AB3" s="217"/>
      <c r="AC3" s="217"/>
      <c r="AD3" s="217"/>
      <c r="AE3" s="217"/>
      <c r="AF3" s="217"/>
      <c r="AG3" s="217"/>
      <c r="AH3" s="217"/>
      <c r="AI3" s="217"/>
      <c r="AJ3" s="217"/>
      <c r="AK3" s="217"/>
      <c r="AL3" s="217"/>
      <c r="AM3" s="217"/>
      <c r="AN3" s="217"/>
      <c r="AO3" s="217"/>
      <c r="AR3" s="217"/>
      <c r="AS3" s="219"/>
      <c r="AT3" s="217"/>
      <c r="AU3" s="217"/>
      <c r="AV3" s="217"/>
    </row>
    <row r="4" spans="1:48" ht="24" customHeight="1" x14ac:dyDescent="0.2">
      <c r="A4" s="1754" t="s">
        <v>344</v>
      </c>
      <c r="B4" s="1760" t="s">
        <v>0</v>
      </c>
      <c r="C4" s="1760"/>
      <c r="D4" s="1760"/>
      <c r="E4" s="1760"/>
      <c r="F4" s="731"/>
      <c r="G4" s="1761" t="s">
        <v>443</v>
      </c>
      <c r="H4" s="1761"/>
      <c r="I4" s="1761"/>
      <c r="J4" s="1761"/>
      <c r="K4" s="731"/>
      <c r="L4" s="1761" t="s">
        <v>444</v>
      </c>
      <c r="M4" s="1761"/>
      <c r="N4" s="1761"/>
      <c r="O4" s="1761"/>
      <c r="P4" s="731"/>
      <c r="Q4" s="1761" t="s">
        <v>445</v>
      </c>
      <c r="R4" s="1761"/>
      <c r="S4" s="1761"/>
      <c r="T4" s="1761"/>
      <c r="U4" s="731"/>
      <c r="V4" s="1761" t="s">
        <v>446</v>
      </c>
      <c r="W4" s="1761"/>
      <c r="X4" s="1761"/>
      <c r="Y4" s="1761"/>
      <c r="Z4" s="731"/>
      <c r="AA4" s="1761" t="s">
        <v>447</v>
      </c>
      <c r="AB4" s="1761"/>
      <c r="AC4" s="1761"/>
      <c r="AD4" s="1761"/>
      <c r="AE4" s="731"/>
      <c r="AF4" s="1761" t="s">
        <v>448</v>
      </c>
      <c r="AG4" s="1761"/>
      <c r="AH4" s="1761"/>
      <c r="AI4" s="1761"/>
      <c r="AJ4" s="731"/>
      <c r="AK4" s="1761" t="s">
        <v>449</v>
      </c>
      <c r="AL4" s="1761"/>
      <c r="AM4" s="1761"/>
      <c r="AN4" s="1761"/>
      <c r="AO4" s="731"/>
      <c r="AP4" s="1761" t="s">
        <v>450</v>
      </c>
      <c r="AQ4" s="1761"/>
      <c r="AR4" s="1761"/>
      <c r="AS4" s="1761"/>
    </row>
    <row r="5" spans="1:48" s="221" customFormat="1" ht="14.25" customHeight="1" x14ac:dyDescent="0.2">
      <c r="A5" s="1755"/>
      <c r="B5" s="306">
        <v>2012</v>
      </c>
      <c r="C5" s="306"/>
      <c r="D5" s="306">
        <v>2013</v>
      </c>
      <c r="E5" s="306"/>
      <c r="F5" s="306"/>
      <c r="G5" s="306">
        <v>2012</v>
      </c>
      <c r="H5" s="306"/>
      <c r="I5" s="306">
        <v>2013</v>
      </c>
      <c r="J5" s="306"/>
      <c r="K5" s="306"/>
      <c r="L5" s="306">
        <v>2012</v>
      </c>
      <c r="M5" s="306"/>
      <c r="N5" s="306">
        <v>2013</v>
      </c>
      <c r="O5" s="306"/>
      <c r="P5" s="306"/>
      <c r="Q5" s="306">
        <v>2012</v>
      </c>
      <c r="R5" s="306"/>
      <c r="S5" s="306">
        <v>2013</v>
      </c>
      <c r="T5" s="306"/>
      <c r="U5" s="306"/>
      <c r="V5" s="306">
        <v>2012</v>
      </c>
      <c r="W5" s="306"/>
      <c r="X5" s="306">
        <v>2013</v>
      </c>
      <c r="Y5" s="306"/>
      <c r="Z5" s="306"/>
      <c r="AA5" s="306">
        <v>2012</v>
      </c>
      <c r="AB5" s="306"/>
      <c r="AC5" s="306">
        <v>2013</v>
      </c>
      <c r="AD5" s="306"/>
      <c r="AE5" s="306"/>
      <c r="AF5" s="306">
        <v>2012</v>
      </c>
      <c r="AG5" s="306">
        <v>2012</v>
      </c>
      <c r="AH5" s="306">
        <v>2013</v>
      </c>
      <c r="AI5" s="306"/>
      <c r="AJ5" s="306"/>
      <c r="AK5" s="306">
        <v>2012</v>
      </c>
      <c r="AL5" s="306"/>
      <c r="AM5" s="306">
        <v>2013</v>
      </c>
      <c r="AN5" s="306"/>
      <c r="AO5" s="306"/>
      <c r="AP5" s="306">
        <v>2012</v>
      </c>
      <c r="AQ5" s="306">
        <v>2012</v>
      </c>
      <c r="AR5" s="306">
        <v>2013</v>
      </c>
      <c r="AS5" s="306"/>
    </row>
    <row r="6" spans="1:48" ht="12.75" customHeight="1" x14ac:dyDescent="0.2">
      <c r="A6" s="809" t="s">
        <v>0</v>
      </c>
      <c r="B6" s="531">
        <f>SUM(B7:B39)</f>
        <v>9042</v>
      </c>
      <c r="C6" s="843"/>
      <c r="D6" s="1440">
        <f>SUM(D7:D39)</f>
        <v>9382</v>
      </c>
      <c r="E6" s="843"/>
      <c r="F6" s="843"/>
      <c r="G6" s="1441">
        <f>SUM(G7:G39)</f>
        <v>765</v>
      </c>
      <c r="H6" s="531"/>
      <c r="I6" s="531">
        <f>SUM(I7:I39)</f>
        <v>642</v>
      </c>
      <c r="J6" s="531"/>
      <c r="K6" s="531"/>
      <c r="L6" s="1442">
        <f>SUM(L7:L39)</f>
        <v>1367</v>
      </c>
      <c r="M6" s="1442"/>
      <c r="N6" s="844">
        <f>SUM(N7:N39)</f>
        <v>1972</v>
      </c>
      <c r="O6" s="531"/>
      <c r="P6" s="531"/>
      <c r="Q6" s="531">
        <f t="shared" ref="Q6:AR6" si="0">SUM(Q7:Q39)</f>
        <v>903</v>
      </c>
      <c r="R6" s="531">
        <f t="shared" si="0"/>
        <v>903</v>
      </c>
      <c r="S6" s="844">
        <f t="shared" si="0"/>
        <v>1007</v>
      </c>
      <c r="T6" s="531">
        <f t="shared" si="0"/>
        <v>1007</v>
      </c>
      <c r="U6" s="531">
        <f t="shared" si="0"/>
        <v>0</v>
      </c>
      <c r="V6" s="531">
        <f t="shared" si="0"/>
        <v>1199</v>
      </c>
      <c r="W6" s="531">
        <f t="shared" si="0"/>
        <v>0</v>
      </c>
      <c r="X6" s="531">
        <f t="shared" si="0"/>
        <v>1831</v>
      </c>
      <c r="Y6" s="531">
        <f t="shared" si="0"/>
        <v>2</v>
      </c>
      <c r="Z6" s="531">
        <f t="shared" si="0"/>
        <v>0</v>
      </c>
      <c r="AA6" s="531">
        <f t="shared" si="0"/>
        <v>354</v>
      </c>
      <c r="AB6" s="531">
        <f t="shared" si="0"/>
        <v>0</v>
      </c>
      <c r="AC6" s="531">
        <f t="shared" si="0"/>
        <v>464</v>
      </c>
      <c r="AD6" s="531">
        <f t="shared" si="0"/>
        <v>0</v>
      </c>
      <c r="AE6" s="531">
        <f t="shared" si="0"/>
        <v>0</v>
      </c>
      <c r="AF6" s="531">
        <f t="shared" si="0"/>
        <v>679</v>
      </c>
      <c r="AG6" s="531">
        <f t="shared" si="0"/>
        <v>679</v>
      </c>
      <c r="AH6" s="531">
        <f t="shared" si="0"/>
        <v>523</v>
      </c>
      <c r="AI6" s="531">
        <f t="shared" si="0"/>
        <v>8</v>
      </c>
      <c r="AJ6" s="531">
        <f t="shared" si="0"/>
        <v>8</v>
      </c>
      <c r="AK6" s="531">
        <f t="shared" si="0"/>
        <v>299</v>
      </c>
      <c r="AL6" s="531">
        <f t="shared" si="0"/>
        <v>0</v>
      </c>
      <c r="AM6" s="531">
        <f t="shared" si="0"/>
        <v>558</v>
      </c>
      <c r="AN6" s="531">
        <f t="shared" si="0"/>
        <v>1</v>
      </c>
      <c r="AO6" s="531">
        <f t="shared" si="0"/>
        <v>0</v>
      </c>
      <c r="AP6" s="845">
        <f t="shared" si="0"/>
        <v>3257</v>
      </c>
      <c r="AQ6" s="845">
        <f t="shared" si="0"/>
        <v>3507</v>
      </c>
      <c r="AR6" s="845">
        <f t="shared" si="0"/>
        <v>2234</v>
      </c>
      <c r="AS6" s="845"/>
    </row>
    <row r="7" spans="1:48" ht="12" customHeight="1" x14ac:dyDescent="0.2">
      <c r="A7" s="924" t="s">
        <v>419</v>
      </c>
      <c r="B7" s="1298">
        <v>61</v>
      </c>
      <c r="C7" s="931"/>
      <c r="D7" s="1298">
        <v>60</v>
      </c>
      <c r="E7" s="931"/>
      <c r="F7" s="931"/>
      <c r="G7" s="931">
        <v>3</v>
      </c>
      <c r="H7" s="931"/>
      <c r="I7" s="931">
        <v>4</v>
      </c>
      <c r="J7" s="931"/>
      <c r="K7" s="931"/>
      <c r="L7" s="931">
        <v>8</v>
      </c>
      <c r="M7" s="931"/>
      <c r="N7" s="931">
        <v>9</v>
      </c>
      <c r="O7" s="931"/>
      <c r="P7" s="931"/>
      <c r="Q7" s="931">
        <v>3</v>
      </c>
      <c r="R7" s="931">
        <f t="shared" ref="R7:R21" si="1">SUM(Q7)</f>
        <v>3</v>
      </c>
      <c r="S7" s="931">
        <v>0</v>
      </c>
      <c r="T7" s="931">
        <f t="shared" ref="T7:T21" si="2">SUM(S7)</f>
        <v>0</v>
      </c>
      <c r="U7" s="931"/>
      <c r="V7" s="931">
        <v>8</v>
      </c>
      <c r="W7" s="931"/>
      <c r="X7" s="931">
        <v>18</v>
      </c>
      <c r="Y7" s="931"/>
      <c r="Z7" s="931"/>
      <c r="AA7" s="931">
        <v>3</v>
      </c>
      <c r="AB7" s="931"/>
      <c r="AC7" s="931">
        <v>4</v>
      </c>
      <c r="AD7" s="931"/>
      <c r="AE7" s="931"/>
      <c r="AF7" s="931">
        <v>5</v>
      </c>
      <c r="AG7" s="931">
        <v>5</v>
      </c>
      <c r="AH7" s="931">
        <v>8</v>
      </c>
      <c r="AI7" s="931"/>
      <c r="AJ7" s="931"/>
      <c r="AK7" s="931">
        <v>7</v>
      </c>
      <c r="AL7" s="931"/>
      <c r="AM7" s="931">
        <v>10</v>
      </c>
      <c r="AN7" s="931"/>
      <c r="AO7" s="931"/>
      <c r="AP7" s="924">
        <v>24</v>
      </c>
      <c r="AQ7" s="924">
        <v>24</v>
      </c>
      <c r="AR7" s="924">
        <v>7</v>
      </c>
      <c r="AS7" s="932"/>
    </row>
    <row r="8" spans="1:48" ht="12" customHeight="1" x14ac:dyDescent="0.2">
      <c r="A8" s="872" t="s">
        <v>347</v>
      </c>
      <c r="B8" s="1299">
        <v>65</v>
      </c>
      <c r="C8" s="933"/>
      <c r="D8" s="1299">
        <v>63</v>
      </c>
      <c r="E8" s="933"/>
      <c r="F8" s="933"/>
      <c r="G8" s="933">
        <v>10</v>
      </c>
      <c r="H8" s="933"/>
      <c r="I8" s="933">
        <v>3</v>
      </c>
      <c r="J8" s="933"/>
      <c r="K8" s="933"/>
      <c r="L8" s="933">
        <v>6</v>
      </c>
      <c r="M8" s="933"/>
      <c r="N8" s="933">
        <v>11</v>
      </c>
      <c r="O8" s="933"/>
      <c r="P8" s="933"/>
      <c r="Q8" s="933">
        <v>3</v>
      </c>
      <c r="R8" s="933">
        <f t="shared" si="1"/>
        <v>3</v>
      </c>
      <c r="S8" s="933">
        <v>2</v>
      </c>
      <c r="T8" s="933">
        <f t="shared" si="2"/>
        <v>2</v>
      </c>
      <c r="U8" s="933"/>
      <c r="V8" s="933">
        <v>13</v>
      </c>
      <c r="W8" s="933"/>
      <c r="X8" s="933">
        <v>10</v>
      </c>
      <c r="Y8" s="933"/>
      <c r="Z8" s="933"/>
      <c r="AA8" s="933">
        <v>2</v>
      </c>
      <c r="AB8" s="933"/>
      <c r="AC8" s="933">
        <v>8</v>
      </c>
      <c r="AD8" s="933"/>
      <c r="AE8" s="933"/>
      <c r="AF8" s="933">
        <v>5</v>
      </c>
      <c r="AG8" s="933">
        <v>5</v>
      </c>
      <c r="AH8" s="933">
        <v>2</v>
      </c>
      <c r="AI8" s="933"/>
      <c r="AJ8" s="933"/>
      <c r="AK8" s="933">
        <v>9</v>
      </c>
      <c r="AL8" s="933"/>
      <c r="AM8" s="933">
        <v>7</v>
      </c>
      <c r="AN8" s="933"/>
      <c r="AO8" s="933"/>
      <c r="AP8" s="872">
        <v>17</v>
      </c>
      <c r="AQ8" s="872">
        <v>17</v>
      </c>
      <c r="AR8" s="872">
        <v>20</v>
      </c>
      <c r="AS8" s="870"/>
    </row>
    <row r="9" spans="1:48" ht="12" customHeight="1" x14ac:dyDescent="0.2">
      <c r="A9" s="872" t="s">
        <v>348</v>
      </c>
      <c r="B9" s="1299">
        <v>184</v>
      </c>
      <c r="C9" s="933"/>
      <c r="D9" s="1299">
        <v>190</v>
      </c>
      <c r="E9" s="933"/>
      <c r="F9" s="933"/>
      <c r="G9" s="933">
        <v>15</v>
      </c>
      <c r="H9" s="933"/>
      <c r="I9" s="933">
        <v>8</v>
      </c>
      <c r="J9" s="933"/>
      <c r="K9" s="933"/>
      <c r="L9" s="933">
        <v>36</v>
      </c>
      <c r="M9" s="933"/>
      <c r="N9" s="933">
        <v>52</v>
      </c>
      <c r="O9" s="933"/>
      <c r="P9" s="933"/>
      <c r="Q9" s="933">
        <v>6</v>
      </c>
      <c r="R9" s="933">
        <f t="shared" si="1"/>
        <v>6</v>
      </c>
      <c r="S9" s="933">
        <v>6</v>
      </c>
      <c r="T9" s="933">
        <f t="shared" si="2"/>
        <v>6</v>
      </c>
      <c r="U9" s="933"/>
      <c r="V9" s="933">
        <v>26</v>
      </c>
      <c r="W9" s="933"/>
      <c r="X9" s="933">
        <v>27</v>
      </c>
      <c r="Y9" s="933"/>
      <c r="Z9" s="933"/>
      <c r="AA9" s="933">
        <v>14</v>
      </c>
      <c r="AB9" s="933"/>
      <c r="AC9" s="933">
        <v>29</v>
      </c>
      <c r="AD9" s="933"/>
      <c r="AE9" s="933"/>
      <c r="AF9" s="933">
        <v>3</v>
      </c>
      <c r="AG9" s="933">
        <v>3</v>
      </c>
      <c r="AH9" s="933">
        <v>4</v>
      </c>
      <c r="AI9" s="933"/>
      <c r="AJ9" s="933"/>
      <c r="AK9" s="933">
        <v>4</v>
      </c>
      <c r="AL9" s="933"/>
      <c r="AM9" s="933">
        <v>13</v>
      </c>
      <c r="AN9" s="933"/>
      <c r="AO9" s="933"/>
      <c r="AP9" s="872">
        <v>80</v>
      </c>
      <c r="AQ9" s="872">
        <v>80</v>
      </c>
      <c r="AR9" s="872">
        <v>51</v>
      </c>
      <c r="AS9" s="870"/>
    </row>
    <row r="10" spans="1:48" ht="12" customHeight="1" x14ac:dyDescent="0.2">
      <c r="A10" s="872" t="s">
        <v>349</v>
      </c>
      <c r="B10" s="1299">
        <v>214</v>
      </c>
      <c r="C10" s="933"/>
      <c r="D10" s="1299">
        <v>226</v>
      </c>
      <c r="E10" s="933"/>
      <c r="F10" s="933"/>
      <c r="G10" s="933">
        <v>20</v>
      </c>
      <c r="H10" s="933"/>
      <c r="I10" s="933">
        <v>22</v>
      </c>
      <c r="J10" s="933"/>
      <c r="K10" s="933"/>
      <c r="L10" s="933">
        <v>47</v>
      </c>
      <c r="M10" s="933"/>
      <c r="N10" s="933">
        <v>41</v>
      </c>
      <c r="O10" s="933"/>
      <c r="P10" s="933"/>
      <c r="Q10" s="933">
        <v>3</v>
      </c>
      <c r="R10" s="933">
        <f t="shared" si="1"/>
        <v>3</v>
      </c>
      <c r="S10" s="933">
        <v>4</v>
      </c>
      <c r="T10" s="933">
        <f t="shared" si="2"/>
        <v>4</v>
      </c>
      <c r="U10" s="933"/>
      <c r="V10" s="933">
        <v>28</v>
      </c>
      <c r="W10" s="933"/>
      <c r="X10" s="933">
        <v>58</v>
      </c>
      <c r="Y10" s="933"/>
      <c r="Z10" s="933"/>
      <c r="AA10" s="933">
        <v>11</v>
      </c>
      <c r="AB10" s="933"/>
      <c r="AC10" s="933">
        <v>18</v>
      </c>
      <c r="AD10" s="933"/>
      <c r="AE10" s="933"/>
      <c r="AF10" s="933">
        <v>8</v>
      </c>
      <c r="AG10" s="933">
        <v>8</v>
      </c>
      <c r="AH10" s="933">
        <v>18</v>
      </c>
      <c r="AI10" s="933"/>
      <c r="AJ10" s="933"/>
      <c r="AK10" s="933">
        <v>14</v>
      </c>
      <c r="AL10" s="933"/>
      <c r="AM10" s="933">
        <v>22</v>
      </c>
      <c r="AN10" s="933"/>
      <c r="AO10" s="933"/>
      <c r="AP10" s="872">
        <v>83</v>
      </c>
      <c r="AQ10" s="872">
        <v>83</v>
      </c>
      <c r="AR10" s="872">
        <v>43</v>
      </c>
      <c r="AS10" s="870"/>
    </row>
    <row r="11" spans="1:48" ht="12" customHeight="1" x14ac:dyDescent="0.2">
      <c r="A11" s="872" t="s">
        <v>350</v>
      </c>
      <c r="B11" s="1299">
        <v>44</v>
      </c>
      <c r="C11" s="933"/>
      <c r="D11" s="1299">
        <v>39</v>
      </c>
      <c r="E11" s="933"/>
      <c r="F11" s="933"/>
      <c r="G11" s="933">
        <v>4</v>
      </c>
      <c r="H11" s="933"/>
      <c r="I11" s="933">
        <v>1</v>
      </c>
      <c r="J11" s="933"/>
      <c r="K11" s="933"/>
      <c r="L11" s="933">
        <v>5</v>
      </c>
      <c r="M11" s="933"/>
      <c r="N11" s="933">
        <v>4</v>
      </c>
      <c r="O11" s="933"/>
      <c r="P11" s="933"/>
      <c r="Q11" s="933">
        <v>4</v>
      </c>
      <c r="R11" s="933">
        <f t="shared" si="1"/>
        <v>4</v>
      </c>
      <c r="S11" s="933">
        <v>7</v>
      </c>
      <c r="T11" s="933">
        <f t="shared" si="2"/>
        <v>7</v>
      </c>
      <c r="U11" s="933"/>
      <c r="V11" s="933">
        <v>3</v>
      </c>
      <c r="W11" s="933"/>
      <c r="X11" s="933">
        <v>6</v>
      </c>
      <c r="Y11" s="933"/>
      <c r="Z11" s="933"/>
      <c r="AA11" s="933">
        <v>1</v>
      </c>
      <c r="AB11" s="933"/>
      <c r="AC11" s="933">
        <v>2</v>
      </c>
      <c r="AD11" s="933"/>
      <c r="AE11" s="933"/>
      <c r="AF11" s="933">
        <v>2</v>
      </c>
      <c r="AG11" s="933">
        <v>2</v>
      </c>
      <c r="AH11" s="933">
        <v>6</v>
      </c>
      <c r="AI11" s="933"/>
      <c r="AJ11" s="933"/>
      <c r="AK11" s="933">
        <v>12</v>
      </c>
      <c r="AL11" s="933"/>
      <c r="AM11" s="933">
        <v>9</v>
      </c>
      <c r="AN11" s="933"/>
      <c r="AO11" s="933"/>
      <c r="AP11" s="872">
        <v>13</v>
      </c>
      <c r="AQ11" s="872">
        <v>13</v>
      </c>
      <c r="AR11" s="872">
        <v>4</v>
      </c>
      <c r="AS11" s="870"/>
    </row>
    <row r="12" spans="1:48" ht="12" customHeight="1" x14ac:dyDescent="0.2">
      <c r="A12" s="1536" t="s">
        <v>1693</v>
      </c>
      <c r="B12" s="1299">
        <v>1435</v>
      </c>
      <c r="C12" s="933"/>
      <c r="D12" s="1300">
        <v>1526</v>
      </c>
      <c r="E12" s="941">
        <v>1526</v>
      </c>
      <c r="F12" s="941">
        <v>1526</v>
      </c>
      <c r="G12" s="1299">
        <v>86</v>
      </c>
      <c r="H12" s="1299"/>
      <c r="I12" s="1299">
        <v>92</v>
      </c>
      <c r="J12" s="1299"/>
      <c r="K12" s="1299"/>
      <c r="L12" s="1299">
        <v>204</v>
      </c>
      <c r="M12" s="1299"/>
      <c r="N12" s="1299">
        <v>376</v>
      </c>
      <c r="O12" s="1299"/>
      <c r="P12" s="1299"/>
      <c r="Q12" s="1299">
        <v>211</v>
      </c>
      <c r="R12" s="1299">
        <f t="shared" si="1"/>
        <v>211</v>
      </c>
      <c r="S12" s="1299">
        <v>222</v>
      </c>
      <c r="T12" s="1299">
        <f t="shared" si="2"/>
        <v>222</v>
      </c>
      <c r="U12" s="1299"/>
      <c r="V12" s="1299">
        <v>166</v>
      </c>
      <c r="W12" s="1299"/>
      <c r="X12" s="1299">
        <v>239</v>
      </c>
      <c r="Y12" s="1299"/>
      <c r="Z12" s="1299"/>
      <c r="AA12" s="1299">
        <v>79</v>
      </c>
      <c r="AB12" s="1299"/>
      <c r="AC12" s="1299">
        <v>77</v>
      </c>
      <c r="AD12" s="1299"/>
      <c r="AE12" s="1299"/>
      <c r="AF12" s="1299">
        <v>53</v>
      </c>
      <c r="AG12" s="1299">
        <v>53</v>
      </c>
      <c r="AH12" s="1299">
        <v>78</v>
      </c>
      <c r="AI12" s="1299"/>
      <c r="AJ12" s="1299"/>
      <c r="AK12" s="1299">
        <v>3</v>
      </c>
      <c r="AL12" s="1299"/>
      <c r="AM12" s="1299">
        <v>80</v>
      </c>
      <c r="AN12" s="1299"/>
      <c r="AO12" s="1299"/>
      <c r="AP12" s="1299">
        <v>633</v>
      </c>
      <c r="AQ12" s="1299">
        <v>633</v>
      </c>
      <c r="AR12" s="1299">
        <v>362</v>
      </c>
      <c r="AS12" s="870"/>
    </row>
    <row r="13" spans="1:48" ht="12" customHeight="1" x14ac:dyDescent="0.2">
      <c r="A13" s="1536"/>
      <c r="B13" s="1299">
        <v>222</v>
      </c>
      <c r="C13" s="933"/>
      <c r="D13" s="1299">
        <v>175</v>
      </c>
      <c r="E13" s="933"/>
      <c r="F13" s="933"/>
      <c r="G13" s="1299">
        <v>16</v>
      </c>
      <c r="H13" s="1299"/>
      <c r="I13" s="1299">
        <v>11</v>
      </c>
      <c r="J13" s="1299"/>
      <c r="K13" s="1299"/>
      <c r="L13" s="1299">
        <v>50</v>
      </c>
      <c r="M13" s="1299"/>
      <c r="N13" s="1299">
        <v>45</v>
      </c>
      <c r="O13" s="1299"/>
      <c r="P13" s="1299"/>
      <c r="Q13" s="1299">
        <v>14</v>
      </c>
      <c r="R13" s="1299">
        <f t="shared" si="1"/>
        <v>14</v>
      </c>
      <c r="S13" s="1299">
        <v>24</v>
      </c>
      <c r="T13" s="1299">
        <f t="shared" si="2"/>
        <v>24</v>
      </c>
      <c r="U13" s="1299"/>
      <c r="V13" s="1299">
        <v>21</v>
      </c>
      <c r="W13" s="1299"/>
      <c r="X13" s="1299">
        <v>28</v>
      </c>
      <c r="Y13" s="1299"/>
      <c r="Z13" s="1299"/>
      <c r="AA13" s="1299">
        <v>12</v>
      </c>
      <c r="AB13" s="1299"/>
      <c r="AC13" s="1299">
        <v>14</v>
      </c>
      <c r="AD13" s="1299"/>
      <c r="AE13" s="1299"/>
      <c r="AF13" s="1299">
        <v>4</v>
      </c>
      <c r="AG13" s="1299">
        <v>4</v>
      </c>
      <c r="AH13" s="1299">
        <v>13</v>
      </c>
      <c r="AI13" s="1299"/>
      <c r="AJ13" s="1299"/>
      <c r="AK13" s="1299">
        <v>5</v>
      </c>
      <c r="AL13" s="1299"/>
      <c r="AM13" s="1299">
        <v>9</v>
      </c>
      <c r="AN13" s="1299"/>
      <c r="AO13" s="1299"/>
      <c r="AP13" s="1299">
        <v>100</v>
      </c>
      <c r="AQ13" s="1299">
        <v>100</v>
      </c>
      <c r="AR13" s="1299">
        <v>31</v>
      </c>
      <c r="AS13" s="870"/>
    </row>
    <row r="14" spans="1:48" ht="12" customHeight="1" x14ac:dyDescent="0.2">
      <c r="A14" s="1550" t="s">
        <v>1685</v>
      </c>
      <c r="B14" s="1299">
        <v>2057</v>
      </c>
      <c r="C14" s="933"/>
      <c r="D14" s="1299">
        <v>2223</v>
      </c>
      <c r="E14" s="933"/>
      <c r="F14" s="933"/>
      <c r="G14" s="1299">
        <v>276</v>
      </c>
      <c r="H14" s="1299"/>
      <c r="I14" s="1299">
        <v>148</v>
      </c>
      <c r="J14" s="1299"/>
      <c r="K14" s="1299"/>
      <c r="L14" s="1299">
        <v>207</v>
      </c>
      <c r="M14" s="1299"/>
      <c r="N14" s="1299">
        <v>507</v>
      </c>
      <c r="O14" s="1299"/>
      <c r="P14" s="1299"/>
      <c r="Q14" s="1299">
        <v>154</v>
      </c>
      <c r="R14" s="1299">
        <f t="shared" si="1"/>
        <v>154</v>
      </c>
      <c r="S14" s="1299">
        <v>263</v>
      </c>
      <c r="T14" s="1299">
        <f t="shared" si="2"/>
        <v>263</v>
      </c>
      <c r="U14" s="1299"/>
      <c r="V14" s="1299">
        <v>88</v>
      </c>
      <c r="W14" s="1299"/>
      <c r="X14" s="1299">
        <v>379</v>
      </c>
      <c r="Y14" s="1299"/>
      <c r="Z14" s="1299"/>
      <c r="AA14" s="1299">
        <v>46</v>
      </c>
      <c r="AB14" s="1299"/>
      <c r="AC14" s="1299">
        <v>60</v>
      </c>
      <c r="AD14" s="1299"/>
      <c r="AE14" s="1299"/>
      <c r="AF14" s="1299">
        <v>322</v>
      </c>
      <c r="AG14" s="1299">
        <v>322</v>
      </c>
      <c r="AH14" s="1299">
        <v>124</v>
      </c>
      <c r="AI14" s="1299"/>
      <c r="AJ14" s="1299"/>
      <c r="AK14" s="1299">
        <v>64</v>
      </c>
      <c r="AL14" s="1299"/>
      <c r="AM14" s="1299">
        <v>84</v>
      </c>
      <c r="AN14" s="1299"/>
      <c r="AO14" s="1299"/>
      <c r="AP14" s="1299">
        <v>900</v>
      </c>
      <c r="AQ14" s="1299">
        <v>900</v>
      </c>
      <c r="AR14" s="1299">
        <v>658</v>
      </c>
      <c r="AS14" s="870"/>
    </row>
    <row r="15" spans="1:48" ht="12" customHeight="1" x14ac:dyDescent="0.2">
      <c r="A15" s="1550"/>
      <c r="B15" s="935">
        <v>0</v>
      </c>
      <c r="C15" s="933"/>
      <c r="D15" s="935">
        <v>0</v>
      </c>
      <c r="E15" s="933"/>
      <c r="F15" s="933"/>
      <c r="G15" s="934">
        <v>0</v>
      </c>
      <c r="H15" s="933"/>
      <c r="I15" s="934">
        <v>0</v>
      </c>
      <c r="J15" s="933"/>
      <c r="K15" s="933"/>
      <c r="L15" s="933">
        <v>0</v>
      </c>
      <c r="M15" s="933"/>
      <c r="N15" s="933">
        <v>0</v>
      </c>
      <c r="O15" s="933"/>
      <c r="P15" s="933"/>
      <c r="Q15" s="933">
        <v>0</v>
      </c>
      <c r="R15" s="933">
        <f t="shared" si="1"/>
        <v>0</v>
      </c>
      <c r="S15" s="933">
        <v>0</v>
      </c>
      <c r="T15" s="933">
        <f t="shared" si="2"/>
        <v>0</v>
      </c>
      <c r="U15" s="933"/>
      <c r="V15" s="933">
        <v>0</v>
      </c>
      <c r="W15" s="933"/>
      <c r="X15" s="933">
        <v>0</v>
      </c>
      <c r="Y15" s="933"/>
      <c r="Z15" s="933"/>
      <c r="AA15" s="933">
        <v>0</v>
      </c>
      <c r="AB15" s="933"/>
      <c r="AC15" s="933">
        <v>0</v>
      </c>
      <c r="AD15" s="933"/>
      <c r="AE15" s="933"/>
      <c r="AF15" s="933">
        <v>0</v>
      </c>
      <c r="AG15" s="933">
        <v>0</v>
      </c>
      <c r="AH15" s="933">
        <v>0</v>
      </c>
      <c r="AI15" s="933"/>
      <c r="AJ15" s="933"/>
      <c r="AK15" s="933">
        <v>0</v>
      </c>
      <c r="AL15" s="933"/>
      <c r="AM15" s="933">
        <v>0</v>
      </c>
      <c r="AN15" s="933"/>
      <c r="AO15" s="933"/>
      <c r="AP15" s="872">
        <v>0</v>
      </c>
      <c r="AQ15" s="872">
        <v>0</v>
      </c>
      <c r="AR15" s="872">
        <v>0</v>
      </c>
      <c r="AS15" s="870"/>
    </row>
    <row r="16" spans="1:48" ht="12" customHeight="1" x14ac:dyDescent="0.2">
      <c r="A16" s="1550"/>
      <c r="B16" s="1299">
        <v>2398</v>
      </c>
      <c r="C16" s="933"/>
      <c r="D16" s="1299">
        <v>2154</v>
      </c>
      <c r="E16" s="933"/>
      <c r="F16" s="933"/>
      <c r="G16" s="933">
        <v>148</v>
      </c>
      <c r="H16" s="933"/>
      <c r="I16" s="933">
        <v>167</v>
      </c>
      <c r="J16" s="933"/>
      <c r="K16" s="933"/>
      <c r="L16" s="933">
        <v>411</v>
      </c>
      <c r="M16" s="933"/>
      <c r="N16" s="933">
        <v>379</v>
      </c>
      <c r="O16" s="933"/>
      <c r="P16" s="933"/>
      <c r="Q16" s="933">
        <v>347</v>
      </c>
      <c r="R16" s="933">
        <f t="shared" si="1"/>
        <v>347</v>
      </c>
      <c r="S16" s="933">
        <v>310</v>
      </c>
      <c r="T16" s="933">
        <f t="shared" si="2"/>
        <v>310</v>
      </c>
      <c r="U16" s="933"/>
      <c r="V16" s="933">
        <v>368</v>
      </c>
      <c r="W16" s="933"/>
      <c r="X16" s="933">
        <v>422</v>
      </c>
      <c r="Y16" s="933"/>
      <c r="Z16" s="933"/>
      <c r="AA16" s="933">
        <v>55</v>
      </c>
      <c r="AB16" s="933"/>
      <c r="AC16" s="933">
        <v>73</v>
      </c>
      <c r="AD16" s="933"/>
      <c r="AE16" s="933"/>
      <c r="AF16" s="933">
        <v>162</v>
      </c>
      <c r="AG16" s="933">
        <v>162</v>
      </c>
      <c r="AH16" s="933">
        <v>112</v>
      </c>
      <c r="AI16" s="933"/>
      <c r="AJ16" s="933"/>
      <c r="AK16" s="933">
        <v>54</v>
      </c>
      <c r="AL16" s="933"/>
      <c r="AM16" s="933">
        <v>79</v>
      </c>
      <c r="AN16" s="933"/>
      <c r="AO16" s="933"/>
      <c r="AP16" s="872">
        <v>853</v>
      </c>
      <c r="AQ16" s="872">
        <v>853</v>
      </c>
      <c r="AR16" s="872">
        <v>612</v>
      </c>
      <c r="AS16" s="870"/>
    </row>
    <row r="17" spans="1:45" ht="12" customHeight="1" x14ac:dyDescent="0.2">
      <c r="A17" s="872" t="s">
        <v>353</v>
      </c>
      <c r="B17" s="1299">
        <v>207</v>
      </c>
      <c r="C17" s="933"/>
      <c r="D17" s="1299">
        <v>383</v>
      </c>
      <c r="E17" s="933"/>
      <c r="F17" s="933"/>
      <c r="G17" s="933">
        <v>22</v>
      </c>
      <c r="H17" s="933"/>
      <c r="I17" s="933">
        <v>35</v>
      </c>
      <c r="J17" s="933"/>
      <c r="K17" s="933"/>
      <c r="L17" s="933">
        <v>37</v>
      </c>
      <c r="M17" s="933"/>
      <c r="N17" s="933">
        <v>82</v>
      </c>
      <c r="O17" s="933"/>
      <c r="P17" s="933"/>
      <c r="Q17" s="933">
        <v>1</v>
      </c>
      <c r="R17" s="933">
        <f t="shared" si="1"/>
        <v>1</v>
      </c>
      <c r="S17" s="933">
        <v>0</v>
      </c>
      <c r="T17" s="933">
        <f t="shared" si="2"/>
        <v>0</v>
      </c>
      <c r="U17" s="933"/>
      <c r="V17" s="933">
        <v>67</v>
      </c>
      <c r="W17" s="933"/>
      <c r="X17" s="933">
        <v>101</v>
      </c>
      <c r="Y17" s="933"/>
      <c r="Z17" s="933"/>
      <c r="AA17" s="933">
        <v>12</v>
      </c>
      <c r="AB17" s="933"/>
      <c r="AC17" s="933">
        <v>22</v>
      </c>
      <c r="AD17" s="933"/>
      <c r="AE17" s="933"/>
      <c r="AF17" s="933">
        <v>10</v>
      </c>
      <c r="AG17" s="933">
        <v>10</v>
      </c>
      <c r="AH17" s="933">
        <v>22</v>
      </c>
      <c r="AI17" s="933"/>
      <c r="AJ17" s="933"/>
      <c r="AK17" s="933">
        <v>6</v>
      </c>
      <c r="AL17" s="933"/>
      <c r="AM17" s="933">
        <v>37</v>
      </c>
      <c r="AN17" s="933"/>
      <c r="AO17" s="933"/>
      <c r="AP17" s="872">
        <v>52</v>
      </c>
      <c r="AQ17" s="872">
        <v>52</v>
      </c>
      <c r="AR17" s="872">
        <v>84</v>
      </c>
      <c r="AS17" s="870"/>
    </row>
    <row r="18" spans="1:45" ht="12" customHeight="1" x14ac:dyDescent="0.2">
      <c r="A18" s="872" t="s">
        <v>354</v>
      </c>
      <c r="B18" s="935">
        <v>47</v>
      </c>
      <c r="C18" s="933"/>
      <c r="D18" s="1299">
        <v>51</v>
      </c>
      <c r="E18" s="933"/>
      <c r="F18" s="933"/>
      <c r="G18" s="933">
        <v>4</v>
      </c>
      <c r="H18" s="933"/>
      <c r="I18" s="933">
        <v>7</v>
      </c>
      <c r="J18" s="933"/>
      <c r="K18" s="933"/>
      <c r="L18" s="933">
        <v>7</v>
      </c>
      <c r="M18" s="933"/>
      <c r="N18" s="933">
        <v>15</v>
      </c>
      <c r="O18" s="933"/>
      <c r="P18" s="933"/>
      <c r="Q18" s="933">
        <v>0</v>
      </c>
      <c r="R18" s="933">
        <f t="shared" si="1"/>
        <v>0</v>
      </c>
      <c r="S18" s="933">
        <v>0</v>
      </c>
      <c r="T18" s="933">
        <f t="shared" si="2"/>
        <v>0</v>
      </c>
      <c r="U18" s="933"/>
      <c r="V18" s="933">
        <v>12</v>
      </c>
      <c r="W18" s="933"/>
      <c r="X18" s="933">
        <v>22</v>
      </c>
      <c r="Y18" s="933"/>
      <c r="Z18" s="933"/>
      <c r="AA18" s="933">
        <v>2</v>
      </c>
      <c r="AB18" s="933"/>
      <c r="AC18" s="933">
        <v>2</v>
      </c>
      <c r="AD18" s="933"/>
      <c r="AE18" s="933"/>
      <c r="AF18" s="933">
        <v>2</v>
      </c>
      <c r="AG18" s="933">
        <v>2</v>
      </c>
      <c r="AH18" s="933">
        <v>0</v>
      </c>
      <c r="AI18" s="933"/>
      <c r="AJ18" s="933"/>
      <c r="AK18" s="933">
        <v>13</v>
      </c>
      <c r="AL18" s="933"/>
      <c r="AM18" s="933">
        <v>5</v>
      </c>
      <c r="AN18" s="933"/>
      <c r="AO18" s="933"/>
      <c r="AP18" s="872">
        <v>7</v>
      </c>
      <c r="AQ18" s="872">
        <v>7</v>
      </c>
      <c r="AR18" s="872">
        <v>0</v>
      </c>
      <c r="AS18" s="870"/>
    </row>
    <row r="19" spans="1:45" ht="12" customHeight="1" x14ac:dyDescent="0.2">
      <c r="A19" s="872" t="s">
        <v>355</v>
      </c>
      <c r="B19" s="935">
        <v>60</v>
      </c>
      <c r="C19" s="933"/>
      <c r="D19" s="1299">
        <v>58</v>
      </c>
      <c r="E19" s="933"/>
      <c r="F19" s="933"/>
      <c r="G19" s="933">
        <v>7</v>
      </c>
      <c r="H19" s="933"/>
      <c r="I19" s="933">
        <v>4</v>
      </c>
      <c r="J19" s="933"/>
      <c r="K19" s="933"/>
      <c r="L19" s="933">
        <v>5</v>
      </c>
      <c r="M19" s="933"/>
      <c r="N19" s="933">
        <v>17</v>
      </c>
      <c r="O19" s="933"/>
      <c r="P19" s="933"/>
      <c r="Q19" s="933">
        <v>4</v>
      </c>
      <c r="R19" s="933">
        <f t="shared" si="1"/>
        <v>4</v>
      </c>
      <c r="S19" s="933">
        <v>3</v>
      </c>
      <c r="T19" s="933">
        <f t="shared" si="2"/>
        <v>3</v>
      </c>
      <c r="U19" s="933"/>
      <c r="V19" s="933">
        <v>4</v>
      </c>
      <c r="W19" s="933"/>
      <c r="X19" s="933">
        <v>12</v>
      </c>
      <c r="Y19" s="933"/>
      <c r="Z19" s="933"/>
      <c r="AA19" s="933">
        <v>7</v>
      </c>
      <c r="AB19" s="933"/>
      <c r="AC19" s="933">
        <v>4</v>
      </c>
      <c r="AD19" s="933"/>
      <c r="AE19" s="933"/>
      <c r="AF19" s="933">
        <v>4</v>
      </c>
      <c r="AG19" s="933">
        <v>4</v>
      </c>
      <c r="AH19" s="933">
        <v>1</v>
      </c>
      <c r="AI19" s="933"/>
      <c r="AJ19" s="933"/>
      <c r="AK19" s="933">
        <v>2</v>
      </c>
      <c r="AL19" s="933"/>
      <c r="AM19" s="933">
        <v>6</v>
      </c>
      <c r="AN19" s="933"/>
      <c r="AO19" s="933"/>
      <c r="AP19" s="872">
        <v>27</v>
      </c>
      <c r="AQ19" s="872">
        <v>27</v>
      </c>
      <c r="AR19" s="872">
        <v>11</v>
      </c>
      <c r="AS19" s="870"/>
    </row>
    <row r="20" spans="1:45" ht="12" customHeight="1" x14ac:dyDescent="0.2">
      <c r="A20" s="1550" t="s">
        <v>1686</v>
      </c>
      <c r="B20" s="935">
        <v>182</v>
      </c>
      <c r="C20" s="933"/>
      <c r="D20" s="1299">
        <v>267</v>
      </c>
      <c r="E20" s="933"/>
      <c r="F20" s="933"/>
      <c r="G20" s="933">
        <v>14</v>
      </c>
      <c r="H20" s="933"/>
      <c r="I20" s="933">
        <v>25</v>
      </c>
      <c r="J20" s="933"/>
      <c r="K20" s="933"/>
      <c r="L20" s="933">
        <v>37</v>
      </c>
      <c r="M20" s="933"/>
      <c r="N20" s="933">
        <v>83</v>
      </c>
      <c r="O20" s="933"/>
      <c r="P20" s="933"/>
      <c r="Q20" s="933">
        <v>0</v>
      </c>
      <c r="R20" s="933">
        <f t="shared" si="1"/>
        <v>0</v>
      </c>
      <c r="S20" s="933">
        <v>2</v>
      </c>
      <c r="T20" s="933">
        <f t="shared" si="2"/>
        <v>2</v>
      </c>
      <c r="U20" s="933"/>
      <c r="V20" s="933">
        <v>35</v>
      </c>
      <c r="W20" s="933"/>
      <c r="X20" s="933">
        <v>85</v>
      </c>
      <c r="Y20" s="933"/>
      <c r="Z20" s="933"/>
      <c r="AA20" s="933">
        <v>11</v>
      </c>
      <c r="AB20" s="933"/>
      <c r="AC20" s="933">
        <v>19</v>
      </c>
      <c r="AD20" s="933"/>
      <c r="AE20" s="933"/>
      <c r="AF20" s="933">
        <v>21</v>
      </c>
      <c r="AG20" s="933">
        <v>21</v>
      </c>
      <c r="AH20" s="933">
        <v>13</v>
      </c>
      <c r="AI20" s="933"/>
      <c r="AJ20" s="933"/>
      <c r="AK20" s="933">
        <v>12</v>
      </c>
      <c r="AL20" s="933"/>
      <c r="AM20" s="933">
        <v>21</v>
      </c>
      <c r="AN20" s="933"/>
      <c r="AO20" s="933"/>
      <c r="AP20" s="872">
        <v>52</v>
      </c>
      <c r="AQ20" s="872">
        <v>52</v>
      </c>
      <c r="AR20" s="872">
        <v>19</v>
      </c>
      <c r="AS20" s="870"/>
    </row>
    <row r="21" spans="1:45" ht="12" customHeight="1" x14ac:dyDescent="0.2">
      <c r="A21" s="1550"/>
      <c r="B21" s="935">
        <v>12</v>
      </c>
      <c r="C21" s="933"/>
      <c r="D21" s="935">
        <v>0</v>
      </c>
      <c r="E21" s="933"/>
      <c r="F21" s="933"/>
      <c r="G21" s="933">
        <v>2</v>
      </c>
      <c r="H21" s="933"/>
      <c r="I21" s="933">
        <v>0</v>
      </c>
      <c r="J21" s="933"/>
      <c r="K21" s="933"/>
      <c r="L21" s="933">
        <v>1</v>
      </c>
      <c r="M21" s="933"/>
      <c r="N21" s="933">
        <v>0</v>
      </c>
      <c r="O21" s="933"/>
      <c r="P21" s="933"/>
      <c r="Q21" s="933">
        <v>0</v>
      </c>
      <c r="R21" s="933">
        <f t="shared" si="1"/>
        <v>0</v>
      </c>
      <c r="S21" s="933">
        <v>0</v>
      </c>
      <c r="T21" s="933">
        <f t="shared" si="2"/>
        <v>0</v>
      </c>
      <c r="U21" s="933"/>
      <c r="V21" s="933">
        <v>2</v>
      </c>
      <c r="W21" s="933"/>
      <c r="X21" s="933">
        <v>0</v>
      </c>
      <c r="Y21" s="933"/>
      <c r="Z21" s="933"/>
      <c r="AA21" s="933">
        <v>0</v>
      </c>
      <c r="AB21" s="933"/>
      <c r="AC21" s="933">
        <v>0</v>
      </c>
      <c r="AD21" s="933"/>
      <c r="AE21" s="933"/>
      <c r="AF21" s="933">
        <v>0</v>
      </c>
      <c r="AG21" s="933">
        <v>0</v>
      </c>
      <c r="AH21" s="933">
        <v>0</v>
      </c>
      <c r="AI21" s="933"/>
      <c r="AJ21" s="933"/>
      <c r="AK21" s="933">
        <v>3</v>
      </c>
      <c r="AL21" s="933"/>
      <c r="AM21" s="933">
        <v>0</v>
      </c>
      <c r="AN21" s="933"/>
      <c r="AO21" s="933"/>
      <c r="AP21" s="872">
        <v>4</v>
      </c>
      <c r="AQ21" s="872">
        <v>4</v>
      </c>
      <c r="AR21" s="872">
        <v>0</v>
      </c>
      <c r="AS21" s="870"/>
    </row>
    <row r="22" spans="1:45" ht="12" customHeight="1" x14ac:dyDescent="0.2">
      <c r="A22" s="1550"/>
      <c r="B22" s="942">
        <v>0</v>
      </c>
      <c r="C22" s="942"/>
      <c r="D22" s="942">
        <v>0</v>
      </c>
      <c r="E22" s="942"/>
      <c r="F22" s="942"/>
      <c r="G22" s="942">
        <v>0</v>
      </c>
      <c r="H22" s="942"/>
      <c r="I22" s="942">
        <v>0</v>
      </c>
      <c r="J22" s="942"/>
      <c r="K22" s="942"/>
      <c r="L22" s="942">
        <v>0</v>
      </c>
      <c r="M22" s="942"/>
      <c r="N22" s="942">
        <v>0</v>
      </c>
      <c r="O22" s="942"/>
      <c r="P22" s="942"/>
      <c r="Q22" s="942">
        <v>0</v>
      </c>
      <c r="R22" s="942"/>
      <c r="S22" s="942">
        <v>0</v>
      </c>
      <c r="T22" s="942"/>
      <c r="U22" s="942"/>
      <c r="V22" s="942">
        <v>0</v>
      </c>
      <c r="W22" s="942"/>
      <c r="X22" s="942">
        <v>0</v>
      </c>
      <c r="Y22" s="942"/>
      <c r="Z22" s="942"/>
      <c r="AA22" s="942">
        <v>0</v>
      </c>
      <c r="AB22" s="942"/>
      <c r="AC22" s="942">
        <v>0</v>
      </c>
      <c r="AD22" s="942"/>
      <c r="AE22" s="942"/>
      <c r="AF22" s="942">
        <v>0</v>
      </c>
      <c r="AG22" s="942"/>
      <c r="AH22" s="942">
        <v>0</v>
      </c>
      <c r="AI22" s="942"/>
      <c r="AJ22" s="942"/>
      <c r="AK22" s="942">
        <v>6</v>
      </c>
      <c r="AL22" s="942"/>
      <c r="AM22" s="942">
        <v>0</v>
      </c>
      <c r="AN22" s="942"/>
      <c r="AO22" s="942"/>
      <c r="AP22" s="942">
        <v>0</v>
      </c>
      <c r="AQ22" s="942">
        <v>186</v>
      </c>
      <c r="AR22" s="942">
        <v>0</v>
      </c>
      <c r="AS22" s="942"/>
    </row>
    <row r="23" spans="1:45" ht="12" customHeight="1" x14ac:dyDescent="0.2">
      <c r="A23" s="872" t="s">
        <v>357</v>
      </c>
      <c r="B23" s="935">
        <v>480</v>
      </c>
      <c r="C23" s="933"/>
      <c r="D23" s="1299">
        <v>474</v>
      </c>
      <c r="E23" s="933"/>
      <c r="F23" s="933"/>
      <c r="G23" s="933">
        <v>35</v>
      </c>
      <c r="H23" s="933"/>
      <c r="I23" s="933">
        <v>19</v>
      </c>
      <c r="J23" s="933"/>
      <c r="K23" s="933"/>
      <c r="L23" s="933">
        <v>60</v>
      </c>
      <c r="M23" s="933"/>
      <c r="N23" s="933">
        <v>71</v>
      </c>
      <c r="O23" s="933"/>
      <c r="P23" s="933"/>
      <c r="Q23" s="933">
        <v>97</v>
      </c>
      <c r="R23" s="933">
        <f>SUM(Q23)</f>
        <v>97</v>
      </c>
      <c r="S23" s="933">
        <v>105</v>
      </c>
      <c r="T23" s="933">
        <f>SUM(S23)</f>
        <v>105</v>
      </c>
      <c r="U23" s="933"/>
      <c r="V23" s="933">
        <v>63</v>
      </c>
      <c r="W23" s="933"/>
      <c r="X23" s="933">
        <v>73</v>
      </c>
      <c r="Y23" s="933"/>
      <c r="Z23" s="933"/>
      <c r="AA23" s="933">
        <v>21</v>
      </c>
      <c r="AB23" s="933"/>
      <c r="AC23" s="933">
        <v>27</v>
      </c>
      <c r="AD23" s="933"/>
      <c r="AE23" s="933"/>
      <c r="AF23" s="933">
        <v>12</v>
      </c>
      <c r="AG23" s="933">
        <v>12</v>
      </c>
      <c r="AH23" s="933">
        <v>27</v>
      </c>
      <c r="AI23" s="933"/>
      <c r="AJ23" s="933"/>
      <c r="AK23" s="933">
        <v>0</v>
      </c>
      <c r="AL23" s="933"/>
      <c r="AM23" s="933">
        <v>9</v>
      </c>
      <c r="AN23" s="933"/>
      <c r="AO23" s="933"/>
      <c r="AP23" s="872">
        <v>27</v>
      </c>
      <c r="AQ23" s="872">
        <v>27</v>
      </c>
      <c r="AR23" s="872">
        <v>10</v>
      </c>
      <c r="AS23" s="870"/>
    </row>
    <row r="24" spans="1:45" ht="12" customHeight="1" x14ac:dyDescent="0.2">
      <c r="A24" s="872" t="s">
        <v>358</v>
      </c>
      <c r="B24" s="935">
        <v>61</v>
      </c>
      <c r="C24" s="933"/>
      <c r="D24" s="1299">
        <v>55</v>
      </c>
      <c r="E24" s="933"/>
      <c r="F24" s="933"/>
      <c r="G24" s="933">
        <v>0</v>
      </c>
      <c r="H24" s="933"/>
      <c r="I24" s="933">
        <v>3</v>
      </c>
      <c r="J24" s="933"/>
      <c r="K24" s="933"/>
      <c r="L24" s="933">
        <v>11</v>
      </c>
      <c r="M24" s="933"/>
      <c r="N24" s="933">
        <v>11</v>
      </c>
      <c r="O24" s="933"/>
      <c r="P24" s="933"/>
      <c r="Q24" s="933">
        <v>2</v>
      </c>
      <c r="R24" s="933">
        <f>SUM(Q24)</f>
        <v>2</v>
      </c>
      <c r="S24" s="933">
        <v>1</v>
      </c>
      <c r="T24" s="933">
        <f>SUM(S24)</f>
        <v>1</v>
      </c>
      <c r="U24" s="933"/>
      <c r="V24" s="933">
        <v>9</v>
      </c>
      <c r="W24" s="933"/>
      <c r="X24" s="933">
        <v>9</v>
      </c>
      <c r="Y24" s="933"/>
      <c r="Z24" s="933"/>
      <c r="AA24" s="933">
        <v>7</v>
      </c>
      <c r="AB24" s="933"/>
      <c r="AC24" s="933">
        <v>5</v>
      </c>
      <c r="AD24" s="933"/>
      <c r="AE24" s="933"/>
      <c r="AF24" s="933">
        <v>5</v>
      </c>
      <c r="AG24" s="933">
        <v>5</v>
      </c>
      <c r="AH24" s="933">
        <v>7</v>
      </c>
      <c r="AI24" s="933"/>
      <c r="AJ24" s="933"/>
      <c r="AK24" s="933">
        <v>4</v>
      </c>
      <c r="AL24" s="933"/>
      <c r="AM24" s="933">
        <v>2</v>
      </c>
      <c r="AN24" s="933"/>
      <c r="AO24" s="933"/>
      <c r="AP24" s="872">
        <v>14</v>
      </c>
      <c r="AQ24" s="872">
        <v>14</v>
      </c>
      <c r="AR24" s="872">
        <v>2</v>
      </c>
      <c r="AS24" s="870"/>
    </row>
    <row r="25" spans="1:45" ht="12" customHeight="1" x14ac:dyDescent="0.2">
      <c r="A25" s="872" t="s">
        <v>359</v>
      </c>
      <c r="B25" s="935">
        <v>39</v>
      </c>
      <c r="C25" s="933"/>
      <c r="D25" s="1299">
        <v>21</v>
      </c>
      <c r="E25" s="933"/>
      <c r="F25" s="933"/>
      <c r="G25" s="933">
        <v>0</v>
      </c>
      <c r="H25" s="933"/>
      <c r="I25" s="933">
        <v>0</v>
      </c>
      <c r="J25" s="933"/>
      <c r="K25" s="933"/>
      <c r="L25" s="933">
        <v>8</v>
      </c>
      <c r="M25" s="933"/>
      <c r="N25" s="933">
        <v>3</v>
      </c>
      <c r="O25" s="933"/>
      <c r="P25" s="933"/>
      <c r="Q25" s="933">
        <v>1</v>
      </c>
      <c r="R25" s="933">
        <f>SUM(Q25)</f>
        <v>1</v>
      </c>
      <c r="S25" s="933">
        <v>2</v>
      </c>
      <c r="T25" s="933">
        <f>SUM(S25)</f>
        <v>2</v>
      </c>
      <c r="U25" s="933"/>
      <c r="V25" s="933">
        <v>9</v>
      </c>
      <c r="W25" s="933"/>
      <c r="X25" s="933">
        <v>7</v>
      </c>
      <c r="Y25" s="933"/>
      <c r="Z25" s="933"/>
      <c r="AA25" s="933">
        <v>2</v>
      </c>
      <c r="AB25" s="933"/>
      <c r="AC25" s="933">
        <v>2</v>
      </c>
      <c r="AD25" s="933"/>
      <c r="AE25" s="933"/>
      <c r="AF25" s="933">
        <v>1</v>
      </c>
      <c r="AG25" s="933">
        <v>1</v>
      </c>
      <c r="AH25" s="933">
        <v>3</v>
      </c>
      <c r="AI25" s="933"/>
      <c r="AJ25" s="933"/>
      <c r="AK25" s="933">
        <v>4</v>
      </c>
      <c r="AL25" s="933"/>
      <c r="AM25" s="933">
        <v>2</v>
      </c>
      <c r="AN25" s="933"/>
      <c r="AO25" s="933"/>
      <c r="AP25" s="872">
        <v>14</v>
      </c>
      <c r="AQ25" s="872">
        <v>34</v>
      </c>
      <c r="AR25" s="872">
        <v>41</v>
      </c>
      <c r="AS25" s="870"/>
    </row>
    <row r="26" spans="1:45" ht="12" customHeight="1" x14ac:dyDescent="0.2">
      <c r="A26" s="1550" t="s">
        <v>360</v>
      </c>
      <c r="B26" s="935">
        <v>93</v>
      </c>
      <c r="C26" s="933"/>
      <c r="D26" s="1299">
        <v>104</v>
      </c>
      <c r="E26" s="933"/>
      <c r="F26" s="933"/>
      <c r="G26" s="933">
        <v>7</v>
      </c>
      <c r="H26" s="933"/>
      <c r="I26" s="933">
        <v>6</v>
      </c>
      <c r="J26" s="933"/>
      <c r="K26" s="933"/>
      <c r="L26" s="933">
        <v>24</v>
      </c>
      <c r="M26" s="933"/>
      <c r="N26" s="933">
        <v>12</v>
      </c>
      <c r="O26" s="933"/>
      <c r="P26" s="933"/>
      <c r="Q26" s="933">
        <v>5</v>
      </c>
      <c r="R26" s="933">
        <f>SUM(Q26)</f>
        <v>5</v>
      </c>
      <c r="S26" s="933">
        <v>10</v>
      </c>
      <c r="T26" s="933">
        <f>SUM(S26)</f>
        <v>10</v>
      </c>
      <c r="U26" s="933"/>
      <c r="V26" s="933">
        <v>13</v>
      </c>
      <c r="W26" s="933"/>
      <c r="X26" s="933">
        <v>16</v>
      </c>
      <c r="Y26" s="933"/>
      <c r="Z26" s="933"/>
      <c r="AA26" s="933">
        <v>4</v>
      </c>
      <c r="AB26" s="933"/>
      <c r="AC26" s="933">
        <v>5</v>
      </c>
      <c r="AD26" s="933"/>
      <c r="AE26" s="933"/>
      <c r="AF26" s="933">
        <v>0</v>
      </c>
      <c r="AG26" s="933">
        <v>0</v>
      </c>
      <c r="AH26" s="933">
        <v>3</v>
      </c>
      <c r="AI26" s="933"/>
      <c r="AJ26" s="933"/>
      <c r="AK26" s="933">
        <v>6</v>
      </c>
      <c r="AL26" s="933"/>
      <c r="AM26" s="933">
        <v>11</v>
      </c>
      <c r="AN26" s="933"/>
      <c r="AO26" s="933"/>
      <c r="AP26" s="872">
        <v>34</v>
      </c>
      <c r="AQ26" s="872">
        <v>28</v>
      </c>
      <c r="AR26" s="872">
        <v>0</v>
      </c>
      <c r="AS26" s="870"/>
    </row>
    <row r="27" spans="1:45" ht="12" customHeight="1" x14ac:dyDescent="0.2">
      <c r="A27" s="1550"/>
      <c r="B27" s="935">
        <v>0</v>
      </c>
      <c r="C27" s="933"/>
      <c r="D27" s="935">
        <v>0</v>
      </c>
      <c r="E27" s="933"/>
      <c r="F27" s="933"/>
      <c r="G27" s="933">
        <v>0</v>
      </c>
      <c r="H27" s="933">
        <v>343</v>
      </c>
      <c r="I27" s="933">
        <v>0</v>
      </c>
      <c r="J27" s="933"/>
      <c r="K27" s="933"/>
      <c r="L27" s="933">
        <v>0</v>
      </c>
      <c r="M27" s="933"/>
      <c r="N27" s="933">
        <v>0</v>
      </c>
      <c r="O27" s="933"/>
      <c r="P27" s="933"/>
      <c r="Q27" s="941">
        <v>0</v>
      </c>
      <c r="R27" s="941"/>
      <c r="S27" s="941">
        <v>0</v>
      </c>
      <c r="T27" s="941"/>
      <c r="U27" s="941"/>
      <c r="V27" s="941">
        <v>0</v>
      </c>
      <c r="W27" s="941"/>
      <c r="X27" s="941">
        <v>0</v>
      </c>
      <c r="Y27" s="941"/>
      <c r="Z27" s="941"/>
      <c r="AA27" s="941">
        <v>0</v>
      </c>
      <c r="AB27" s="941"/>
      <c r="AC27" s="941">
        <v>0</v>
      </c>
      <c r="AD27" s="941"/>
      <c r="AE27" s="941"/>
      <c r="AF27" s="872">
        <v>0</v>
      </c>
      <c r="AG27" s="872"/>
      <c r="AH27" s="872">
        <v>0</v>
      </c>
      <c r="AI27" s="872"/>
      <c r="AJ27" s="933"/>
      <c r="AK27" s="933">
        <v>0</v>
      </c>
      <c r="AL27" s="933"/>
      <c r="AM27" s="933">
        <v>0</v>
      </c>
      <c r="AN27" s="933"/>
      <c r="AO27" s="933"/>
      <c r="AP27" s="872">
        <v>0</v>
      </c>
      <c r="AQ27" s="872">
        <v>0</v>
      </c>
      <c r="AR27" s="872">
        <v>0</v>
      </c>
      <c r="AS27" s="870"/>
    </row>
    <row r="28" spans="1:45" ht="12" customHeight="1" x14ac:dyDescent="0.2">
      <c r="A28" s="872" t="s">
        <v>361</v>
      </c>
      <c r="B28" s="1299">
        <v>69</v>
      </c>
      <c r="C28" s="1299"/>
      <c r="D28" s="1299">
        <v>89</v>
      </c>
      <c r="E28" s="933"/>
      <c r="F28" s="933"/>
      <c r="G28" s="933">
        <v>2</v>
      </c>
      <c r="H28" s="933"/>
      <c r="I28" s="933">
        <v>8</v>
      </c>
      <c r="J28" s="933"/>
      <c r="K28" s="933"/>
      <c r="L28" s="933">
        <v>8</v>
      </c>
      <c r="M28" s="933"/>
      <c r="N28" s="933">
        <v>11</v>
      </c>
      <c r="O28" s="933"/>
      <c r="P28" s="933"/>
      <c r="Q28" s="933">
        <v>0</v>
      </c>
      <c r="R28" s="933">
        <f t="shared" ref="R28:R39" si="3">SUM(Q28)</f>
        <v>0</v>
      </c>
      <c r="S28" s="933">
        <v>2</v>
      </c>
      <c r="T28" s="933">
        <f t="shared" ref="T28:T37" si="4">SUM(S28)</f>
        <v>2</v>
      </c>
      <c r="U28" s="933"/>
      <c r="V28" s="933">
        <v>17</v>
      </c>
      <c r="W28" s="933"/>
      <c r="X28" s="933">
        <v>19</v>
      </c>
      <c r="Y28" s="933"/>
      <c r="Z28" s="933"/>
      <c r="AA28" s="933">
        <v>3</v>
      </c>
      <c r="AB28" s="933"/>
      <c r="AC28" s="933">
        <v>5</v>
      </c>
      <c r="AD28" s="933"/>
      <c r="AE28" s="933"/>
      <c r="AF28" s="933">
        <v>2</v>
      </c>
      <c r="AG28" s="933">
        <v>2</v>
      </c>
      <c r="AH28" s="933">
        <v>3</v>
      </c>
      <c r="AI28" s="933"/>
      <c r="AJ28" s="933"/>
      <c r="AK28" s="933">
        <v>9</v>
      </c>
      <c r="AL28" s="933"/>
      <c r="AM28" s="933">
        <v>11</v>
      </c>
      <c r="AN28" s="933"/>
      <c r="AO28" s="933"/>
      <c r="AP28" s="872">
        <v>28</v>
      </c>
      <c r="AQ28" s="872">
        <v>16</v>
      </c>
      <c r="AR28" s="872">
        <v>30</v>
      </c>
      <c r="AS28" s="870"/>
    </row>
    <row r="29" spans="1:45" ht="12" customHeight="1" x14ac:dyDescent="0.2">
      <c r="A29" s="1550" t="s">
        <v>1694</v>
      </c>
      <c r="B29" s="1299">
        <v>139</v>
      </c>
      <c r="C29" s="1299"/>
      <c r="D29" s="1299">
        <v>141</v>
      </c>
      <c r="E29" s="933"/>
      <c r="F29" s="933"/>
      <c r="G29" s="933">
        <v>21</v>
      </c>
      <c r="H29" s="933"/>
      <c r="I29" s="933">
        <v>6</v>
      </c>
      <c r="J29" s="933"/>
      <c r="K29" s="933"/>
      <c r="L29" s="933">
        <v>26</v>
      </c>
      <c r="M29" s="933"/>
      <c r="N29" s="933">
        <v>27</v>
      </c>
      <c r="O29" s="933"/>
      <c r="P29" s="933"/>
      <c r="Q29" s="933">
        <v>14</v>
      </c>
      <c r="R29" s="933">
        <f t="shared" si="3"/>
        <v>14</v>
      </c>
      <c r="S29" s="933">
        <v>18</v>
      </c>
      <c r="T29" s="933">
        <f t="shared" si="4"/>
        <v>18</v>
      </c>
      <c r="U29" s="933"/>
      <c r="V29" s="933">
        <v>15</v>
      </c>
      <c r="W29" s="933"/>
      <c r="X29" s="933">
        <v>32</v>
      </c>
      <c r="Y29" s="933"/>
      <c r="Z29" s="933"/>
      <c r="AA29" s="933">
        <v>9</v>
      </c>
      <c r="AB29" s="933"/>
      <c r="AC29" s="933">
        <v>12</v>
      </c>
      <c r="AD29" s="933"/>
      <c r="AE29" s="933"/>
      <c r="AF29" s="933">
        <v>3</v>
      </c>
      <c r="AG29" s="933">
        <v>3</v>
      </c>
      <c r="AH29" s="933">
        <v>11</v>
      </c>
      <c r="AI29" s="933"/>
      <c r="AJ29" s="933"/>
      <c r="AK29" s="933">
        <v>2</v>
      </c>
      <c r="AL29" s="933"/>
      <c r="AM29" s="933">
        <v>15</v>
      </c>
      <c r="AN29" s="933"/>
      <c r="AO29" s="933"/>
      <c r="AP29" s="872">
        <v>0</v>
      </c>
      <c r="AQ29" s="872">
        <v>0</v>
      </c>
      <c r="AR29" s="872">
        <v>20</v>
      </c>
      <c r="AS29" s="870"/>
    </row>
    <row r="30" spans="1:45" ht="12" customHeight="1" x14ac:dyDescent="0.2">
      <c r="A30" s="1550"/>
      <c r="B30" s="1299">
        <v>56</v>
      </c>
      <c r="C30" s="1299"/>
      <c r="D30" s="1299">
        <v>55</v>
      </c>
      <c r="E30" s="933"/>
      <c r="F30" s="933"/>
      <c r="G30" s="933">
        <v>2</v>
      </c>
      <c r="H30" s="933"/>
      <c r="I30" s="933">
        <v>5</v>
      </c>
      <c r="J30" s="933"/>
      <c r="K30" s="933"/>
      <c r="L30" s="933">
        <v>15</v>
      </c>
      <c r="M30" s="933"/>
      <c r="N30" s="933">
        <v>16</v>
      </c>
      <c r="O30" s="933"/>
      <c r="P30" s="933"/>
      <c r="Q30" s="933">
        <v>5</v>
      </c>
      <c r="R30" s="933">
        <f t="shared" si="3"/>
        <v>5</v>
      </c>
      <c r="S30" s="933">
        <v>5</v>
      </c>
      <c r="T30" s="933">
        <f t="shared" si="4"/>
        <v>5</v>
      </c>
      <c r="U30" s="933"/>
      <c r="V30" s="933">
        <v>9</v>
      </c>
      <c r="W30" s="933"/>
      <c r="X30" s="933">
        <v>11</v>
      </c>
      <c r="Y30" s="933"/>
      <c r="Z30" s="933"/>
      <c r="AA30" s="933">
        <v>2</v>
      </c>
      <c r="AB30" s="933"/>
      <c r="AC30" s="933">
        <v>0</v>
      </c>
      <c r="AD30" s="933"/>
      <c r="AE30" s="933"/>
      <c r="AF30" s="933">
        <v>5</v>
      </c>
      <c r="AG30" s="933">
        <v>5</v>
      </c>
      <c r="AH30" s="933">
        <v>3</v>
      </c>
      <c r="AI30" s="933"/>
      <c r="AJ30" s="933"/>
      <c r="AK30" s="933">
        <v>2</v>
      </c>
      <c r="AL30" s="933"/>
      <c r="AM30" s="933">
        <v>7</v>
      </c>
      <c r="AN30" s="933"/>
      <c r="AO30" s="933"/>
      <c r="AP30" s="872">
        <v>16</v>
      </c>
      <c r="AQ30" s="872">
        <v>49</v>
      </c>
      <c r="AR30" s="872">
        <v>8</v>
      </c>
      <c r="AS30" s="870"/>
    </row>
    <row r="31" spans="1:45" s="222" customFormat="1" ht="12" customHeight="1" x14ac:dyDescent="0.2">
      <c r="A31" s="1550"/>
      <c r="B31" s="1299">
        <v>19</v>
      </c>
      <c r="C31" s="1299"/>
      <c r="D31" s="1299">
        <v>22</v>
      </c>
      <c r="E31" s="933"/>
      <c r="F31" s="933"/>
      <c r="G31" s="933">
        <v>1</v>
      </c>
      <c r="H31" s="933"/>
      <c r="I31" s="933">
        <v>3</v>
      </c>
      <c r="J31" s="933"/>
      <c r="K31" s="933"/>
      <c r="L31" s="933">
        <v>3</v>
      </c>
      <c r="M31" s="933"/>
      <c r="N31" s="933">
        <v>8</v>
      </c>
      <c r="O31" s="933"/>
      <c r="P31" s="933"/>
      <c r="Q31" s="933">
        <v>2</v>
      </c>
      <c r="R31" s="933">
        <f t="shared" si="3"/>
        <v>2</v>
      </c>
      <c r="S31" s="933">
        <v>1</v>
      </c>
      <c r="T31" s="933">
        <f t="shared" si="4"/>
        <v>1</v>
      </c>
      <c r="U31" s="933"/>
      <c r="V31" s="933">
        <v>10</v>
      </c>
      <c r="W31" s="933"/>
      <c r="X31" s="933">
        <v>6</v>
      </c>
      <c r="Y31" s="933"/>
      <c r="Z31" s="933"/>
      <c r="AA31" s="933">
        <v>0</v>
      </c>
      <c r="AB31" s="933"/>
      <c r="AC31" s="933">
        <v>1</v>
      </c>
      <c r="AD31" s="933"/>
      <c r="AE31" s="933"/>
      <c r="AF31" s="933">
        <v>1</v>
      </c>
      <c r="AG31" s="933">
        <v>1</v>
      </c>
      <c r="AH31" s="933">
        <v>1</v>
      </c>
      <c r="AI31" s="933"/>
      <c r="AJ31" s="933"/>
      <c r="AK31" s="933">
        <v>2</v>
      </c>
      <c r="AL31" s="933"/>
      <c r="AM31" s="933">
        <v>1</v>
      </c>
      <c r="AN31" s="933"/>
      <c r="AO31" s="933"/>
      <c r="AP31" s="872">
        <v>0</v>
      </c>
      <c r="AQ31" s="872">
        <v>19</v>
      </c>
      <c r="AR31" s="872">
        <v>1</v>
      </c>
      <c r="AS31" s="870"/>
    </row>
    <row r="32" spans="1:45" ht="12" customHeight="1" x14ac:dyDescent="0.2">
      <c r="A32" s="872" t="s">
        <v>363</v>
      </c>
      <c r="B32" s="1299">
        <v>240</v>
      </c>
      <c r="C32" s="1299"/>
      <c r="D32" s="1299">
        <v>339</v>
      </c>
      <c r="E32" s="933"/>
      <c r="F32" s="933"/>
      <c r="G32" s="933">
        <v>14</v>
      </c>
      <c r="H32" s="933"/>
      <c r="I32" s="933">
        <v>17</v>
      </c>
      <c r="J32" s="933"/>
      <c r="K32" s="933"/>
      <c r="L32" s="933">
        <v>41</v>
      </c>
      <c r="M32" s="933"/>
      <c r="N32" s="933">
        <v>70</v>
      </c>
      <c r="O32" s="933"/>
      <c r="P32" s="933"/>
      <c r="Q32" s="933">
        <v>0</v>
      </c>
      <c r="R32" s="933">
        <f t="shared" si="3"/>
        <v>0</v>
      </c>
      <c r="S32" s="933">
        <v>0</v>
      </c>
      <c r="T32" s="933">
        <f t="shared" si="4"/>
        <v>0</v>
      </c>
      <c r="U32" s="933"/>
      <c r="V32" s="933">
        <v>89</v>
      </c>
      <c r="W32" s="933"/>
      <c r="X32" s="933">
        <v>135</v>
      </c>
      <c r="Y32" s="933"/>
      <c r="Z32" s="933"/>
      <c r="AA32" s="933">
        <v>16</v>
      </c>
      <c r="AB32" s="933"/>
      <c r="AC32" s="933">
        <v>25</v>
      </c>
      <c r="AD32" s="933"/>
      <c r="AE32" s="933"/>
      <c r="AF32" s="933">
        <v>18</v>
      </c>
      <c r="AG32" s="933">
        <v>18</v>
      </c>
      <c r="AH32" s="933">
        <v>17</v>
      </c>
      <c r="AI32" s="933"/>
      <c r="AJ32" s="933"/>
      <c r="AK32" s="933">
        <v>13</v>
      </c>
      <c r="AL32" s="933"/>
      <c r="AM32" s="933">
        <v>29</v>
      </c>
      <c r="AN32" s="933"/>
      <c r="AO32" s="933"/>
      <c r="AP32" s="872">
        <v>49</v>
      </c>
      <c r="AQ32" s="872">
        <v>47</v>
      </c>
      <c r="AR32" s="872">
        <v>45</v>
      </c>
      <c r="AS32" s="870"/>
    </row>
    <row r="33" spans="1:45" ht="12" customHeight="1" x14ac:dyDescent="0.2">
      <c r="A33" s="872" t="s">
        <v>364</v>
      </c>
      <c r="B33" s="1299">
        <v>38</v>
      </c>
      <c r="C33" s="1299"/>
      <c r="D33" s="1299">
        <v>46</v>
      </c>
      <c r="E33" s="933"/>
      <c r="F33" s="933"/>
      <c r="G33" s="933">
        <v>2</v>
      </c>
      <c r="H33" s="933"/>
      <c r="I33" s="933">
        <v>5</v>
      </c>
      <c r="J33" s="933"/>
      <c r="K33" s="933"/>
      <c r="L33" s="933">
        <v>6</v>
      </c>
      <c r="M33" s="933"/>
      <c r="N33" s="933">
        <v>4</v>
      </c>
      <c r="O33" s="933"/>
      <c r="P33" s="933"/>
      <c r="Q33" s="933">
        <v>1</v>
      </c>
      <c r="R33" s="933">
        <f t="shared" si="3"/>
        <v>1</v>
      </c>
      <c r="S33" s="933">
        <v>2</v>
      </c>
      <c r="T33" s="933">
        <f t="shared" si="4"/>
        <v>2</v>
      </c>
      <c r="U33" s="933"/>
      <c r="V33" s="933">
        <v>5</v>
      </c>
      <c r="W33" s="933"/>
      <c r="X33" s="933">
        <v>10</v>
      </c>
      <c r="Y33" s="933"/>
      <c r="Z33" s="933"/>
      <c r="AA33" s="933">
        <v>2</v>
      </c>
      <c r="AB33" s="933"/>
      <c r="AC33" s="933">
        <v>4</v>
      </c>
      <c r="AD33" s="933"/>
      <c r="AE33" s="933"/>
      <c r="AF33" s="933">
        <v>0</v>
      </c>
      <c r="AG33" s="933">
        <v>0</v>
      </c>
      <c r="AH33" s="933">
        <v>2</v>
      </c>
      <c r="AI33" s="933"/>
      <c r="AJ33" s="933"/>
      <c r="AK33" s="933">
        <v>3</v>
      </c>
      <c r="AL33" s="933"/>
      <c r="AM33" s="933">
        <v>10</v>
      </c>
      <c r="AN33" s="933"/>
      <c r="AO33" s="933"/>
      <c r="AP33" s="872">
        <v>19</v>
      </c>
      <c r="AQ33" s="872">
        <v>37</v>
      </c>
      <c r="AR33" s="872">
        <v>9</v>
      </c>
      <c r="AS33" s="870"/>
    </row>
    <row r="34" spans="1:45" ht="12" customHeight="1" x14ac:dyDescent="0.2">
      <c r="A34" s="872" t="s">
        <v>365</v>
      </c>
      <c r="B34" s="1299">
        <v>109</v>
      </c>
      <c r="C34" s="1299"/>
      <c r="D34" s="1299">
        <v>83</v>
      </c>
      <c r="E34" s="933"/>
      <c r="F34" s="933"/>
      <c r="G34" s="933">
        <v>9</v>
      </c>
      <c r="H34" s="933"/>
      <c r="I34" s="933">
        <v>6</v>
      </c>
      <c r="J34" s="933"/>
      <c r="K34" s="933"/>
      <c r="L34" s="933">
        <v>23</v>
      </c>
      <c r="M34" s="933"/>
      <c r="N34" s="933">
        <v>14</v>
      </c>
      <c r="O34" s="933"/>
      <c r="P34" s="933"/>
      <c r="Q34" s="933">
        <v>2</v>
      </c>
      <c r="R34" s="933">
        <f t="shared" si="3"/>
        <v>2</v>
      </c>
      <c r="S34" s="933">
        <v>0</v>
      </c>
      <c r="T34" s="933">
        <f t="shared" si="4"/>
        <v>0</v>
      </c>
      <c r="U34" s="933"/>
      <c r="V34" s="933">
        <v>12</v>
      </c>
      <c r="W34" s="933"/>
      <c r="X34" s="933">
        <v>13</v>
      </c>
      <c r="Y34" s="933"/>
      <c r="Z34" s="933"/>
      <c r="AA34" s="933">
        <v>12</v>
      </c>
      <c r="AB34" s="933"/>
      <c r="AC34" s="933">
        <v>13</v>
      </c>
      <c r="AD34" s="933"/>
      <c r="AE34" s="933"/>
      <c r="AF34" s="933">
        <v>3</v>
      </c>
      <c r="AG34" s="933">
        <v>3</v>
      </c>
      <c r="AH34" s="933">
        <v>3</v>
      </c>
      <c r="AI34" s="933"/>
      <c r="AJ34" s="933"/>
      <c r="AK34" s="933">
        <v>1</v>
      </c>
      <c r="AL34" s="933"/>
      <c r="AM34" s="933">
        <v>9</v>
      </c>
      <c r="AN34" s="933"/>
      <c r="AO34" s="933"/>
      <c r="AP34" s="872">
        <v>47</v>
      </c>
      <c r="AQ34" s="872">
        <v>47</v>
      </c>
      <c r="AR34" s="872">
        <v>25</v>
      </c>
      <c r="AS34" s="870"/>
    </row>
    <row r="35" spans="1:45" ht="12" customHeight="1" x14ac:dyDescent="0.2">
      <c r="A35" s="872" t="s">
        <v>366</v>
      </c>
      <c r="B35" s="1299">
        <v>97</v>
      </c>
      <c r="C35" s="1299"/>
      <c r="D35" s="1299">
        <v>98</v>
      </c>
      <c r="E35" s="933"/>
      <c r="F35" s="933"/>
      <c r="G35" s="933">
        <v>10</v>
      </c>
      <c r="H35" s="933"/>
      <c r="I35" s="933">
        <v>11</v>
      </c>
      <c r="J35" s="933"/>
      <c r="K35" s="933"/>
      <c r="L35" s="933">
        <v>25</v>
      </c>
      <c r="M35" s="933"/>
      <c r="N35" s="933">
        <v>20</v>
      </c>
      <c r="O35" s="933"/>
      <c r="P35" s="933"/>
      <c r="Q35" s="933">
        <v>0</v>
      </c>
      <c r="R35" s="933">
        <f t="shared" si="3"/>
        <v>0</v>
      </c>
      <c r="S35" s="933">
        <v>0</v>
      </c>
      <c r="T35" s="933">
        <f t="shared" si="4"/>
        <v>0</v>
      </c>
      <c r="U35" s="933"/>
      <c r="V35" s="933">
        <v>16</v>
      </c>
      <c r="W35" s="933"/>
      <c r="X35" s="933">
        <v>25</v>
      </c>
      <c r="Y35" s="933"/>
      <c r="Z35" s="933"/>
      <c r="AA35" s="933">
        <v>4</v>
      </c>
      <c r="AB35" s="933"/>
      <c r="AC35" s="933">
        <v>6</v>
      </c>
      <c r="AD35" s="933"/>
      <c r="AE35" s="933"/>
      <c r="AF35" s="933">
        <v>3</v>
      </c>
      <c r="AG35" s="933">
        <v>3</v>
      </c>
      <c r="AH35" s="933">
        <v>5</v>
      </c>
      <c r="AI35" s="933"/>
      <c r="AJ35" s="933"/>
      <c r="AK35" s="933">
        <v>1</v>
      </c>
      <c r="AL35" s="933"/>
      <c r="AM35" s="933">
        <v>21</v>
      </c>
      <c r="AN35" s="933"/>
      <c r="AO35" s="933"/>
      <c r="AP35" s="872">
        <v>28</v>
      </c>
      <c r="AQ35" s="872">
        <v>28</v>
      </c>
      <c r="AR35" s="872">
        <v>10</v>
      </c>
      <c r="AS35" s="870"/>
    </row>
    <row r="36" spans="1:45" ht="12" customHeight="1" x14ac:dyDescent="0.2">
      <c r="A36" s="872" t="s">
        <v>367</v>
      </c>
      <c r="B36" s="1299">
        <v>113</v>
      </c>
      <c r="C36" s="1299"/>
      <c r="D36" s="1299">
        <v>158</v>
      </c>
      <c r="E36" s="933"/>
      <c r="F36" s="933"/>
      <c r="G36" s="933">
        <v>6</v>
      </c>
      <c r="H36" s="933"/>
      <c r="I36" s="933">
        <v>5</v>
      </c>
      <c r="J36" s="933"/>
      <c r="K36" s="933"/>
      <c r="L36" s="933">
        <v>12</v>
      </c>
      <c r="M36" s="933"/>
      <c r="N36" s="933">
        <v>48</v>
      </c>
      <c r="O36" s="933"/>
      <c r="P36" s="933"/>
      <c r="Q36" s="933">
        <v>11</v>
      </c>
      <c r="R36" s="933">
        <f t="shared" si="3"/>
        <v>11</v>
      </c>
      <c r="S36" s="933">
        <v>6</v>
      </c>
      <c r="T36" s="933">
        <f t="shared" si="4"/>
        <v>6</v>
      </c>
      <c r="U36" s="933"/>
      <c r="V36" s="933">
        <v>28</v>
      </c>
      <c r="W36" s="933"/>
      <c r="X36" s="933">
        <v>22</v>
      </c>
      <c r="Y36" s="933"/>
      <c r="Z36" s="933"/>
      <c r="AA36" s="933">
        <v>1</v>
      </c>
      <c r="AB36" s="933"/>
      <c r="AC36" s="933">
        <v>9</v>
      </c>
      <c r="AD36" s="933"/>
      <c r="AE36" s="933"/>
      <c r="AF36" s="933">
        <v>5</v>
      </c>
      <c r="AG36" s="933">
        <v>5</v>
      </c>
      <c r="AH36" s="933">
        <v>14</v>
      </c>
      <c r="AI36" s="933"/>
      <c r="AJ36" s="933"/>
      <c r="AK36" s="933">
        <v>0</v>
      </c>
      <c r="AL36" s="933"/>
      <c r="AM36" s="933">
        <v>12</v>
      </c>
      <c r="AN36" s="933"/>
      <c r="AO36" s="933"/>
      <c r="AP36" s="872">
        <v>12</v>
      </c>
      <c r="AQ36" s="872">
        <v>12</v>
      </c>
      <c r="AR36" s="872">
        <v>42</v>
      </c>
      <c r="AS36" s="870"/>
    </row>
    <row r="37" spans="1:45" ht="12" customHeight="1" x14ac:dyDescent="0.2">
      <c r="A37" s="872" t="s">
        <v>368</v>
      </c>
      <c r="B37" s="1299">
        <v>70</v>
      </c>
      <c r="C37" s="1299"/>
      <c r="D37" s="1299">
        <v>59</v>
      </c>
      <c r="E37" s="933"/>
      <c r="F37" s="933"/>
      <c r="G37" s="933">
        <v>7</v>
      </c>
      <c r="H37" s="933"/>
      <c r="I37" s="933">
        <v>7</v>
      </c>
      <c r="J37" s="933"/>
      <c r="K37" s="933"/>
      <c r="L37" s="933">
        <v>14</v>
      </c>
      <c r="M37" s="933"/>
      <c r="N37" s="933">
        <v>9</v>
      </c>
      <c r="O37" s="933"/>
      <c r="P37" s="933"/>
      <c r="Q37" s="933">
        <v>0</v>
      </c>
      <c r="R37" s="933">
        <f t="shared" si="3"/>
        <v>0</v>
      </c>
      <c r="S37" s="933">
        <v>1</v>
      </c>
      <c r="T37" s="933">
        <f t="shared" si="4"/>
        <v>1</v>
      </c>
      <c r="U37" s="933"/>
      <c r="V37" s="933">
        <v>14</v>
      </c>
      <c r="W37" s="933"/>
      <c r="X37" s="933">
        <v>12</v>
      </c>
      <c r="Y37" s="933"/>
      <c r="Z37" s="933"/>
      <c r="AA37" s="933">
        <v>3</v>
      </c>
      <c r="AB37" s="933"/>
      <c r="AC37" s="933">
        <v>2</v>
      </c>
      <c r="AD37" s="933"/>
      <c r="AE37" s="933"/>
      <c r="AF37" s="933">
        <v>3</v>
      </c>
      <c r="AG37" s="933">
        <v>3</v>
      </c>
      <c r="AH37" s="933">
        <v>3</v>
      </c>
      <c r="AI37" s="933"/>
      <c r="AJ37" s="933"/>
      <c r="AK37" s="933">
        <v>19</v>
      </c>
      <c r="AL37" s="933"/>
      <c r="AM37" s="933">
        <v>7</v>
      </c>
      <c r="AN37" s="933"/>
      <c r="AO37" s="933"/>
      <c r="AP37" s="872">
        <v>56</v>
      </c>
      <c r="AQ37" s="872">
        <v>56</v>
      </c>
      <c r="AR37" s="872">
        <v>18</v>
      </c>
      <c r="AS37" s="870"/>
    </row>
    <row r="38" spans="1:45" ht="12" customHeight="1" x14ac:dyDescent="0.2">
      <c r="A38" s="872" t="s">
        <v>369</v>
      </c>
      <c r="B38" s="1299">
        <v>33</v>
      </c>
      <c r="C38" s="1299"/>
      <c r="D38" s="1299">
        <v>25</v>
      </c>
      <c r="E38" s="933"/>
      <c r="F38" s="933"/>
      <c r="G38" s="933">
        <v>2</v>
      </c>
      <c r="H38" s="933"/>
      <c r="I38" s="933">
        <v>2</v>
      </c>
      <c r="J38" s="933"/>
      <c r="K38" s="933"/>
      <c r="L38" s="933">
        <v>3</v>
      </c>
      <c r="M38" s="933"/>
      <c r="N38" s="933">
        <v>4</v>
      </c>
      <c r="O38" s="933"/>
      <c r="P38" s="933"/>
      <c r="Q38" s="933">
        <v>0</v>
      </c>
      <c r="R38" s="933">
        <f t="shared" si="3"/>
        <v>0</v>
      </c>
      <c r="S38" s="933">
        <v>0</v>
      </c>
      <c r="T38" s="933">
        <v>0</v>
      </c>
      <c r="U38" s="933"/>
      <c r="V38" s="933">
        <v>5</v>
      </c>
      <c r="W38" s="933"/>
      <c r="X38" s="933">
        <v>2</v>
      </c>
      <c r="Y38" s="933">
        <v>2</v>
      </c>
      <c r="Z38" s="933"/>
      <c r="AA38" s="933">
        <v>2</v>
      </c>
      <c r="AB38" s="933"/>
      <c r="AC38" s="933">
        <v>0</v>
      </c>
      <c r="AD38" s="933">
        <v>0</v>
      </c>
      <c r="AE38" s="933"/>
      <c r="AF38" s="933">
        <v>9</v>
      </c>
      <c r="AG38" s="933">
        <v>9</v>
      </c>
      <c r="AH38" s="933">
        <v>8</v>
      </c>
      <c r="AI38" s="933">
        <v>8</v>
      </c>
      <c r="AJ38" s="933">
        <v>8</v>
      </c>
      <c r="AK38" s="933">
        <v>0</v>
      </c>
      <c r="AL38" s="933"/>
      <c r="AM38" s="933">
        <v>1</v>
      </c>
      <c r="AN38" s="933">
        <v>1</v>
      </c>
      <c r="AO38" s="933"/>
      <c r="AP38" s="872">
        <v>12</v>
      </c>
      <c r="AQ38" s="872">
        <v>42</v>
      </c>
      <c r="AR38" s="872">
        <v>8</v>
      </c>
      <c r="AS38" s="870">
        <v>8</v>
      </c>
    </row>
    <row r="39" spans="1:45" ht="27" customHeight="1" x14ac:dyDescent="0.2">
      <c r="A39" s="754" t="s">
        <v>451</v>
      </c>
      <c r="B39" s="1301">
        <v>198</v>
      </c>
      <c r="C39" s="1301"/>
      <c r="D39" s="1301">
        <v>198</v>
      </c>
      <c r="E39" s="939"/>
      <c r="F39" s="939"/>
      <c r="G39" s="939">
        <v>20</v>
      </c>
      <c r="H39" s="939"/>
      <c r="I39" s="939">
        <v>12</v>
      </c>
      <c r="J39" s="939"/>
      <c r="K39" s="939"/>
      <c r="L39" s="939">
        <v>27</v>
      </c>
      <c r="M39" s="939"/>
      <c r="N39" s="939">
        <v>23</v>
      </c>
      <c r="O39" s="939"/>
      <c r="P39" s="939"/>
      <c r="Q39" s="939">
        <v>13</v>
      </c>
      <c r="R39" s="939">
        <f t="shared" si="3"/>
        <v>13</v>
      </c>
      <c r="S39" s="939">
        <v>11</v>
      </c>
      <c r="T39" s="939">
        <f>SUM(S39)</f>
        <v>11</v>
      </c>
      <c r="U39" s="939"/>
      <c r="V39" s="939">
        <v>44</v>
      </c>
      <c r="W39" s="939"/>
      <c r="X39" s="939">
        <v>32</v>
      </c>
      <c r="Y39" s="939"/>
      <c r="Z39" s="939"/>
      <c r="AA39" s="939">
        <v>11</v>
      </c>
      <c r="AB39" s="939"/>
      <c r="AC39" s="939">
        <v>16</v>
      </c>
      <c r="AD39" s="939"/>
      <c r="AE39" s="939"/>
      <c r="AF39" s="939">
        <v>8</v>
      </c>
      <c r="AG39" s="939">
        <v>8</v>
      </c>
      <c r="AH39" s="939">
        <v>12</v>
      </c>
      <c r="AI39" s="939"/>
      <c r="AJ39" s="939"/>
      <c r="AK39" s="939">
        <v>19</v>
      </c>
      <c r="AL39" s="939"/>
      <c r="AM39" s="939">
        <v>29</v>
      </c>
      <c r="AN39" s="939"/>
      <c r="AO39" s="939"/>
      <c r="AP39" s="943">
        <v>56</v>
      </c>
      <c r="AQ39" s="943">
        <v>20</v>
      </c>
      <c r="AR39" s="943">
        <v>63</v>
      </c>
      <c r="AS39" s="944"/>
    </row>
    <row r="40" spans="1:45" ht="15" customHeight="1" x14ac:dyDescent="0.2"/>
    <row r="41" spans="1:45" ht="15" customHeight="1" x14ac:dyDescent="0.2"/>
    <row r="42" spans="1:45" ht="15" customHeight="1" x14ac:dyDescent="0.2">
      <c r="A42" s="214" t="s">
        <v>280</v>
      </c>
    </row>
    <row r="43" spans="1:45" ht="15" customHeight="1" x14ac:dyDescent="0.2"/>
    <row r="44" spans="1:45" ht="15" customHeight="1" x14ac:dyDescent="0.2"/>
    <row r="45" spans="1:45" ht="15.75" customHeight="1" x14ac:dyDescent="0.2"/>
    <row r="46" spans="1:45" ht="14.25" customHeight="1" x14ac:dyDescent="0.2"/>
    <row r="47" spans="1:45" ht="24" customHeight="1" x14ac:dyDescent="0.2"/>
    <row r="48" spans="1:45" ht="9.75" customHeight="1" x14ac:dyDescent="0.2"/>
    <row r="50" spans="1:1" x14ac:dyDescent="0.2">
      <c r="A50" s="228"/>
    </row>
    <row r="58" spans="1:1" x14ac:dyDescent="0.2">
      <c r="A58" s="222"/>
    </row>
    <row r="59" spans="1:1" x14ac:dyDescent="0.2">
      <c r="A59" s="222"/>
    </row>
    <row r="60" spans="1:1" x14ac:dyDescent="0.2">
      <c r="A60" s="222"/>
    </row>
    <row r="63" spans="1:1" x14ac:dyDescent="0.2">
      <c r="A63" s="222"/>
    </row>
    <row r="64" spans="1:1" x14ac:dyDescent="0.2">
      <c r="A64" s="222"/>
    </row>
  </sheetData>
  <mergeCells count="15">
    <mergeCell ref="AK4:AN4"/>
    <mergeCell ref="AP4:AS4"/>
    <mergeCell ref="V4:Y4"/>
    <mergeCell ref="AA4:AD4"/>
    <mergeCell ref="AF4:AI4"/>
    <mergeCell ref="A4:A5"/>
    <mergeCell ref="B4:E4"/>
    <mergeCell ref="G4:J4"/>
    <mergeCell ref="L4:O4"/>
    <mergeCell ref="Q4:T4"/>
    <mergeCell ref="A12:A13"/>
    <mergeCell ref="A14:A16"/>
    <mergeCell ref="A20:A22"/>
    <mergeCell ref="A26:A27"/>
    <mergeCell ref="A29:A31"/>
  </mergeCells>
  <printOptions horizontalCentered="1" verticalCentered="1"/>
  <pageMargins left="0.98425196850393704" right="0.39370078740157483" top="0.39370078740157483" bottom="0.39370078740157483" header="0" footer="0"/>
  <pageSetup scale="74" orientation="landscape" r:id="rId1"/>
  <headerFooter>
    <oddFooter>&amp;R&amp;"Tahoma,Normal"547</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S15"/>
  <sheetViews>
    <sheetView showGridLines="0" view="pageBreakPreview" zoomScaleNormal="100" zoomScaleSheetLayoutView="100" workbookViewId="0"/>
  </sheetViews>
  <sheetFormatPr baseColWidth="10" defaultRowHeight="12.75" x14ac:dyDescent="0.2"/>
  <cols>
    <col min="1" max="1" width="13" customWidth="1"/>
    <col min="2" max="2" width="5.42578125" customWidth="1"/>
    <col min="3" max="3" width="2.140625" customWidth="1"/>
    <col min="4" max="4" width="5.42578125" customWidth="1"/>
    <col min="5" max="5" width="1.28515625" customWidth="1"/>
    <col min="6" max="6" width="0.7109375" customWidth="1"/>
    <col min="7" max="7" width="5.7109375" customWidth="1"/>
    <col min="8" max="8" width="1.7109375" customWidth="1"/>
    <col min="9" max="9" width="5.7109375" customWidth="1"/>
    <col min="10" max="10" width="1.85546875" customWidth="1"/>
    <col min="11" max="11" width="0.7109375" customWidth="1"/>
    <col min="12" max="12" width="5.85546875" customWidth="1"/>
    <col min="13" max="13" width="1.7109375" customWidth="1"/>
    <col min="14" max="14" width="5.42578125" customWidth="1"/>
    <col min="15" max="15" width="1.140625" customWidth="1"/>
    <col min="16" max="16" width="0.7109375" customWidth="1"/>
    <col min="17" max="17" width="5.5703125" customWidth="1"/>
    <col min="18" max="18" width="0.85546875" customWidth="1"/>
    <col min="19" max="19" width="5.42578125" customWidth="1"/>
    <col min="20" max="20" width="1.5703125" customWidth="1"/>
    <col min="21" max="21" width="0.7109375" customWidth="1"/>
    <col min="22" max="22" width="5.85546875" customWidth="1"/>
    <col min="23" max="23" width="2.140625" customWidth="1"/>
    <col min="24" max="24" width="5.5703125" customWidth="1"/>
    <col min="25" max="25" width="1.5703125" customWidth="1"/>
    <col min="26" max="26" width="0.7109375" customWidth="1"/>
    <col min="27" max="27" width="5.7109375" customWidth="1"/>
    <col min="28" max="28" width="2.140625" customWidth="1"/>
    <col min="29" max="29" width="5.85546875" customWidth="1"/>
    <col min="30" max="30" width="2" customWidth="1"/>
    <col min="31" max="31" width="0.5703125" customWidth="1"/>
    <col min="32" max="32" width="5.42578125" customWidth="1"/>
    <col min="33" max="33" width="1.140625" customWidth="1"/>
    <col min="34" max="34" width="6" customWidth="1"/>
    <col min="35" max="35" width="2.140625" customWidth="1"/>
    <col min="36" max="36" width="1.140625" customWidth="1"/>
    <col min="37" max="37" width="5.42578125" customWidth="1"/>
    <col min="38" max="38" width="2.140625" customWidth="1"/>
    <col min="39" max="39" width="5.85546875" customWidth="1"/>
    <col min="40" max="40" width="1.28515625" customWidth="1"/>
    <col min="41" max="41" width="0.42578125" hidden="1" customWidth="1"/>
    <col min="42" max="42" width="5.7109375" customWidth="1"/>
    <col min="43" max="43" width="1.7109375" customWidth="1"/>
    <col min="44" max="44" width="5.7109375" customWidth="1"/>
    <col min="45" max="45" width="2.7109375" customWidth="1"/>
  </cols>
  <sheetData>
    <row r="1" spans="1:45" ht="15" x14ac:dyDescent="0.2">
      <c r="A1" s="215" t="s">
        <v>2081</v>
      </c>
      <c r="B1" s="216"/>
      <c r="C1" s="216"/>
      <c r="D1" s="216"/>
      <c r="E1" s="216"/>
      <c r="F1" s="216"/>
      <c r="G1" s="216"/>
      <c r="H1" s="216"/>
      <c r="I1" s="216"/>
      <c r="J1" s="216"/>
      <c r="K1" s="216"/>
      <c r="L1" s="216"/>
      <c r="M1" s="216"/>
      <c r="N1" s="216"/>
      <c r="O1" s="216"/>
      <c r="P1" s="216"/>
      <c r="Q1" s="216"/>
      <c r="R1" s="216"/>
      <c r="S1" s="216"/>
      <c r="T1" s="216"/>
      <c r="U1" s="216"/>
      <c r="V1" s="216"/>
      <c r="W1" s="217"/>
      <c r="X1" s="217"/>
      <c r="Y1" s="217"/>
      <c r="Z1" s="217"/>
      <c r="AA1" s="217"/>
      <c r="AB1" s="217"/>
      <c r="AC1" s="217"/>
      <c r="AD1" s="217"/>
      <c r="AE1" s="217"/>
      <c r="AF1" s="217"/>
      <c r="AG1" s="217"/>
      <c r="AH1" s="217"/>
      <c r="AI1" s="217"/>
      <c r="AJ1" s="217"/>
      <c r="AK1" s="217"/>
      <c r="AL1" s="217"/>
      <c r="AM1" s="217"/>
      <c r="AN1" s="217"/>
      <c r="AO1" s="217"/>
      <c r="AP1" s="218"/>
      <c r="AQ1" s="218"/>
      <c r="AR1" s="217"/>
      <c r="AS1" s="219" t="s">
        <v>1691</v>
      </c>
    </row>
    <row r="2" spans="1:45" ht="15" x14ac:dyDescent="0.2">
      <c r="A2" s="215" t="s">
        <v>34</v>
      </c>
      <c r="B2" s="218"/>
      <c r="C2" s="216"/>
      <c r="D2" s="216"/>
      <c r="E2" s="216"/>
      <c r="F2" s="216"/>
      <c r="G2" s="216"/>
      <c r="H2" s="216"/>
      <c r="I2" s="216"/>
      <c r="J2" s="216"/>
      <c r="K2" s="216"/>
      <c r="L2" s="216"/>
      <c r="M2" s="216"/>
      <c r="N2" s="216"/>
      <c r="O2" s="216"/>
      <c r="P2" s="216"/>
      <c r="Q2" s="216"/>
      <c r="R2" s="216"/>
      <c r="S2" s="216"/>
      <c r="T2" s="216"/>
      <c r="U2" s="216"/>
      <c r="V2" s="216"/>
      <c r="W2" s="217"/>
      <c r="X2" s="217"/>
      <c r="Y2" s="217"/>
      <c r="Z2" s="217"/>
      <c r="AA2" s="217"/>
      <c r="AB2" s="217"/>
      <c r="AC2" s="217"/>
      <c r="AD2" s="217"/>
      <c r="AE2" s="217"/>
      <c r="AF2" s="217"/>
      <c r="AG2" s="217"/>
      <c r="AH2" s="217"/>
      <c r="AI2" s="217"/>
      <c r="AJ2" s="217"/>
      <c r="AK2" s="217"/>
      <c r="AL2" s="217"/>
      <c r="AM2" s="217"/>
      <c r="AN2" s="217"/>
      <c r="AO2" s="217"/>
      <c r="AP2" s="218"/>
      <c r="AQ2" s="218"/>
      <c r="AR2" s="217"/>
      <c r="AS2" s="219"/>
    </row>
    <row r="3" spans="1:45" ht="15" x14ac:dyDescent="0.2">
      <c r="A3" s="220"/>
      <c r="B3" s="216"/>
      <c r="C3" s="216"/>
      <c r="D3" s="216"/>
      <c r="E3" s="216"/>
      <c r="F3" s="216"/>
      <c r="G3" s="216"/>
      <c r="H3" s="216"/>
      <c r="I3" s="216"/>
      <c r="J3" s="216"/>
      <c r="K3" s="216"/>
      <c r="L3" s="216"/>
      <c r="M3" s="216"/>
      <c r="N3" s="216"/>
      <c r="O3" s="216"/>
      <c r="P3" s="216"/>
      <c r="Q3" s="216"/>
      <c r="R3" s="216"/>
      <c r="S3" s="216"/>
      <c r="T3" s="216"/>
      <c r="U3" s="216"/>
      <c r="V3" s="216"/>
      <c r="W3" s="217"/>
      <c r="X3" s="217"/>
      <c r="Y3" s="217"/>
      <c r="Z3" s="217"/>
      <c r="AA3" s="217"/>
      <c r="AB3" s="217"/>
      <c r="AC3" s="217"/>
      <c r="AD3" s="217"/>
      <c r="AE3" s="217"/>
      <c r="AF3" s="217"/>
      <c r="AG3" s="217"/>
      <c r="AH3" s="217"/>
      <c r="AI3" s="217"/>
      <c r="AJ3" s="217"/>
      <c r="AK3" s="217"/>
      <c r="AL3" s="217"/>
      <c r="AM3" s="217"/>
      <c r="AN3" s="217"/>
      <c r="AO3" s="217"/>
      <c r="AP3" s="218"/>
      <c r="AQ3" s="218"/>
      <c r="AR3" s="217"/>
      <c r="AS3" s="219"/>
    </row>
    <row r="4" spans="1:45" ht="27.75" customHeight="1" x14ac:dyDescent="0.2">
      <c r="A4" s="1762" t="s">
        <v>344</v>
      </c>
      <c r="B4" s="1763" t="s">
        <v>0</v>
      </c>
      <c r="C4" s="1763"/>
      <c r="D4" s="1763"/>
      <c r="E4" s="1763"/>
      <c r="F4" s="1444"/>
      <c r="G4" s="1764" t="s">
        <v>443</v>
      </c>
      <c r="H4" s="1764"/>
      <c r="I4" s="1764"/>
      <c r="J4" s="1764"/>
      <c r="K4" s="1444"/>
      <c r="L4" s="1764" t="s">
        <v>444</v>
      </c>
      <c r="M4" s="1764"/>
      <c r="N4" s="1764"/>
      <c r="O4" s="1764"/>
      <c r="P4" s="1444"/>
      <c r="Q4" s="1764" t="s">
        <v>445</v>
      </c>
      <c r="R4" s="1764"/>
      <c r="S4" s="1764"/>
      <c r="T4" s="1764"/>
      <c r="U4" s="1444"/>
      <c r="V4" s="1764" t="s">
        <v>446</v>
      </c>
      <c r="W4" s="1764"/>
      <c r="X4" s="1764"/>
      <c r="Y4" s="1764"/>
      <c r="Z4" s="1444"/>
      <c r="AA4" s="1764" t="s">
        <v>447</v>
      </c>
      <c r="AB4" s="1764"/>
      <c r="AC4" s="1764"/>
      <c r="AD4" s="1764"/>
      <c r="AE4" s="1444"/>
      <c r="AF4" s="1764" t="s">
        <v>448</v>
      </c>
      <c r="AG4" s="1764"/>
      <c r="AH4" s="1764"/>
      <c r="AI4" s="1764"/>
      <c r="AJ4" s="1444"/>
      <c r="AK4" s="1764" t="s">
        <v>449</v>
      </c>
      <c r="AL4" s="1764"/>
      <c r="AM4" s="1764"/>
      <c r="AN4" s="1764"/>
      <c r="AO4" s="1444"/>
      <c r="AP4" s="1764" t="s">
        <v>450</v>
      </c>
      <c r="AQ4" s="1764"/>
      <c r="AR4" s="1764"/>
      <c r="AS4" s="1764"/>
    </row>
    <row r="5" spans="1:45" x14ac:dyDescent="0.2">
      <c r="A5" s="1758"/>
      <c r="B5" s="1443">
        <v>2012</v>
      </c>
      <c r="C5" s="1443"/>
      <c r="D5" s="1443">
        <v>2013</v>
      </c>
      <c r="E5" s="1443"/>
      <c r="F5" s="841"/>
      <c r="G5" s="1443">
        <v>2012</v>
      </c>
      <c r="H5" s="1443"/>
      <c r="I5" s="1443">
        <v>2013</v>
      </c>
      <c r="J5" s="1443"/>
      <c r="K5" s="841"/>
      <c r="L5" s="1443">
        <v>2012</v>
      </c>
      <c r="M5" s="1443"/>
      <c r="N5" s="1443">
        <v>2013</v>
      </c>
      <c r="O5" s="1443"/>
      <c r="P5" s="841"/>
      <c r="Q5" s="1443">
        <v>2012</v>
      </c>
      <c r="R5" s="1443"/>
      <c r="S5" s="1443">
        <v>2013</v>
      </c>
      <c r="T5" s="1443"/>
      <c r="U5" s="841"/>
      <c r="V5" s="1443">
        <v>2012</v>
      </c>
      <c r="W5" s="1443"/>
      <c r="X5" s="1443">
        <v>2013</v>
      </c>
      <c r="Y5" s="1443"/>
      <c r="Z5" s="841"/>
      <c r="AA5" s="1443">
        <v>2012</v>
      </c>
      <c r="AB5" s="1443"/>
      <c r="AC5" s="1443">
        <v>2013</v>
      </c>
      <c r="AD5" s="1443"/>
      <c r="AE5" s="841"/>
      <c r="AF5" s="1443">
        <v>2012</v>
      </c>
      <c r="AG5" s="1443"/>
      <c r="AH5" s="1443">
        <v>2013</v>
      </c>
      <c r="AI5" s="1443"/>
      <c r="AJ5" s="841"/>
      <c r="AK5" s="1443">
        <v>2012</v>
      </c>
      <c r="AL5" s="1443"/>
      <c r="AM5" s="1443">
        <v>2013</v>
      </c>
      <c r="AN5" s="1443"/>
      <c r="AO5" s="841"/>
      <c r="AP5" s="1443">
        <v>2012</v>
      </c>
      <c r="AQ5" s="1443"/>
      <c r="AR5" s="1443">
        <v>2013</v>
      </c>
      <c r="AS5" s="1443"/>
    </row>
    <row r="6" spans="1:45" x14ac:dyDescent="0.2">
      <c r="A6" s="924" t="s">
        <v>370</v>
      </c>
      <c r="B6" s="930">
        <v>109</v>
      </c>
      <c r="C6" s="931"/>
      <c r="D6" s="930">
        <v>92</v>
      </c>
      <c r="E6" s="931"/>
      <c r="F6" s="931"/>
      <c r="G6" s="931">
        <v>11</v>
      </c>
      <c r="H6" s="931"/>
      <c r="I6" s="931">
        <v>12</v>
      </c>
      <c r="J6" s="931"/>
      <c r="K6" s="931"/>
      <c r="L6" s="931">
        <v>5</v>
      </c>
      <c r="M6" s="931"/>
      <c r="N6" s="931">
        <v>16</v>
      </c>
      <c r="O6" s="931"/>
      <c r="P6" s="931"/>
      <c r="Q6" s="931">
        <v>2</v>
      </c>
      <c r="R6" s="931"/>
      <c r="S6" s="931">
        <v>2</v>
      </c>
      <c r="T6" s="931"/>
      <c r="U6" s="931"/>
      <c r="V6" s="931">
        <v>19</v>
      </c>
      <c r="W6" s="931"/>
      <c r="X6" s="931">
        <v>13</v>
      </c>
      <c r="Y6" s="931"/>
      <c r="Z6" s="931"/>
      <c r="AA6" s="931">
        <v>2</v>
      </c>
      <c r="AB6" s="931"/>
      <c r="AC6" s="931">
        <v>9</v>
      </c>
      <c r="AD6" s="931"/>
      <c r="AE6" s="931"/>
      <c r="AF6" s="931">
        <v>25</v>
      </c>
      <c r="AG6" s="931"/>
      <c r="AH6" s="931">
        <v>10</v>
      </c>
      <c r="AI6" s="931"/>
      <c r="AJ6" s="931"/>
      <c r="AK6" s="931">
        <v>3</v>
      </c>
      <c r="AL6" s="931"/>
      <c r="AM6" s="931">
        <v>6</v>
      </c>
      <c r="AN6" s="931"/>
      <c r="AO6" s="931"/>
      <c r="AP6" s="924">
        <v>42</v>
      </c>
      <c r="AQ6" s="924"/>
      <c r="AR6" s="924">
        <v>24</v>
      </c>
      <c r="AS6" s="932"/>
    </row>
    <row r="7" spans="1:45" x14ac:dyDescent="0.2">
      <c r="A7" s="872" t="s">
        <v>371</v>
      </c>
      <c r="B7" s="872">
        <v>49</v>
      </c>
      <c r="C7" s="933"/>
      <c r="D7" s="872">
        <v>57</v>
      </c>
      <c r="E7" s="933"/>
      <c r="F7" s="933"/>
      <c r="G7" s="933">
        <v>1</v>
      </c>
      <c r="H7" s="933"/>
      <c r="I7" s="933">
        <v>5</v>
      </c>
      <c r="J7" s="933"/>
      <c r="K7" s="933"/>
      <c r="L7" s="933">
        <v>2</v>
      </c>
      <c r="M7" s="933"/>
      <c r="N7" s="933">
        <v>7</v>
      </c>
      <c r="O7" s="933"/>
      <c r="P7" s="933"/>
      <c r="Q7" s="933">
        <v>1</v>
      </c>
      <c r="R7" s="933"/>
      <c r="S7" s="933">
        <v>0</v>
      </c>
      <c r="T7" s="933"/>
      <c r="U7" s="933"/>
      <c r="V7" s="933">
        <v>15</v>
      </c>
      <c r="W7" s="933"/>
      <c r="X7" s="933">
        <v>15</v>
      </c>
      <c r="Y7" s="933"/>
      <c r="Z7" s="933"/>
      <c r="AA7" s="933">
        <v>3</v>
      </c>
      <c r="AB7" s="933"/>
      <c r="AC7" s="933">
        <v>2</v>
      </c>
      <c r="AD7" s="933"/>
      <c r="AE7" s="933"/>
      <c r="AF7" s="933">
        <v>6</v>
      </c>
      <c r="AG7" s="933"/>
      <c r="AH7" s="933">
        <v>1</v>
      </c>
      <c r="AI7" s="933"/>
      <c r="AJ7" s="933"/>
      <c r="AK7" s="933">
        <v>1</v>
      </c>
      <c r="AL7" s="933"/>
      <c r="AM7" s="933">
        <v>5</v>
      </c>
      <c r="AN7" s="933"/>
      <c r="AO7" s="933"/>
      <c r="AP7" s="872">
        <v>20</v>
      </c>
      <c r="AQ7" s="872"/>
      <c r="AR7" s="872">
        <v>22</v>
      </c>
      <c r="AS7" s="870"/>
    </row>
    <row r="8" spans="1:45" x14ac:dyDescent="0.2">
      <c r="A8" s="872" t="s">
        <v>372</v>
      </c>
      <c r="B8" s="417">
        <v>36</v>
      </c>
      <c r="C8" s="933"/>
      <c r="D8" s="417">
        <v>35</v>
      </c>
      <c r="E8" s="933"/>
      <c r="F8" s="933"/>
      <c r="G8" s="933">
        <v>2</v>
      </c>
      <c r="H8" s="933"/>
      <c r="I8" s="933">
        <v>3</v>
      </c>
      <c r="J8" s="933"/>
      <c r="K8" s="933"/>
      <c r="L8" s="933">
        <v>3</v>
      </c>
      <c r="M8" s="933"/>
      <c r="N8" s="933">
        <v>9</v>
      </c>
      <c r="O8" s="933"/>
      <c r="P8" s="933"/>
      <c r="Q8" s="933">
        <v>0</v>
      </c>
      <c r="R8" s="933"/>
      <c r="S8" s="933">
        <v>1</v>
      </c>
      <c r="T8" s="933"/>
      <c r="U8" s="933"/>
      <c r="V8" s="933">
        <v>4</v>
      </c>
      <c r="W8" s="933"/>
      <c r="X8" s="933">
        <v>5</v>
      </c>
      <c r="Y8" s="933"/>
      <c r="Z8" s="933"/>
      <c r="AA8" s="933">
        <v>4</v>
      </c>
      <c r="AB8" s="933"/>
      <c r="AC8" s="933">
        <v>6</v>
      </c>
      <c r="AD8" s="933"/>
      <c r="AE8" s="933"/>
      <c r="AF8" s="933">
        <v>5</v>
      </c>
      <c r="AG8" s="933"/>
      <c r="AH8" s="933">
        <v>0</v>
      </c>
      <c r="AI8" s="933"/>
      <c r="AJ8" s="933"/>
      <c r="AK8" s="933">
        <v>2</v>
      </c>
      <c r="AL8" s="933"/>
      <c r="AM8" s="933">
        <v>1</v>
      </c>
      <c r="AN8" s="933"/>
      <c r="AO8" s="933"/>
      <c r="AP8" s="872">
        <v>16</v>
      </c>
      <c r="AQ8" s="872"/>
      <c r="AR8" s="872">
        <v>10</v>
      </c>
      <c r="AS8" s="870"/>
    </row>
    <row r="9" spans="1:45" x14ac:dyDescent="0.2">
      <c r="A9" s="872" t="s">
        <v>373</v>
      </c>
      <c r="B9" s="417">
        <v>157</v>
      </c>
      <c r="C9" s="933"/>
      <c r="D9" s="417">
        <v>126</v>
      </c>
      <c r="E9" s="933"/>
      <c r="F9" s="933"/>
      <c r="G9" s="933">
        <v>15</v>
      </c>
      <c r="H9" s="933"/>
      <c r="I9" s="933">
        <v>17</v>
      </c>
      <c r="J9" s="933"/>
      <c r="K9" s="933"/>
      <c r="L9" s="934">
        <v>30</v>
      </c>
      <c r="M9" s="933"/>
      <c r="N9" s="934">
        <v>21</v>
      </c>
      <c r="O9" s="933"/>
      <c r="P9" s="933"/>
      <c r="Q9" s="933">
        <v>1</v>
      </c>
      <c r="R9" s="933"/>
      <c r="S9" s="933">
        <v>2</v>
      </c>
      <c r="T9" s="933"/>
      <c r="U9" s="933"/>
      <c r="V9" s="933">
        <v>42</v>
      </c>
      <c r="W9" s="933"/>
      <c r="X9" s="933">
        <v>34</v>
      </c>
      <c r="Y9" s="933"/>
      <c r="Z9" s="933"/>
      <c r="AA9" s="933">
        <v>16</v>
      </c>
      <c r="AB9" s="933"/>
      <c r="AC9" s="933">
        <v>10</v>
      </c>
      <c r="AD9" s="933"/>
      <c r="AE9" s="933"/>
      <c r="AF9" s="933">
        <v>7</v>
      </c>
      <c r="AG9" s="933"/>
      <c r="AH9" s="933">
        <v>7</v>
      </c>
      <c r="AI9" s="933"/>
      <c r="AJ9" s="933"/>
      <c r="AK9" s="933">
        <v>11</v>
      </c>
      <c r="AL9" s="933"/>
      <c r="AM9" s="933">
        <v>15</v>
      </c>
      <c r="AN9" s="933"/>
      <c r="AO9" s="933"/>
      <c r="AP9" s="872">
        <v>35</v>
      </c>
      <c r="AQ9" s="872"/>
      <c r="AR9" s="872">
        <v>20</v>
      </c>
      <c r="AS9" s="870"/>
    </row>
    <row r="10" spans="1:45" x14ac:dyDescent="0.2">
      <c r="A10" s="872" t="s">
        <v>374</v>
      </c>
      <c r="B10" s="417">
        <v>295</v>
      </c>
      <c r="C10" s="933"/>
      <c r="D10" s="417">
        <v>297</v>
      </c>
      <c r="E10" s="933"/>
      <c r="F10" s="933"/>
      <c r="G10" s="933">
        <v>36</v>
      </c>
      <c r="H10" s="933"/>
      <c r="I10" s="933">
        <v>16</v>
      </c>
      <c r="J10" s="933"/>
      <c r="K10" s="933"/>
      <c r="L10" s="933">
        <v>41</v>
      </c>
      <c r="M10" s="933"/>
      <c r="N10" s="933">
        <v>59</v>
      </c>
      <c r="O10" s="933"/>
      <c r="P10" s="933"/>
      <c r="Q10" s="933">
        <v>20</v>
      </c>
      <c r="R10" s="933"/>
      <c r="S10" s="933">
        <v>34</v>
      </c>
      <c r="T10" s="933"/>
      <c r="U10" s="933"/>
      <c r="V10" s="933">
        <v>57</v>
      </c>
      <c r="W10" s="933"/>
      <c r="X10" s="933">
        <v>83</v>
      </c>
      <c r="Y10" s="933"/>
      <c r="Z10" s="933"/>
      <c r="AA10" s="933">
        <v>11</v>
      </c>
      <c r="AB10" s="933"/>
      <c r="AC10" s="933">
        <v>15</v>
      </c>
      <c r="AD10" s="933"/>
      <c r="AE10" s="933"/>
      <c r="AF10" s="933">
        <v>22</v>
      </c>
      <c r="AG10" s="933"/>
      <c r="AH10" s="933">
        <v>23</v>
      </c>
      <c r="AI10" s="933"/>
      <c r="AJ10" s="933"/>
      <c r="AK10" s="933">
        <v>18</v>
      </c>
      <c r="AL10" s="933"/>
      <c r="AM10" s="933">
        <v>21</v>
      </c>
      <c r="AN10" s="933"/>
      <c r="AO10" s="933"/>
      <c r="AP10" s="872">
        <v>90</v>
      </c>
      <c r="AQ10" s="872"/>
      <c r="AR10" s="872">
        <v>46</v>
      </c>
      <c r="AS10" s="870"/>
    </row>
    <row r="11" spans="1:45" x14ac:dyDescent="0.2">
      <c r="A11" s="872" t="s">
        <v>375</v>
      </c>
      <c r="B11" s="417">
        <v>127</v>
      </c>
      <c r="C11" s="933"/>
      <c r="D11" s="417">
        <v>134</v>
      </c>
      <c r="E11" s="933"/>
      <c r="F11" s="933"/>
      <c r="G11" s="933">
        <v>9</v>
      </c>
      <c r="H11" s="933"/>
      <c r="I11" s="933">
        <v>12</v>
      </c>
      <c r="J11" s="933"/>
      <c r="K11" s="933"/>
      <c r="L11" s="933">
        <v>14</v>
      </c>
      <c r="M11" s="933"/>
      <c r="N11" s="933">
        <v>24</v>
      </c>
      <c r="O11" s="933"/>
      <c r="P11" s="933"/>
      <c r="Q11" s="933">
        <v>4</v>
      </c>
      <c r="R11" s="933"/>
      <c r="S11" s="933">
        <v>1</v>
      </c>
      <c r="T11" s="933"/>
      <c r="U11" s="933"/>
      <c r="V11" s="933">
        <v>23</v>
      </c>
      <c r="W11" s="933"/>
      <c r="X11" s="933">
        <v>31</v>
      </c>
      <c r="Y11" s="933"/>
      <c r="Z11" s="933"/>
      <c r="AA11" s="933">
        <v>11</v>
      </c>
      <c r="AB11" s="933"/>
      <c r="AC11" s="933">
        <v>10</v>
      </c>
      <c r="AD11" s="933"/>
      <c r="AE11" s="933"/>
      <c r="AF11" s="935">
        <v>12</v>
      </c>
      <c r="AG11" s="933"/>
      <c r="AH11" s="933">
        <v>9</v>
      </c>
      <c r="AI11" s="933"/>
      <c r="AJ11" s="933"/>
      <c r="AK11" s="933">
        <v>9</v>
      </c>
      <c r="AL11" s="933"/>
      <c r="AM11" s="933">
        <v>14</v>
      </c>
      <c r="AN11" s="933"/>
      <c r="AO11" s="933"/>
      <c r="AP11" s="872">
        <v>45</v>
      </c>
      <c r="AQ11" s="872"/>
      <c r="AR11" s="872">
        <v>33</v>
      </c>
      <c r="AS11" s="870"/>
    </row>
    <row r="12" spans="1:45" x14ac:dyDescent="0.2">
      <c r="A12" s="872" t="s">
        <v>376</v>
      </c>
      <c r="B12" s="417">
        <v>314</v>
      </c>
      <c r="C12" s="933"/>
      <c r="D12" s="417">
        <v>368</v>
      </c>
      <c r="E12" s="933"/>
      <c r="F12" s="933"/>
      <c r="G12" s="933">
        <v>35</v>
      </c>
      <c r="H12" s="933"/>
      <c r="I12" s="933">
        <v>32</v>
      </c>
      <c r="J12" s="933"/>
      <c r="K12" s="933"/>
      <c r="L12" s="933">
        <v>65</v>
      </c>
      <c r="M12" s="933"/>
      <c r="N12" s="933">
        <v>111</v>
      </c>
      <c r="O12" s="933"/>
      <c r="P12" s="933"/>
      <c r="Q12" s="933">
        <v>0</v>
      </c>
      <c r="R12" s="933"/>
      <c r="S12" s="933">
        <v>0</v>
      </c>
      <c r="T12" s="933"/>
      <c r="U12" s="933"/>
      <c r="V12" s="933">
        <v>44</v>
      </c>
      <c r="W12" s="933"/>
      <c r="X12" s="933">
        <v>61</v>
      </c>
      <c r="Y12" s="933"/>
      <c r="Z12" s="933"/>
      <c r="AA12" s="933">
        <v>12</v>
      </c>
      <c r="AB12" s="933"/>
      <c r="AC12" s="933">
        <v>17</v>
      </c>
      <c r="AD12" s="933"/>
      <c r="AE12" s="933"/>
      <c r="AF12" s="933">
        <v>20</v>
      </c>
      <c r="AG12" s="933"/>
      <c r="AH12" s="933">
        <v>24</v>
      </c>
      <c r="AI12" s="933"/>
      <c r="AJ12" s="417"/>
      <c r="AK12" s="936">
        <v>13</v>
      </c>
      <c r="AL12" s="417"/>
      <c r="AM12" s="937">
        <v>23</v>
      </c>
      <c r="AN12" s="417"/>
      <c r="AO12" s="417"/>
      <c r="AP12" s="937">
        <v>125</v>
      </c>
      <c r="AQ12" s="417"/>
      <c r="AR12" s="417">
        <v>100</v>
      </c>
      <c r="AS12" s="417"/>
    </row>
    <row r="13" spans="1:45" ht="25.5" x14ac:dyDescent="0.2">
      <c r="A13" s="754" t="s">
        <v>440</v>
      </c>
      <c r="B13" s="938">
        <v>42</v>
      </c>
      <c r="C13" s="939"/>
      <c r="D13" s="938">
        <v>35</v>
      </c>
      <c r="E13" s="939"/>
      <c r="F13" s="939"/>
      <c r="G13" s="939">
        <v>5</v>
      </c>
      <c r="H13" s="939"/>
      <c r="I13" s="939">
        <v>1</v>
      </c>
      <c r="J13" s="939"/>
      <c r="K13" s="939"/>
      <c r="L13" s="939">
        <v>8</v>
      </c>
      <c r="M13" s="939"/>
      <c r="N13" s="939">
        <v>4</v>
      </c>
      <c r="O13" s="939"/>
      <c r="P13" s="939"/>
      <c r="Q13" s="939">
        <v>0</v>
      </c>
      <c r="R13" s="939"/>
      <c r="S13" s="939">
        <v>0</v>
      </c>
      <c r="T13" s="939"/>
      <c r="U13" s="939"/>
      <c r="V13" s="939">
        <v>11</v>
      </c>
      <c r="W13" s="939"/>
      <c r="X13" s="939">
        <v>7</v>
      </c>
      <c r="Y13" s="939"/>
      <c r="Z13" s="939"/>
      <c r="AA13" s="939">
        <v>0</v>
      </c>
      <c r="AB13" s="939"/>
      <c r="AC13" s="939">
        <v>2</v>
      </c>
      <c r="AD13" s="939"/>
      <c r="AE13" s="939"/>
      <c r="AF13" s="939">
        <v>2</v>
      </c>
      <c r="AG13" s="939"/>
      <c r="AH13" s="939">
        <v>2</v>
      </c>
      <c r="AI13" s="939"/>
      <c r="AJ13" s="938"/>
      <c r="AK13" s="940">
        <v>0</v>
      </c>
      <c r="AL13" s="940"/>
      <c r="AM13" s="940">
        <v>4</v>
      </c>
      <c r="AN13" s="940"/>
      <c r="AO13" s="940"/>
      <c r="AP13" s="938">
        <v>16</v>
      </c>
      <c r="AQ13" s="938"/>
      <c r="AR13" s="938">
        <v>15</v>
      </c>
      <c r="AS13" s="938"/>
    </row>
    <row r="14" spans="1:45" x14ac:dyDescent="0.2">
      <c r="A14" s="204"/>
      <c r="B14" s="222"/>
      <c r="C14" s="223"/>
      <c r="D14" s="222"/>
      <c r="E14" s="223"/>
      <c r="F14" s="223"/>
      <c r="G14" s="224"/>
      <c r="H14" s="224"/>
      <c r="I14" s="224"/>
      <c r="J14" s="224"/>
      <c r="K14" s="224"/>
      <c r="L14" s="224"/>
      <c r="M14" s="224"/>
      <c r="N14" s="224"/>
      <c r="O14" s="224"/>
      <c r="P14" s="224"/>
      <c r="Q14" s="224"/>
      <c r="R14" s="224"/>
      <c r="S14" s="224"/>
      <c r="T14" s="224"/>
      <c r="U14" s="224"/>
      <c r="V14" s="224"/>
      <c r="W14" s="224"/>
      <c r="X14" s="224"/>
      <c r="Y14" s="224"/>
      <c r="Z14" s="224"/>
      <c r="AA14" s="224"/>
      <c r="AB14" s="224"/>
      <c r="AC14" s="224"/>
      <c r="AD14" s="224"/>
      <c r="AE14" s="224"/>
      <c r="AF14" s="224"/>
      <c r="AG14" s="224"/>
      <c r="AH14" s="224"/>
      <c r="AI14" s="224"/>
      <c r="AJ14" s="222"/>
      <c r="AK14" s="225"/>
      <c r="AL14" s="226"/>
      <c r="AM14" s="226"/>
      <c r="AN14" s="226"/>
      <c r="AO14" s="226"/>
      <c r="AP14" s="222"/>
      <c r="AQ14" s="222"/>
      <c r="AR14" s="222"/>
      <c r="AS14" s="222"/>
    </row>
    <row r="15" spans="1:45" x14ac:dyDescent="0.2">
      <c r="A15" s="211" t="s">
        <v>441</v>
      </c>
      <c r="B15" s="227"/>
      <c r="C15" s="227"/>
      <c r="D15" s="227"/>
      <c r="E15" s="227"/>
      <c r="F15" s="227"/>
      <c r="G15" s="227"/>
      <c r="H15" s="227"/>
      <c r="I15" s="227"/>
      <c r="J15" s="227"/>
      <c r="K15" s="227"/>
      <c r="L15" s="227"/>
      <c r="M15" s="227"/>
      <c r="N15" s="227"/>
      <c r="O15" s="227"/>
      <c r="P15" s="227"/>
      <c r="Q15" s="227"/>
      <c r="R15" s="227"/>
      <c r="S15" s="227"/>
      <c r="T15" s="227"/>
      <c r="U15" s="227"/>
      <c r="V15" s="227"/>
      <c r="W15" s="227"/>
      <c r="X15" s="227"/>
      <c r="Y15" s="227"/>
      <c r="Z15" s="227"/>
      <c r="AA15" s="227"/>
      <c r="AB15" s="227"/>
      <c r="AC15" s="227"/>
      <c r="AD15" s="227"/>
      <c r="AE15" s="227"/>
      <c r="AF15" s="227"/>
      <c r="AG15" s="227"/>
      <c r="AH15" s="227"/>
      <c r="AI15" s="227"/>
      <c r="AJ15" s="227"/>
      <c r="AK15" s="227"/>
      <c r="AL15" s="227"/>
      <c r="AM15" s="227"/>
      <c r="AN15" s="227"/>
      <c r="AO15" s="227"/>
      <c r="AP15" s="211"/>
      <c r="AQ15" s="211"/>
      <c r="AR15" s="211"/>
      <c r="AS15" s="211"/>
    </row>
  </sheetData>
  <mergeCells count="10">
    <mergeCell ref="AA4:AD4"/>
    <mergeCell ref="AF4:AI4"/>
    <mergeCell ref="AK4:AN4"/>
    <mergeCell ref="AP4:AS4"/>
    <mergeCell ref="V4:Y4"/>
    <mergeCell ref="A4:A5"/>
    <mergeCell ref="B4:E4"/>
    <mergeCell ref="G4:J4"/>
    <mergeCell ref="L4:O4"/>
    <mergeCell ref="Q4:T4"/>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&amp;L&amp;"Tahoma,Normal"548</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18"/>
  <sheetViews>
    <sheetView showGridLines="0" view="pageBreakPreview" zoomScaleSheetLayoutView="100" workbookViewId="0"/>
  </sheetViews>
  <sheetFormatPr baseColWidth="10" defaultColWidth="10.7109375" defaultRowHeight="12.75" x14ac:dyDescent="0.2"/>
  <cols>
    <col min="1" max="1" width="44.85546875" style="256" customWidth="1"/>
    <col min="2" max="2" width="18.85546875" style="256" customWidth="1"/>
    <col min="3" max="3" width="10" style="256" customWidth="1"/>
    <col min="4" max="4" width="17.7109375" style="256" customWidth="1"/>
    <col min="5" max="5" width="11.42578125" style="256" customWidth="1"/>
    <col min="6" max="6" width="9.28515625" style="256" customWidth="1"/>
    <col min="7" max="7" width="3.140625" style="256" customWidth="1"/>
    <col min="8" max="8" width="8.28515625" style="256" customWidth="1"/>
    <col min="9" max="9" width="3.5703125" style="256" customWidth="1"/>
    <col min="10" max="10" width="8" style="256" customWidth="1"/>
    <col min="11" max="11" width="3.140625" style="256" customWidth="1"/>
    <col min="12" max="12" width="8.28515625" style="256" customWidth="1"/>
    <col min="13" max="13" width="2" style="256" customWidth="1"/>
    <col min="14" max="14" width="10.7109375" style="256"/>
    <col min="15" max="15" width="3.140625" style="256" customWidth="1"/>
    <col min="16" max="16" width="8.85546875" style="256" customWidth="1"/>
    <col min="17" max="17" width="3.28515625" style="256" customWidth="1"/>
    <col min="18" max="256" width="10.7109375" style="256"/>
    <col min="257" max="257" width="40.85546875" style="256" customWidth="1"/>
    <col min="258" max="258" width="19.5703125" style="256" customWidth="1"/>
    <col min="259" max="259" width="6.42578125" style="256" customWidth="1"/>
    <col min="260" max="260" width="19.5703125" style="256" customWidth="1"/>
    <col min="261" max="261" width="6.140625" style="256" customWidth="1"/>
    <col min="262" max="262" width="9.28515625" style="256" customWidth="1"/>
    <col min="263" max="263" width="3.140625" style="256" customWidth="1"/>
    <col min="264" max="264" width="8.28515625" style="256" customWidth="1"/>
    <col min="265" max="265" width="3.5703125" style="256" customWidth="1"/>
    <col min="266" max="266" width="8" style="256" customWidth="1"/>
    <col min="267" max="267" width="3.140625" style="256" customWidth="1"/>
    <col min="268" max="268" width="8.28515625" style="256" customWidth="1"/>
    <col min="269" max="269" width="2" style="256" customWidth="1"/>
    <col min="270" max="270" width="10.7109375" style="256"/>
    <col min="271" max="271" width="3.140625" style="256" customWidth="1"/>
    <col min="272" max="272" width="8.85546875" style="256" customWidth="1"/>
    <col min="273" max="273" width="3.28515625" style="256" customWidth="1"/>
    <col min="274" max="512" width="10.7109375" style="256"/>
    <col min="513" max="513" width="40.85546875" style="256" customWidth="1"/>
    <col min="514" max="514" width="19.5703125" style="256" customWidth="1"/>
    <col min="515" max="515" width="6.42578125" style="256" customWidth="1"/>
    <col min="516" max="516" width="19.5703125" style="256" customWidth="1"/>
    <col min="517" max="517" width="6.140625" style="256" customWidth="1"/>
    <col min="518" max="518" width="9.28515625" style="256" customWidth="1"/>
    <col min="519" max="519" width="3.140625" style="256" customWidth="1"/>
    <col min="520" max="520" width="8.28515625" style="256" customWidth="1"/>
    <col min="521" max="521" width="3.5703125" style="256" customWidth="1"/>
    <col min="522" max="522" width="8" style="256" customWidth="1"/>
    <col min="523" max="523" width="3.140625" style="256" customWidth="1"/>
    <col min="524" max="524" width="8.28515625" style="256" customWidth="1"/>
    <col min="525" max="525" width="2" style="256" customWidth="1"/>
    <col min="526" max="526" width="10.7109375" style="256"/>
    <col min="527" max="527" width="3.140625" style="256" customWidth="1"/>
    <col min="528" max="528" width="8.85546875" style="256" customWidth="1"/>
    <col min="529" max="529" width="3.28515625" style="256" customWidth="1"/>
    <col min="530" max="768" width="10.7109375" style="256"/>
    <col min="769" max="769" width="40.85546875" style="256" customWidth="1"/>
    <col min="770" max="770" width="19.5703125" style="256" customWidth="1"/>
    <col min="771" max="771" width="6.42578125" style="256" customWidth="1"/>
    <col min="772" max="772" width="19.5703125" style="256" customWidth="1"/>
    <col min="773" max="773" width="6.140625" style="256" customWidth="1"/>
    <col min="774" max="774" width="9.28515625" style="256" customWidth="1"/>
    <col min="775" max="775" width="3.140625" style="256" customWidth="1"/>
    <col min="776" max="776" width="8.28515625" style="256" customWidth="1"/>
    <col min="777" max="777" width="3.5703125" style="256" customWidth="1"/>
    <col min="778" max="778" width="8" style="256" customWidth="1"/>
    <col min="779" max="779" width="3.140625" style="256" customWidth="1"/>
    <col min="780" max="780" width="8.28515625" style="256" customWidth="1"/>
    <col min="781" max="781" width="2" style="256" customWidth="1"/>
    <col min="782" max="782" width="10.7109375" style="256"/>
    <col min="783" max="783" width="3.140625" style="256" customWidth="1"/>
    <col min="784" max="784" width="8.85546875" style="256" customWidth="1"/>
    <col min="785" max="785" width="3.28515625" style="256" customWidth="1"/>
    <col min="786" max="1024" width="10.7109375" style="256"/>
    <col min="1025" max="1025" width="40.85546875" style="256" customWidth="1"/>
    <col min="1026" max="1026" width="19.5703125" style="256" customWidth="1"/>
    <col min="1027" max="1027" width="6.42578125" style="256" customWidth="1"/>
    <col min="1028" max="1028" width="19.5703125" style="256" customWidth="1"/>
    <col min="1029" max="1029" width="6.140625" style="256" customWidth="1"/>
    <col min="1030" max="1030" width="9.28515625" style="256" customWidth="1"/>
    <col min="1031" max="1031" width="3.140625" style="256" customWidth="1"/>
    <col min="1032" max="1032" width="8.28515625" style="256" customWidth="1"/>
    <col min="1033" max="1033" width="3.5703125" style="256" customWidth="1"/>
    <col min="1034" max="1034" width="8" style="256" customWidth="1"/>
    <col min="1035" max="1035" width="3.140625" style="256" customWidth="1"/>
    <col min="1036" max="1036" width="8.28515625" style="256" customWidth="1"/>
    <col min="1037" max="1037" width="2" style="256" customWidth="1"/>
    <col min="1038" max="1038" width="10.7109375" style="256"/>
    <col min="1039" max="1039" width="3.140625" style="256" customWidth="1"/>
    <col min="1040" max="1040" width="8.85546875" style="256" customWidth="1"/>
    <col min="1041" max="1041" width="3.28515625" style="256" customWidth="1"/>
    <col min="1042" max="1280" width="10.7109375" style="256"/>
    <col min="1281" max="1281" width="40.85546875" style="256" customWidth="1"/>
    <col min="1282" max="1282" width="19.5703125" style="256" customWidth="1"/>
    <col min="1283" max="1283" width="6.42578125" style="256" customWidth="1"/>
    <col min="1284" max="1284" width="19.5703125" style="256" customWidth="1"/>
    <col min="1285" max="1285" width="6.140625" style="256" customWidth="1"/>
    <col min="1286" max="1286" width="9.28515625" style="256" customWidth="1"/>
    <col min="1287" max="1287" width="3.140625" style="256" customWidth="1"/>
    <col min="1288" max="1288" width="8.28515625" style="256" customWidth="1"/>
    <col min="1289" max="1289" width="3.5703125" style="256" customWidth="1"/>
    <col min="1290" max="1290" width="8" style="256" customWidth="1"/>
    <col min="1291" max="1291" width="3.140625" style="256" customWidth="1"/>
    <col min="1292" max="1292" width="8.28515625" style="256" customWidth="1"/>
    <col min="1293" max="1293" width="2" style="256" customWidth="1"/>
    <col min="1294" max="1294" width="10.7109375" style="256"/>
    <col min="1295" max="1295" width="3.140625" style="256" customWidth="1"/>
    <col min="1296" max="1296" width="8.85546875" style="256" customWidth="1"/>
    <col min="1297" max="1297" width="3.28515625" style="256" customWidth="1"/>
    <col min="1298" max="1536" width="10.7109375" style="256"/>
    <col min="1537" max="1537" width="40.85546875" style="256" customWidth="1"/>
    <col min="1538" max="1538" width="19.5703125" style="256" customWidth="1"/>
    <col min="1539" max="1539" width="6.42578125" style="256" customWidth="1"/>
    <col min="1540" max="1540" width="19.5703125" style="256" customWidth="1"/>
    <col min="1541" max="1541" width="6.140625" style="256" customWidth="1"/>
    <col min="1542" max="1542" width="9.28515625" style="256" customWidth="1"/>
    <col min="1543" max="1543" width="3.140625" style="256" customWidth="1"/>
    <col min="1544" max="1544" width="8.28515625" style="256" customWidth="1"/>
    <col min="1545" max="1545" width="3.5703125" style="256" customWidth="1"/>
    <col min="1546" max="1546" width="8" style="256" customWidth="1"/>
    <col min="1547" max="1547" width="3.140625" style="256" customWidth="1"/>
    <col min="1548" max="1548" width="8.28515625" style="256" customWidth="1"/>
    <col min="1549" max="1549" width="2" style="256" customWidth="1"/>
    <col min="1550" max="1550" width="10.7109375" style="256"/>
    <col min="1551" max="1551" width="3.140625" style="256" customWidth="1"/>
    <col min="1552" max="1552" width="8.85546875" style="256" customWidth="1"/>
    <col min="1553" max="1553" width="3.28515625" style="256" customWidth="1"/>
    <col min="1554" max="1792" width="10.7109375" style="256"/>
    <col min="1793" max="1793" width="40.85546875" style="256" customWidth="1"/>
    <col min="1794" max="1794" width="19.5703125" style="256" customWidth="1"/>
    <col min="1795" max="1795" width="6.42578125" style="256" customWidth="1"/>
    <col min="1796" max="1796" width="19.5703125" style="256" customWidth="1"/>
    <col min="1797" max="1797" width="6.140625" style="256" customWidth="1"/>
    <col min="1798" max="1798" width="9.28515625" style="256" customWidth="1"/>
    <col min="1799" max="1799" width="3.140625" style="256" customWidth="1"/>
    <col min="1800" max="1800" width="8.28515625" style="256" customWidth="1"/>
    <col min="1801" max="1801" width="3.5703125" style="256" customWidth="1"/>
    <col min="1802" max="1802" width="8" style="256" customWidth="1"/>
    <col min="1803" max="1803" width="3.140625" style="256" customWidth="1"/>
    <col min="1804" max="1804" width="8.28515625" style="256" customWidth="1"/>
    <col min="1805" max="1805" width="2" style="256" customWidth="1"/>
    <col min="1806" max="1806" width="10.7109375" style="256"/>
    <col min="1807" max="1807" width="3.140625" style="256" customWidth="1"/>
    <col min="1808" max="1808" width="8.85546875" style="256" customWidth="1"/>
    <col min="1809" max="1809" width="3.28515625" style="256" customWidth="1"/>
    <col min="1810" max="2048" width="10.7109375" style="256"/>
    <col min="2049" max="2049" width="40.85546875" style="256" customWidth="1"/>
    <col min="2050" max="2050" width="19.5703125" style="256" customWidth="1"/>
    <col min="2051" max="2051" width="6.42578125" style="256" customWidth="1"/>
    <col min="2052" max="2052" width="19.5703125" style="256" customWidth="1"/>
    <col min="2053" max="2053" width="6.140625" style="256" customWidth="1"/>
    <col min="2054" max="2054" width="9.28515625" style="256" customWidth="1"/>
    <col min="2055" max="2055" width="3.140625" style="256" customWidth="1"/>
    <col min="2056" max="2056" width="8.28515625" style="256" customWidth="1"/>
    <col min="2057" max="2057" width="3.5703125" style="256" customWidth="1"/>
    <col min="2058" max="2058" width="8" style="256" customWidth="1"/>
    <col min="2059" max="2059" width="3.140625" style="256" customWidth="1"/>
    <col min="2060" max="2060" width="8.28515625" style="256" customWidth="1"/>
    <col min="2061" max="2061" width="2" style="256" customWidth="1"/>
    <col min="2062" max="2062" width="10.7109375" style="256"/>
    <col min="2063" max="2063" width="3.140625" style="256" customWidth="1"/>
    <col min="2064" max="2064" width="8.85546875" style="256" customWidth="1"/>
    <col min="2065" max="2065" width="3.28515625" style="256" customWidth="1"/>
    <col min="2066" max="2304" width="10.7109375" style="256"/>
    <col min="2305" max="2305" width="40.85546875" style="256" customWidth="1"/>
    <col min="2306" max="2306" width="19.5703125" style="256" customWidth="1"/>
    <col min="2307" max="2307" width="6.42578125" style="256" customWidth="1"/>
    <col min="2308" max="2308" width="19.5703125" style="256" customWidth="1"/>
    <col min="2309" max="2309" width="6.140625" style="256" customWidth="1"/>
    <col min="2310" max="2310" width="9.28515625" style="256" customWidth="1"/>
    <col min="2311" max="2311" width="3.140625" style="256" customWidth="1"/>
    <col min="2312" max="2312" width="8.28515625" style="256" customWidth="1"/>
    <col min="2313" max="2313" width="3.5703125" style="256" customWidth="1"/>
    <col min="2314" max="2314" width="8" style="256" customWidth="1"/>
    <col min="2315" max="2315" width="3.140625" style="256" customWidth="1"/>
    <col min="2316" max="2316" width="8.28515625" style="256" customWidth="1"/>
    <col min="2317" max="2317" width="2" style="256" customWidth="1"/>
    <col min="2318" max="2318" width="10.7109375" style="256"/>
    <col min="2319" max="2319" width="3.140625" style="256" customWidth="1"/>
    <col min="2320" max="2320" width="8.85546875" style="256" customWidth="1"/>
    <col min="2321" max="2321" width="3.28515625" style="256" customWidth="1"/>
    <col min="2322" max="2560" width="10.7109375" style="256"/>
    <col min="2561" max="2561" width="40.85546875" style="256" customWidth="1"/>
    <col min="2562" max="2562" width="19.5703125" style="256" customWidth="1"/>
    <col min="2563" max="2563" width="6.42578125" style="256" customWidth="1"/>
    <col min="2564" max="2564" width="19.5703125" style="256" customWidth="1"/>
    <col min="2565" max="2565" width="6.140625" style="256" customWidth="1"/>
    <col min="2566" max="2566" width="9.28515625" style="256" customWidth="1"/>
    <col min="2567" max="2567" width="3.140625" style="256" customWidth="1"/>
    <col min="2568" max="2568" width="8.28515625" style="256" customWidth="1"/>
    <col min="2569" max="2569" width="3.5703125" style="256" customWidth="1"/>
    <col min="2570" max="2570" width="8" style="256" customWidth="1"/>
    <col min="2571" max="2571" width="3.140625" style="256" customWidth="1"/>
    <col min="2572" max="2572" width="8.28515625" style="256" customWidth="1"/>
    <col min="2573" max="2573" width="2" style="256" customWidth="1"/>
    <col min="2574" max="2574" width="10.7109375" style="256"/>
    <col min="2575" max="2575" width="3.140625" style="256" customWidth="1"/>
    <col min="2576" max="2576" width="8.85546875" style="256" customWidth="1"/>
    <col min="2577" max="2577" width="3.28515625" style="256" customWidth="1"/>
    <col min="2578" max="2816" width="10.7109375" style="256"/>
    <col min="2817" max="2817" width="40.85546875" style="256" customWidth="1"/>
    <col min="2818" max="2818" width="19.5703125" style="256" customWidth="1"/>
    <col min="2819" max="2819" width="6.42578125" style="256" customWidth="1"/>
    <col min="2820" max="2820" width="19.5703125" style="256" customWidth="1"/>
    <col min="2821" max="2821" width="6.140625" style="256" customWidth="1"/>
    <col min="2822" max="2822" width="9.28515625" style="256" customWidth="1"/>
    <col min="2823" max="2823" width="3.140625" style="256" customWidth="1"/>
    <col min="2824" max="2824" width="8.28515625" style="256" customWidth="1"/>
    <col min="2825" max="2825" width="3.5703125" style="256" customWidth="1"/>
    <col min="2826" max="2826" width="8" style="256" customWidth="1"/>
    <col min="2827" max="2827" width="3.140625" style="256" customWidth="1"/>
    <col min="2828" max="2828" width="8.28515625" style="256" customWidth="1"/>
    <col min="2829" max="2829" width="2" style="256" customWidth="1"/>
    <col min="2830" max="2830" width="10.7109375" style="256"/>
    <col min="2831" max="2831" width="3.140625" style="256" customWidth="1"/>
    <col min="2832" max="2832" width="8.85546875" style="256" customWidth="1"/>
    <col min="2833" max="2833" width="3.28515625" style="256" customWidth="1"/>
    <col min="2834" max="3072" width="10.7109375" style="256"/>
    <col min="3073" max="3073" width="40.85546875" style="256" customWidth="1"/>
    <col min="3074" max="3074" width="19.5703125" style="256" customWidth="1"/>
    <col min="3075" max="3075" width="6.42578125" style="256" customWidth="1"/>
    <col min="3076" max="3076" width="19.5703125" style="256" customWidth="1"/>
    <col min="3077" max="3077" width="6.140625" style="256" customWidth="1"/>
    <col min="3078" max="3078" width="9.28515625" style="256" customWidth="1"/>
    <col min="3079" max="3079" width="3.140625" style="256" customWidth="1"/>
    <col min="3080" max="3080" width="8.28515625" style="256" customWidth="1"/>
    <col min="3081" max="3081" width="3.5703125" style="256" customWidth="1"/>
    <col min="3082" max="3082" width="8" style="256" customWidth="1"/>
    <col min="3083" max="3083" width="3.140625" style="256" customWidth="1"/>
    <col min="3084" max="3084" width="8.28515625" style="256" customWidth="1"/>
    <col min="3085" max="3085" width="2" style="256" customWidth="1"/>
    <col min="3086" max="3086" width="10.7109375" style="256"/>
    <col min="3087" max="3087" width="3.140625" style="256" customWidth="1"/>
    <col min="3088" max="3088" width="8.85546875" style="256" customWidth="1"/>
    <col min="3089" max="3089" width="3.28515625" style="256" customWidth="1"/>
    <col min="3090" max="3328" width="10.7109375" style="256"/>
    <col min="3329" max="3329" width="40.85546875" style="256" customWidth="1"/>
    <col min="3330" max="3330" width="19.5703125" style="256" customWidth="1"/>
    <col min="3331" max="3331" width="6.42578125" style="256" customWidth="1"/>
    <col min="3332" max="3332" width="19.5703125" style="256" customWidth="1"/>
    <col min="3333" max="3333" width="6.140625" style="256" customWidth="1"/>
    <col min="3334" max="3334" width="9.28515625" style="256" customWidth="1"/>
    <col min="3335" max="3335" width="3.140625" style="256" customWidth="1"/>
    <col min="3336" max="3336" width="8.28515625" style="256" customWidth="1"/>
    <col min="3337" max="3337" width="3.5703125" style="256" customWidth="1"/>
    <col min="3338" max="3338" width="8" style="256" customWidth="1"/>
    <col min="3339" max="3339" width="3.140625" style="256" customWidth="1"/>
    <col min="3340" max="3340" width="8.28515625" style="256" customWidth="1"/>
    <col min="3341" max="3341" width="2" style="256" customWidth="1"/>
    <col min="3342" max="3342" width="10.7109375" style="256"/>
    <col min="3343" max="3343" width="3.140625" style="256" customWidth="1"/>
    <col min="3344" max="3344" width="8.85546875" style="256" customWidth="1"/>
    <col min="3345" max="3345" width="3.28515625" style="256" customWidth="1"/>
    <col min="3346" max="3584" width="10.7109375" style="256"/>
    <col min="3585" max="3585" width="40.85546875" style="256" customWidth="1"/>
    <col min="3586" max="3586" width="19.5703125" style="256" customWidth="1"/>
    <col min="3587" max="3587" width="6.42578125" style="256" customWidth="1"/>
    <col min="3588" max="3588" width="19.5703125" style="256" customWidth="1"/>
    <col min="3589" max="3589" width="6.140625" style="256" customWidth="1"/>
    <col min="3590" max="3590" width="9.28515625" style="256" customWidth="1"/>
    <col min="3591" max="3591" width="3.140625" style="256" customWidth="1"/>
    <col min="3592" max="3592" width="8.28515625" style="256" customWidth="1"/>
    <col min="3593" max="3593" width="3.5703125" style="256" customWidth="1"/>
    <col min="3594" max="3594" width="8" style="256" customWidth="1"/>
    <col min="3595" max="3595" width="3.140625" style="256" customWidth="1"/>
    <col min="3596" max="3596" width="8.28515625" style="256" customWidth="1"/>
    <col min="3597" max="3597" width="2" style="256" customWidth="1"/>
    <col min="3598" max="3598" width="10.7109375" style="256"/>
    <col min="3599" max="3599" width="3.140625" style="256" customWidth="1"/>
    <col min="3600" max="3600" width="8.85546875" style="256" customWidth="1"/>
    <col min="3601" max="3601" width="3.28515625" style="256" customWidth="1"/>
    <col min="3602" max="3840" width="10.7109375" style="256"/>
    <col min="3841" max="3841" width="40.85546875" style="256" customWidth="1"/>
    <col min="3842" max="3842" width="19.5703125" style="256" customWidth="1"/>
    <col min="3843" max="3843" width="6.42578125" style="256" customWidth="1"/>
    <col min="3844" max="3844" width="19.5703125" style="256" customWidth="1"/>
    <col min="3845" max="3845" width="6.140625" style="256" customWidth="1"/>
    <col min="3846" max="3846" width="9.28515625" style="256" customWidth="1"/>
    <col min="3847" max="3847" width="3.140625" style="256" customWidth="1"/>
    <col min="3848" max="3848" width="8.28515625" style="256" customWidth="1"/>
    <col min="3849" max="3849" width="3.5703125" style="256" customWidth="1"/>
    <col min="3850" max="3850" width="8" style="256" customWidth="1"/>
    <col min="3851" max="3851" width="3.140625" style="256" customWidth="1"/>
    <col min="3852" max="3852" width="8.28515625" style="256" customWidth="1"/>
    <col min="3853" max="3853" width="2" style="256" customWidth="1"/>
    <col min="3854" max="3854" width="10.7109375" style="256"/>
    <col min="3855" max="3855" width="3.140625" style="256" customWidth="1"/>
    <col min="3856" max="3856" width="8.85546875" style="256" customWidth="1"/>
    <col min="3857" max="3857" width="3.28515625" style="256" customWidth="1"/>
    <col min="3858" max="4096" width="10.7109375" style="256"/>
    <col min="4097" max="4097" width="40.85546875" style="256" customWidth="1"/>
    <col min="4098" max="4098" width="19.5703125" style="256" customWidth="1"/>
    <col min="4099" max="4099" width="6.42578125" style="256" customWidth="1"/>
    <col min="4100" max="4100" width="19.5703125" style="256" customWidth="1"/>
    <col min="4101" max="4101" width="6.140625" style="256" customWidth="1"/>
    <col min="4102" max="4102" width="9.28515625" style="256" customWidth="1"/>
    <col min="4103" max="4103" width="3.140625" style="256" customWidth="1"/>
    <col min="4104" max="4104" width="8.28515625" style="256" customWidth="1"/>
    <col min="4105" max="4105" width="3.5703125" style="256" customWidth="1"/>
    <col min="4106" max="4106" width="8" style="256" customWidth="1"/>
    <col min="4107" max="4107" width="3.140625" style="256" customWidth="1"/>
    <col min="4108" max="4108" width="8.28515625" style="256" customWidth="1"/>
    <col min="4109" max="4109" width="2" style="256" customWidth="1"/>
    <col min="4110" max="4110" width="10.7109375" style="256"/>
    <col min="4111" max="4111" width="3.140625" style="256" customWidth="1"/>
    <col min="4112" max="4112" width="8.85546875" style="256" customWidth="1"/>
    <col min="4113" max="4113" width="3.28515625" style="256" customWidth="1"/>
    <col min="4114" max="4352" width="10.7109375" style="256"/>
    <col min="4353" max="4353" width="40.85546875" style="256" customWidth="1"/>
    <col min="4354" max="4354" width="19.5703125" style="256" customWidth="1"/>
    <col min="4355" max="4355" width="6.42578125" style="256" customWidth="1"/>
    <col min="4356" max="4356" width="19.5703125" style="256" customWidth="1"/>
    <col min="4357" max="4357" width="6.140625" style="256" customWidth="1"/>
    <col min="4358" max="4358" width="9.28515625" style="256" customWidth="1"/>
    <col min="4359" max="4359" width="3.140625" style="256" customWidth="1"/>
    <col min="4360" max="4360" width="8.28515625" style="256" customWidth="1"/>
    <col min="4361" max="4361" width="3.5703125" style="256" customWidth="1"/>
    <col min="4362" max="4362" width="8" style="256" customWidth="1"/>
    <col min="4363" max="4363" width="3.140625" style="256" customWidth="1"/>
    <col min="4364" max="4364" width="8.28515625" style="256" customWidth="1"/>
    <col min="4365" max="4365" width="2" style="256" customWidth="1"/>
    <col min="4366" max="4366" width="10.7109375" style="256"/>
    <col min="4367" max="4367" width="3.140625" style="256" customWidth="1"/>
    <col min="4368" max="4368" width="8.85546875" style="256" customWidth="1"/>
    <col min="4369" max="4369" width="3.28515625" style="256" customWidth="1"/>
    <col min="4370" max="4608" width="10.7109375" style="256"/>
    <col min="4609" max="4609" width="40.85546875" style="256" customWidth="1"/>
    <col min="4610" max="4610" width="19.5703125" style="256" customWidth="1"/>
    <col min="4611" max="4611" width="6.42578125" style="256" customWidth="1"/>
    <col min="4612" max="4612" width="19.5703125" style="256" customWidth="1"/>
    <col min="4613" max="4613" width="6.140625" style="256" customWidth="1"/>
    <col min="4614" max="4614" width="9.28515625" style="256" customWidth="1"/>
    <col min="4615" max="4615" width="3.140625" style="256" customWidth="1"/>
    <col min="4616" max="4616" width="8.28515625" style="256" customWidth="1"/>
    <col min="4617" max="4617" width="3.5703125" style="256" customWidth="1"/>
    <col min="4618" max="4618" width="8" style="256" customWidth="1"/>
    <col min="4619" max="4619" width="3.140625" style="256" customWidth="1"/>
    <col min="4620" max="4620" width="8.28515625" style="256" customWidth="1"/>
    <col min="4621" max="4621" width="2" style="256" customWidth="1"/>
    <col min="4622" max="4622" width="10.7109375" style="256"/>
    <col min="4623" max="4623" width="3.140625" style="256" customWidth="1"/>
    <col min="4624" max="4624" width="8.85546875" style="256" customWidth="1"/>
    <col min="4625" max="4625" width="3.28515625" style="256" customWidth="1"/>
    <col min="4626" max="4864" width="10.7109375" style="256"/>
    <col min="4865" max="4865" width="40.85546875" style="256" customWidth="1"/>
    <col min="4866" max="4866" width="19.5703125" style="256" customWidth="1"/>
    <col min="4867" max="4867" width="6.42578125" style="256" customWidth="1"/>
    <col min="4868" max="4868" width="19.5703125" style="256" customWidth="1"/>
    <col min="4869" max="4869" width="6.140625" style="256" customWidth="1"/>
    <col min="4870" max="4870" width="9.28515625" style="256" customWidth="1"/>
    <col min="4871" max="4871" width="3.140625" style="256" customWidth="1"/>
    <col min="4872" max="4872" width="8.28515625" style="256" customWidth="1"/>
    <col min="4873" max="4873" width="3.5703125" style="256" customWidth="1"/>
    <col min="4874" max="4874" width="8" style="256" customWidth="1"/>
    <col min="4875" max="4875" width="3.140625" style="256" customWidth="1"/>
    <col min="4876" max="4876" width="8.28515625" style="256" customWidth="1"/>
    <col min="4877" max="4877" width="2" style="256" customWidth="1"/>
    <col min="4878" max="4878" width="10.7109375" style="256"/>
    <col min="4879" max="4879" width="3.140625" style="256" customWidth="1"/>
    <col min="4880" max="4880" width="8.85546875" style="256" customWidth="1"/>
    <col min="4881" max="4881" width="3.28515625" style="256" customWidth="1"/>
    <col min="4882" max="5120" width="10.7109375" style="256"/>
    <col min="5121" max="5121" width="40.85546875" style="256" customWidth="1"/>
    <col min="5122" max="5122" width="19.5703125" style="256" customWidth="1"/>
    <col min="5123" max="5123" width="6.42578125" style="256" customWidth="1"/>
    <col min="5124" max="5124" width="19.5703125" style="256" customWidth="1"/>
    <col min="5125" max="5125" width="6.140625" style="256" customWidth="1"/>
    <col min="5126" max="5126" width="9.28515625" style="256" customWidth="1"/>
    <col min="5127" max="5127" width="3.140625" style="256" customWidth="1"/>
    <col min="5128" max="5128" width="8.28515625" style="256" customWidth="1"/>
    <col min="5129" max="5129" width="3.5703125" style="256" customWidth="1"/>
    <col min="5130" max="5130" width="8" style="256" customWidth="1"/>
    <col min="5131" max="5131" width="3.140625" style="256" customWidth="1"/>
    <col min="5132" max="5132" width="8.28515625" style="256" customWidth="1"/>
    <col min="5133" max="5133" width="2" style="256" customWidth="1"/>
    <col min="5134" max="5134" width="10.7109375" style="256"/>
    <col min="5135" max="5135" width="3.140625" style="256" customWidth="1"/>
    <col min="5136" max="5136" width="8.85546875" style="256" customWidth="1"/>
    <col min="5137" max="5137" width="3.28515625" style="256" customWidth="1"/>
    <col min="5138" max="5376" width="10.7109375" style="256"/>
    <col min="5377" max="5377" width="40.85546875" style="256" customWidth="1"/>
    <col min="5378" max="5378" width="19.5703125" style="256" customWidth="1"/>
    <col min="5379" max="5379" width="6.42578125" style="256" customWidth="1"/>
    <col min="5380" max="5380" width="19.5703125" style="256" customWidth="1"/>
    <col min="5381" max="5381" width="6.140625" style="256" customWidth="1"/>
    <col min="5382" max="5382" width="9.28515625" style="256" customWidth="1"/>
    <col min="5383" max="5383" width="3.140625" style="256" customWidth="1"/>
    <col min="5384" max="5384" width="8.28515625" style="256" customWidth="1"/>
    <col min="5385" max="5385" width="3.5703125" style="256" customWidth="1"/>
    <col min="5386" max="5386" width="8" style="256" customWidth="1"/>
    <col min="5387" max="5387" width="3.140625" style="256" customWidth="1"/>
    <col min="5388" max="5388" width="8.28515625" style="256" customWidth="1"/>
    <col min="5389" max="5389" width="2" style="256" customWidth="1"/>
    <col min="5390" max="5390" width="10.7109375" style="256"/>
    <col min="5391" max="5391" width="3.140625" style="256" customWidth="1"/>
    <col min="5392" max="5392" width="8.85546875" style="256" customWidth="1"/>
    <col min="5393" max="5393" width="3.28515625" style="256" customWidth="1"/>
    <col min="5394" max="5632" width="10.7109375" style="256"/>
    <col min="5633" max="5633" width="40.85546875" style="256" customWidth="1"/>
    <col min="5634" max="5634" width="19.5703125" style="256" customWidth="1"/>
    <col min="5635" max="5635" width="6.42578125" style="256" customWidth="1"/>
    <col min="5636" max="5636" width="19.5703125" style="256" customWidth="1"/>
    <col min="5637" max="5637" width="6.140625" style="256" customWidth="1"/>
    <col min="5638" max="5638" width="9.28515625" style="256" customWidth="1"/>
    <col min="5639" max="5639" width="3.140625" style="256" customWidth="1"/>
    <col min="5640" max="5640" width="8.28515625" style="256" customWidth="1"/>
    <col min="5641" max="5641" width="3.5703125" style="256" customWidth="1"/>
    <col min="5642" max="5642" width="8" style="256" customWidth="1"/>
    <col min="5643" max="5643" width="3.140625" style="256" customWidth="1"/>
    <col min="5644" max="5644" width="8.28515625" style="256" customWidth="1"/>
    <col min="5645" max="5645" width="2" style="256" customWidth="1"/>
    <col min="5646" max="5646" width="10.7109375" style="256"/>
    <col min="5647" max="5647" width="3.140625" style="256" customWidth="1"/>
    <col min="5648" max="5648" width="8.85546875" style="256" customWidth="1"/>
    <col min="5649" max="5649" width="3.28515625" style="256" customWidth="1"/>
    <col min="5650" max="5888" width="10.7109375" style="256"/>
    <col min="5889" max="5889" width="40.85546875" style="256" customWidth="1"/>
    <col min="5890" max="5890" width="19.5703125" style="256" customWidth="1"/>
    <col min="5891" max="5891" width="6.42578125" style="256" customWidth="1"/>
    <col min="5892" max="5892" width="19.5703125" style="256" customWidth="1"/>
    <col min="5893" max="5893" width="6.140625" style="256" customWidth="1"/>
    <col min="5894" max="5894" width="9.28515625" style="256" customWidth="1"/>
    <col min="5895" max="5895" width="3.140625" style="256" customWidth="1"/>
    <col min="5896" max="5896" width="8.28515625" style="256" customWidth="1"/>
    <col min="5897" max="5897" width="3.5703125" style="256" customWidth="1"/>
    <col min="5898" max="5898" width="8" style="256" customWidth="1"/>
    <col min="5899" max="5899" width="3.140625" style="256" customWidth="1"/>
    <col min="5900" max="5900" width="8.28515625" style="256" customWidth="1"/>
    <col min="5901" max="5901" width="2" style="256" customWidth="1"/>
    <col min="5902" max="5902" width="10.7109375" style="256"/>
    <col min="5903" max="5903" width="3.140625" style="256" customWidth="1"/>
    <col min="5904" max="5904" width="8.85546875" style="256" customWidth="1"/>
    <col min="5905" max="5905" width="3.28515625" style="256" customWidth="1"/>
    <col min="5906" max="6144" width="10.7109375" style="256"/>
    <col min="6145" max="6145" width="40.85546875" style="256" customWidth="1"/>
    <col min="6146" max="6146" width="19.5703125" style="256" customWidth="1"/>
    <col min="6147" max="6147" width="6.42578125" style="256" customWidth="1"/>
    <col min="6148" max="6148" width="19.5703125" style="256" customWidth="1"/>
    <col min="6149" max="6149" width="6.140625" style="256" customWidth="1"/>
    <col min="6150" max="6150" width="9.28515625" style="256" customWidth="1"/>
    <col min="6151" max="6151" width="3.140625" style="256" customWidth="1"/>
    <col min="6152" max="6152" width="8.28515625" style="256" customWidth="1"/>
    <col min="6153" max="6153" width="3.5703125" style="256" customWidth="1"/>
    <col min="6154" max="6154" width="8" style="256" customWidth="1"/>
    <col min="6155" max="6155" width="3.140625" style="256" customWidth="1"/>
    <col min="6156" max="6156" width="8.28515625" style="256" customWidth="1"/>
    <col min="6157" max="6157" width="2" style="256" customWidth="1"/>
    <col min="6158" max="6158" width="10.7109375" style="256"/>
    <col min="6159" max="6159" width="3.140625" style="256" customWidth="1"/>
    <col min="6160" max="6160" width="8.85546875" style="256" customWidth="1"/>
    <col min="6161" max="6161" width="3.28515625" style="256" customWidth="1"/>
    <col min="6162" max="6400" width="10.7109375" style="256"/>
    <col min="6401" max="6401" width="40.85546875" style="256" customWidth="1"/>
    <col min="6402" max="6402" width="19.5703125" style="256" customWidth="1"/>
    <col min="6403" max="6403" width="6.42578125" style="256" customWidth="1"/>
    <col min="6404" max="6404" width="19.5703125" style="256" customWidth="1"/>
    <col min="6405" max="6405" width="6.140625" style="256" customWidth="1"/>
    <col min="6406" max="6406" width="9.28515625" style="256" customWidth="1"/>
    <col min="6407" max="6407" width="3.140625" style="256" customWidth="1"/>
    <col min="6408" max="6408" width="8.28515625" style="256" customWidth="1"/>
    <col min="6409" max="6409" width="3.5703125" style="256" customWidth="1"/>
    <col min="6410" max="6410" width="8" style="256" customWidth="1"/>
    <col min="6411" max="6411" width="3.140625" style="256" customWidth="1"/>
    <col min="6412" max="6412" width="8.28515625" style="256" customWidth="1"/>
    <col min="6413" max="6413" width="2" style="256" customWidth="1"/>
    <col min="6414" max="6414" width="10.7109375" style="256"/>
    <col min="6415" max="6415" width="3.140625" style="256" customWidth="1"/>
    <col min="6416" max="6416" width="8.85546875" style="256" customWidth="1"/>
    <col min="6417" max="6417" width="3.28515625" style="256" customWidth="1"/>
    <col min="6418" max="6656" width="10.7109375" style="256"/>
    <col min="6657" max="6657" width="40.85546875" style="256" customWidth="1"/>
    <col min="6658" max="6658" width="19.5703125" style="256" customWidth="1"/>
    <col min="6659" max="6659" width="6.42578125" style="256" customWidth="1"/>
    <col min="6660" max="6660" width="19.5703125" style="256" customWidth="1"/>
    <col min="6661" max="6661" width="6.140625" style="256" customWidth="1"/>
    <col min="6662" max="6662" width="9.28515625" style="256" customWidth="1"/>
    <col min="6663" max="6663" width="3.140625" style="256" customWidth="1"/>
    <col min="6664" max="6664" width="8.28515625" style="256" customWidth="1"/>
    <col min="6665" max="6665" width="3.5703125" style="256" customWidth="1"/>
    <col min="6666" max="6666" width="8" style="256" customWidth="1"/>
    <col min="6667" max="6667" width="3.140625" style="256" customWidth="1"/>
    <col min="6668" max="6668" width="8.28515625" style="256" customWidth="1"/>
    <col min="6669" max="6669" width="2" style="256" customWidth="1"/>
    <col min="6670" max="6670" width="10.7109375" style="256"/>
    <col min="6671" max="6671" width="3.140625" style="256" customWidth="1"/>
    <col min="6672" max="6672" width="8.85546875" style="256" customWidth="1"/>
    <col min="6673" max="6673" width="3.28515625" style="256" customWidth="1"/>
    <col min="6674" max="6912" width="10.7109375" style="256"/>
    <col min="6913" max="6913" width="40.85546875" style="256" customWidth="1"/>
    <col min="6914" max="6914" width="19.5703125" style="256" customWidth="1"/>
    <col min="6915" max="6915" width="6.42578125" style="256" customWidth="1"/>
    <col min="6916" max="6916" width="19.5703125" style="256" customWidth="1"/>
    <col min="6917" max="6917" width="6.140625" style="256" customWidth="1"/>
    <col min="6918" max="6918" width="9.28515625" style="256" customWidth="1"/>
    <col min="6919" max="6919" width="3.140625" style="256" customWidth="1"/>
    <col min="6920" max="6920" width="8.28515625" style="256" customWidth="1"/>
    <col min="6921" max="6921" width="3.5703125" style="256" customWidth="1"/>
    <col min="6922" max="6922" width="8" style="256" customWidth="1"/>
    <col min="6923" max="6923" width="3.140625" style="256" customWidth="1"/>
    <col min="6924" max="6924" width="8.28515625" style="256" customWidth="1"/>
    <col min="6925" max="6925" width="2" style="256" customWidth="1"/>
    <col min="6926" max="6926" width="10.7109375" style="256"/>
    <col min="6927" max="6927" width="3.140625" style="256" customWidth="1"/>
    <col min="6928" max="6928" width="8.85546875" style="256" customWidth="1"/>
    <col min="6929" max="6929" width="3.28515625" style="256" customWidth="1"/>
    <col min="6930" max="7168" width="10.7109375" style="256"/>
    <col min="7169" max="7169" width="40.85546875" style="256" customWidth="1"/>
    <col min="7170" max="7170" width="19.5703125" style="256" customWidth="1"/>
    <col min="7171" max="7171" width="6.42578125" style="256" customWidth="1"/>
    <col min="7172" max="7172" width="19.5703125" style="256" customWidth="1"/>
    <col min="7173" max="7173" width="6.140625" style="256" customWidth="1"/>
    <col min="7174" max="7174" width="9.28515625" style="256" customWidth="1"/>
    <col min="7175" max="7175" width="3.140625" style="256" customWidth="1"/>
    <col min="7176" max="7176" width="8.28515625" style="256" customWidth="1"/>
    <col min="7177" max="7177" width="3.5703125" style="256" customWidth="1"/>
    <col min="7178" max="7178" width="8" style="256" customWidth="1"/>
    <col min="7179" max="7179" width="3.140625" style="256" customWidth="1"/>
    <col min="7180" max="7180" width="8.28515625" style="256" customWidth="1"/>
    <col min="7181" max="7181" width="2" style="256" customWidth="1"/>
    <col min="7182" max="7182" width="10.7109375" style="256"/>
    <col min="7183" max="7183" width="3.140625" style="256" customWidth="1"/>
    <col min="7184" max="7184" width="8.85546875" style="256" customWidth="1"/>
    <col min="7185" max="7185" width="3.28515625" style="256" customWidth="1"/>
    <col min="7186" max="7424" width="10.7109375" style="256"/>
    <col min="7425" max="7425" width="40.85546875" style="256" customWidth="1"/>
    <col min="7426" max="7426" width="19.5703125" style="256" customWidth="1"/>
    <col min="7427" max="7427" width="6.42578125" style="256" customWidth="1"/>
    <col min="7428" max="7428" width="19.5703125" style="256" customWidth="1"/>
    <col min="7429" max="7429" width="6.140625" style="256" customWidth="1"/>
    <col min="7430" max="7430" width="9.28515625" style="256" customWidth="1"/>
    <col min="7431" max="7431" width="3.140625" style="256" customWidth="1"/>
    <col min="7432" max="7432" width="8.28515625" style="256" customWidth="1"/>
    <col min="7433" max="7433" width="3.5703125" style="256" customWidth="1"/>
    <col min="7434" max="7434" width="8" style="256" customWidth="1"/>
    <col min="7435" max="7435" width="3.140625" style="256" customWidth="1"/>
    <col min="7436" max="7436" width="8.28515625" style="256" customWidth="1"/>
    <col min="7437" max="7437" width="2" style="256" customWidth="1"/>
    <col min="7438" max="7438" width="10.7109375" style="256"/>
    <col min="7439" max="7439" width="3.140625" style="256" customWidth="1"/>
    <col min="7440" max="7440" width="8.85546875" style="256" customWidth="1"/>
    <col min="7441" max="7441" width="3.28515625" style="256" customWidth="1"/>
    <col min="7442" max="7680" width="10.7109375" style="256"/>
    <col min="7681" max="7681" width="40.85546875" style="256" customWidth="1"/>
    <col min="7682" max="7682" width="19.5703125" style="256" customWidth="1"/>
    <col min="7683" max="7683" width="6.42578125" style="256" customWidth="1"/>
    <col min="7684" max="7684" width="19.5703125" style="256" customWidth="1"/>
    <col min="7685" max="7685" width="6.140625" style="256" customWidth="1"/>
    <col min="7686" max="7686" width="9.28515625" style="256" customWidth="1"/>
    <col min="7687" max="7687" width="3.140625" style="256" customWidth="1"/>
    <col min="7688" max="7688" width="8.28515625" style="256" customWidth="1"/>
    <col min="7689" max="7689" width="3.5703125" style="256" customWidth="1"/>
    <col min="7690" max="7690" width="8" style="256" customWidth="1"/>
    <col min="7691" max="7691" width="3.140625" style="256" customWidth="1"/>
    <col min="7692" max="7692" width="8.28515625" style="256" customWidth="1"/>
    <col min="7693" max="7693" width="2" style="256" customWidth="1"/>
    <col min="7694" max="7694" width="10.7109375" style="256"/>
    <col min="7695" max="7695" width="3.140625" style="256" customWidth="1"/>
    <col min="7696" max="7696" width="8.85546875" style="256" customWidth="1"/>
    <col min="7697" max="7697" width="3.28515625" style="256" customWidth="1"/>
    <col min="7698" max="7936" width="10.7109375" style="256"/>
    <col min="7937" max="7937" width="40.85546875" style="256" customWidth="1"/>
    <col min="7938" max="7938" width="19.5703125" style="256" customWidth="1"/>
    <col min="7939" max="7939" width="6.42578125" style="256" customWidth="1"/>
    <col min="7940" max="7940" width="19.5703125" style="256" customWidth="1"/>
    <col min="7941" max="7941" width="6.140625" style="256" customWidth="1"/>
    <col min="7942" max="7942" width="9.28515625" style="256" customWidth="1"/>
    <col min="7943" max="7943" width="3.140625" style="256" customWidth="1"/>
    <col min="7944" max="7944" width="8.28515625" style="256" customWidth="1"/>
    <col min="7945" max="7945" width="3.5703125" style="256" customWidth="1"/>
    <col min="7946" max="7946" width="8" style="256" customWidth="1"/>
    <col min="7947" max="7947" width="3.140625" style="256" customWidth="1"/>
    <col min="7948" max="7948" width="8.28515625" style="256" customWidth="1"/>
    <col min="7949" max="7949" width="2" style="256" customWidth="1"/>
    <col min="7950" max="7950" width="10.7109375" style="256"/>
    <col min="7951" max="7951" width="3.140625" style="256" customWidth="1"/>
    <col min="7952" max="7952" width="8.85546875" style="256" customWidth="1"/>
    <col min="7953" max="7953" width="3.28515625" style="256" customWidth="1"/>
    <col min="7954" max="8192" width="10.7109375" style="256"/>
    <col min="8193" max="8193" width="40.85546875" style="256" customWidth="1"/>
    <col min="8194" max="8194" width="19.5703125" style="256" customWidth="1"/>
    <col min="8195" max="8195" width="6.42578125" style="256" customWidth="1"/>
    <col min="8196" max="8196" width="19.5703125" style="256" customWidth="1"/>
    <col min="8197" max="8197" width="6.140625" style="256" customWidth="1"/>
    <col min="8198" max="8198" width="9.28515625" style="256" customWidth="1"/>
    <col min="8199" max="8199" width="3.140625" style="256" customWidth="1"/>
    <col min="8200" max="8200" width="8.28515625" style="256" customWidth="1"/>
    <col min="8201" max="8201" width="3.5703125" style="256" customWidth="1"/>
    <col min="8202" max="8202" width="8" style="256" customWidth="1"/>
    <col min="8203" max="8203" width="3.140625" style="256" customWidth="1"/>
    <col min="8204" max="8204" width="8.28515625" style="256" customWidth="1"/>
    <col min="8205" max="8205" width="2" style="256" customWidth="1"/>
    <col min="8206" max="8206" width="10.7109375" style="256"/>
    <col min="8207" max="8207" width="3.140625" style="256" customWidth="1"/>
    <col min="8208" max="8208" width="8.85546875" style="256" customWidth="1"/>
    <col min="8209" max="8209" width="3.28515625" style="256" customWidth="1"/>
    <col min="8210" max="8448" width="10.7109375" style="256"/>
    <col min="8449" max="8449" width="40.85546875" style="256" customWidth="1"/>
    <col min="8450" max="8450" width="19.5703125" style="256" customWidth="1"/>
    <col min="8451" max="8451" width="6.42578125" style="256" customWidth="1"/>
    <col min="8452" max="8452" width="19.5703125" style="256" customWidth="1"/>
    <col min="8453" max="8453" width="6.140625" style="256" customWidth="1"/>
    <col min="8454" max="8454" width="9.28515625" style="256" customWidth="1"/>
    <col min="8455" max="8455" width="3.140625" style="256" customWidth="1"/>
    <col min="8456" max="8456" width="8.28515625" style="256" customWidth="1"/>
    <col min="8457" max="8457" width="3.5703125" style="256" customWidth="1"/>
    <col min="8458" max="8458" width="8" style="256" customWidth="1"/>
    <col min="8459" max="8459" width="3.140625" style="256" customWidth="1"/>
    <col min="8460" max="8460" width="8.28515625" style="256" customWidth="1"/>
    <col min="8461" max="8461" width="2" style="256" customWidth="1"/>
    <col min="8462" max="8462" width="10.7109375" style="256"/>
    <col min="8463" max="8463" width="3.140625" style="256" customWidth="1"/>
    <col min="8464" max="8464" width="8.85546875" style="256" customWidth="1"/>
    <col min="8465" max="8465" width="3.28515625" style="256" customWidth="1"/>
    <col min="8466" max="8704" width="10.7109375" style="256"/>
    <col min="8705" max="8705" width="40.85546875" style="256" customWidth="1"/>
    <col min="8706" max="8706" width="19.5703125" style="256" customWidth="1"/>
    <col min="8707" max="8707" width="6.42578125" style="256" customWidth="1"/>
    <col min="8708" max="8708" width="19.5703125" style="256" customWidth="1"/>
    <col min="8709" max="8709" width="6.140625" style="256" customWidth="1"/>
    <col min="8710" max="8710" width="9.28515625" style="256" customWidth="1"/>
    <col min="8711" max="8711" width="3.140625" style="256" customWidth="1"/>
    <col min="8712" max="8712" width="8.28515625" style="256" customWidth="1"/>
    <col min="8713" max="8713" width="3.5703125" style="256" customWidth="1"/>
    <col min="8714" max="8714" width="8" style="256" customWidth="1"/>
    <col min="8715" max="8715" width="3.140625" style="256" customWidth="1"/>
    <col min="8716" max="8716" width="8.28515625" style="256" customWidth="1"/>
    <col min="8717" max="8717" width="2" style="256" customWidth="1"/>
    <col min="8718" max="8718" width="10.7109375" style="256"/>
    <col min="8719" max="8719" width="3.140625" style="256" customWidth="1"/>
    <col min="8720" max="8720" width="8.85546875" style="256" customWidth="1"/>
    <col min="8721" max="8721" width="3.28515625" style="256" customWidth="1"/>
    <col min="8722" max="8960" width="10.7109375" style="256"/>
    <col min="8961" max="8961" width="40.85546875" style="256" customWidth="1"/>
    <col min="8962" max="8962" width="19.5703125" style="256" customWidth="1"/>
    <col min="8963" max="8963" width="6.42578125" style="256" customWidth="1"/>
    <col min="8964" max="8964" width="19.5703125" style="256" customWidth="1"/>
    <col min="8965" max="8965" width="6.140625" style="256" customWidth="1"/>
    <col min="8966" max="8966" width="9.28515625" style="256" customWidth="1"/>
    <col min="8967" max="8967" width="3.140625" style="256" customWidth="1"/>
    <col min="8968" max="8968" width="8.28515625" style="256" customWidth="1"/>
    <col min="8969" max="8969" width="3.5703125" style="256" customWidth="1"/>
    <col min="8970" max="8970" width="8" style="256" customWidth="1"/>
    <col min="8971" max="8971" width="3.140625" style="256" customWidth="1"/>
    <col min="8972" max="8972" width="8.28515625" style="256" customWidth="1"/>
    <col min="8973" max="8973" width="2" style="256" customWidth="1"/>
    <col min="8974" max="8974" width="10.7109375" style="256"/>
    <col min="8975" max="8975" width="3.140625" style="256" customWidth="1"/>
    <col min="8976" max="8976" width="8.85546875" style="256" customWidth="1"/>
    <col min="8977" max="8977" width="3.28515625" style="256" customWidth="1"/>
    <col min="8978" max="9216" width="10.7109375" style="256"/>
    <col min="9217" max="9217" width="40.85546875" style="256" customWidth="1"/>
    <col min="9218" max="9218" width="19.5703125" style="256" customWidth="1"/>
    <col min="9219" max="9219" width="6.42578125" style="256" customWidth="1"/>
    <col min="9220" max="9220" width="19.5703125" style="256" customWidth="1"/>
    <col min="9221" max="9221" width="6.140625" style="256" customWidth="1"/>
    <col min="9222" max="9222" width="9.28515625" style="256" customWidth="1"/>
    <col min="9223" max="9223" width="3.140625" style="256" customWidth="1"/>
    <col min="9224" max="9224" width="8.28515625" style="256" customWidth="1"/>
    <col min="9225" max="9225" width="3.5703125" style="256" customWidth="1"/>
    <col min="9226" max="9226" width="8" style="256" customWidth="1"/>
    <col min="9227" max="9227" width="3.140625" style="256" customWidth="1"/>
    <col min="9228" max="9228" width="8.28515625" style="256" customWidth="1"/>
    <col min="9229" max="9229" width="2" style="256" customWidth="1"/>
    <col min="9230" max="9230" width="10.7109375" style="256"/>
    <col min="9231" max="9231" width="3.140625" style="256" customWidth="1"/>
    <col min="9232" max="9232" width="8.85546875" style="256" customWidth="1"/>
    <col min="9233" max="9233" width="3.28515625" style="256" customWidth="1"/>
    <col min="9234" max="9472" width="10.7109375" style="256"/>
    <col min="9473" max="9473" width="40.85546875" style="256" customWidth="1"/>
    <col min="9474" max="9474" width="19.5703125" style="256" customWidth="1"/>
    <col min="9475" max="9475" width="6.42578125" style="256" customWidth="1"/>
    <col min="9476" max="9476" width="19.5703125" style="256" customWidth="1"/>
    <col min="9477" max="9477" width="6.140625" style="256" customWidth="1"/>
    <col min="9478" max="9478" width="9.28515625" style="256" customWidth="1"/>
    <col min="9479" max="9479" width="3.140625" style="256" customWidth="1"/>
    <col min="9480" max="9480" width="8.28515625" style="256" customWidth="1"/>
    <col min="9481" max="9481" width="3.5703125" style="256" customWidth="1"/>
    <col min="9482" max="9482" width="8" style="256" customWidth="1"/>
    <col min="9483" max="9483" width="3.140625" style="256" customWidth="1"/>
    <col min="9484" max="9484" width="8.28515625" style="256" customWidth="1"/>
    <col min="9485" max="9485" width="2" style="256" customWidth="1"/>
    <col min="9486" max="9486" width="10.7109375" style="256"/>
    <col min="9487" max="9487" width="3.140625" style="256" customWidth="1"/>
    <col min="9488" max="9488" width="8.85546875" style="256" customWidth="1"/>
    <col min="9489" max="9489" width="3.28515625" style="256" customWidth="1"/>
    <col min="9490" max="9728" width="10.7109375" style="256"/>
    <col min="9729" max="9729" width="40.85546875" style="256" customWidth="1"/>
    <col min="9730" max="9730" width="19.5703125" style="256" customWidth="1"/>
    <col min="9731" max="9731" width="6.42578125" style="256" customWidth="1"/>
    <col min="9732" max="9732" width="19.5703125" style="256" customWidth="1"/>
    <col min="9733" max="9733" width="6.140625" style="256" customWidth="1"/>
    <col min="9734" max="9734" width="9.28515625" style="256" customWidth="1"/>
    <col min="9735" max="9735" width="3.140625" style="256" customWidth="1"/>
    <col min="9736" max="9736" width="8.28515625" style="256" customWidth="1"/>
    <col min="9737" max="9737" width="3.5703125" style="256" customWidth="1"/>
    <col min="9738" max="9738" width="8" style="256" customWidth="1"/>
    <col min="9739" max="9739" width="3.140625" style="256" customWidth="1"/>
    <col min="9740" max="9740" width="8.28515625" style="256" customWidth="1"/>
    <col min="9741" max="9741" width="2" style="256" customWidth="1"/>
    <col min="9742" max="9742" width="10.7109375" style="256"/>
    <col min="9743" max="9743" width="3.140625" style="256" customWidth="1"/>
    <col min="9744" max="9744" width="8.85546875" style="256" customWidth="1"/>
    <col min="9745" max="9745" width="3.28515625" style="256" customWidth="1"/>
    <col min="9746" max="9984" width="10.7109375" style="256"/>
    <col min="9985" max="9985" width="40.85546875" style="256" customWidth="1"/>
    <col min="9986" max="9986" width="19.5703125" style="256" customWidth="1"/>
    <col min="9987" max="9987" width="6.42578125" style="256" customWidth="1"/>
    <col min="9988" max="9988" width="19.5703125" style="256" customWidth="1"/>
    <col min="9989" max="9989" width="6.140625" style="256" customWidth="1"/>
    <col min="9990" max="9990" width="9.28515625" style="256" customWidth="1"/>
    <col min="9991" max="9991" width="3.140625" style="256" customWidth="1"/>
    <col min="9992" max="9992" width="8.28515625" style="256" customWidth="1"/>
    <col min="9993" max="9993" width="3.5703125" style="256" customWidth="1"/>
    <col min="9994" max="9994" width="8" style="256" customWidth="1"/>
    <col min="9995" max="9995" width="3.140625" style="256" customWidth="1"/>
    <col min="9996" max="9996" width="8.28515625" style="256" customWidth="1"/>
    <col min="9997" max="9997" width="2" style="256" customWidth="1"/>
    <col min="9998" max="9998" width="10.7109375" style="256"/>
    <col min="9999" max="9999" width="3.140625" style="256" customWidth="1"/>
    <col min="10000" max="10000" width="8.85546875" style="256" customWidth="1"/>
    <col min="10001" max="10001" width="3.28515625" style="256" customWidth="1"/>
    <col min="10002" max="10240" width="10.7109375" style="256"/>
    <col min="10241" max="10241" width="40.85546875" style="256" customWidth="1"/>
    <col min="10242" max="10242" width="19.5703125" style="256" customWidth="1"/>
    <col min="10243" max="10243" width="6.42578125" style="256" customWidth="1"/>
    <col min="10244" max="10244" width="19.5703125" style="256" customWidth="1"/>
    <col min="10245" max="10245" width="6.140625" style="256" customWidth="1"/>
    <col min="10246" max="10246" width="9.28515625" style="256" customWidth="1"/>
    <col min="10247" max="10247" width="3.140625" style="256" customWidth="1"/>
    <col min="10248" max="10248" width="8.28515625" style="256" customWidth="1"/>
    <col min="10249" max="10249" width="3.5703125" style="256" customWidth="1"/>
    <col min="10250" max="10250" width="8" style="256" customWidth="1"/>
    <col min="10251" max="10251" width="3.140625" style="256" customWidth="1"/>
    <col min="10252" max="10252" width="8.28515625" style="256" customWidth="1"/>
    <col min="10253" max="10253" width="2" style="256" customWidth="1"/>
    <col min="10254" max="10254" width="10.7109375" style="256"/>
    <col min="10255" max="10255" width="3.140625" style="256" customWidth="1"/>
    <col min="10256" max="10256" width="8.85546875" style="256" customWidth="1"/>
    <col min="10257" max="10257" width="3.28515625" style="256" customWidth="1"/>
    <col min="10258" max="10496" width="10.7109375" style="256"/>
    <col min="10497" max="10497" width="40.85546875" style="256" customWidth="1"/>
    <col min="10498" max="10498" width="19.5703125" style="256" customWidth="1"/>
    <col min="10499" max="10499" width="6.42578125" style="256" customWidth="1"/>
    <col min="10500" max="10500" width="19.5703125" style="256" customWidth="1"/>
    <col min="10501" max="10501" width="6.140625" style="256" customWidth="1"/>
    <col min="10502" max="10502" width="9.28515625" style="256" customWidth="1"/>
    <col min="10503" max="10503" width="3.140625" style="256" customWidth="1"/>
    <col min="10504" max="10504" width="8.28515625" style="256" customWidth="1"/>
    <col min="10505" max="10505" width="3.5703125" style="256" customWidth="1"/>
    <col min="10506" max="10506" width="8" style="256" customWidth="1"/>
    <col min="10507" max="10507" width="3.140625" style="256" customWidth="1"/>
    <col min="10508" max="10508" width="8.28515625" style="256" customWidth="1"/>
    <col min="10509" max="10509" width="2" style="256" customWidth="1"/>
    <col min="10510" max="10510" width="10.7109375" style="256"/>
    <col min="10511" max="10511" width="3.140625" style="256" customWidth="1"/>
    <col min="10512" max="10512" width="8.85546875" style="256" customWidth="1"/>
    <col min="10513" max="10513" width="3.28515625" style="256" customWidth="1"/>
    <col min="10514" max="10752" width="10.7109375" style="256"/>
    <col min="10753" max="10753" width="40.85546875" style="256" customWidth="1"/>
    <col min="10754" max="10754" width="19.5703125" style="256" customWidth="1"/>
    <col min="10755" max="10755" width="6.42578125" style="256" customWidth="1"/>
    <col min="10756" max="10756" width="19.5703125" style="256" customWidth="1"/>
    <col min="10757" max="10757" width="6.140625" style="256" customWidth="1"/>
    <col min="10758" max="10758" width="9.28515625" style="256" customWidth="1"/>
    <col min="10759" max="10759" width="3.140625" style="256" customWidth="1"/>
    <col min="10760" max="10760" width="8.28515625" style="256" customWidth="1"/>
    <col min="10761" max="10761" width="3.5703125" style="256" customWidth="1"/>
    <col min="10762" max="10762" width="8" style="256" customWidth="1"/>
    <col min="10763" max="10763" width="3.140625" style="256" customWidth="1"/>
    <col min="10764" max="10764" width="8.28515625" style="256" customWidth="1"/>
    <col min="10765" max="10765" width="2" style="256" customWidth="1"/>
    <col min="10766" max="10766" width="10.7109375" style="256"/>
    <col min="10767" max="10767" width="3.140625" style="256" customWidth="1"/>
    <col min="10768" max="10768" width="8.85546875" style="256" customWidth="1"/>
    <col min="10769" max="10769" width="3.28515625" style="256" customWidth="1"/>
    <col min="10770" max="11008" width="10.7109375" style="256"/>
    <col min="11009" max="11009" width="40.85546875" style="256" customWidth="1"/>
    <col min="11010" max="11010" width="19.5703125" style="256" customWidth="1"/>
    <col min="11011" max="11011" width="6.42578125" style="256" customWidth="1"/>
    <col min="11012" max="11012" width="19.5703125" style="256" customWidth="1"/>
    <col min="11013" max="11013" width="6.140625" style="256" customWidth="1"/>
    <col min="11014" max="11014" width="9.28515625" style="256" customWidth="1"/>
    <col min="11015" max="11015" width="3.140625" style="256" customWidth="1"/>
    <col min="11016" max="11016" width="8.28515625" style="256" customWidth="1"/>
    <col min="11017" max="11017" width="3.5703125" style="256" customWidth="1"/>
    <col min="11018" max="11018" width="8" style="256" customWidth="1"/>
    <col min="11019" max="11019" width="3.140625" style="256" customWidth="1"/>
    <col min="11020" max="11020" width="8.28515625" style="256" customWidth="1"/>
    <col min="11021" max="11021" width="2" style="256" customWidth="1"/>
    <col min="11022" max="11022" width="10.7109375" style="256"/>
    <col min="11023" max="11023" width="3.140625" style="256" customWidth="1"/>
    <col min="11024" max="11024" width="8.85546875" style="256" customWidth="1"/>
    <col min="11025" max="11025" width="3.28515625" style="256" customWidth="1"/>
    <col min="11026" max="11264" width="10.7109375" style="256"/>
    <col min="11265" max="11265" width="40.85546875" style="256" customWidth="1"/>
    <col min="11266" max="11266" width="19.5703125" style="256" customWidth="1"/>
    <col min="11267" max="11267" width="6.42578125" style="256" customWidth="1"/>
    <col min="11268" max="11268" width="19.5703125" style="256" customWidth="1"/>
    <col min="11269" max="11269" width="6.140625" style="256" customWidth="1"/>
    <col min="11270" max="11270" width="9.28515625" style="256" customWidth="1"/>
    <col min="11271" max="11271" width="3.140625" style="256" customWidth="1"/>
    <col min="11272" max="11272" width="8.28515625" style="256" customWidth="1"/>
    <col min="11273" max="11273" width="3.5703125" style="256" customWidth="1"/>
    <col min="11274" max="11274" width="8" style="256" customWidth="1"/>
    <col min="11275" max="11275" width="3.140625" style="256" customWidth="1"/>
    <col min="11276" max="11276" width="8.28515625" style="256" customWidth="1"/>
    <col min="11277" max="11277" width="2" style="256" customWidth="1"/>
    <col min="11278" max="11278" width="10.7109375" style="256"/>
    <col min="11279" max="11279" width="3.140625" style="256" customWidth="1"/>
    <col min="11280" max="11280" width="8.85546875" style="256" customWidth="1"/>
    <col min="11281" max="11281" width="3.28515625" style="256" customWidth="1"/>
    <col min="11282" max="11520" width="10.7109375" style="256"/>
    <col min="11521" max="11521" width="40.85546875" style="256" customWidth="1"/>
    <col min="11522" max="11522" width="19.5703125" style="256" customWidth="1"/>
    <col min="11523" max="11523" width="6.42578125" style="256" customWidth="1"/>
    <col min="11524" max="11524" width="19.5703125" style="256" customWidth="1"/>
    <col min="11525" max="11525" width="6.140625" style="256" customWidth="1"/>
    <col min="11526" max="11526" width="9.28515625" style="256" customWidth="1"/>
    <col min="11527" max="11527" width="3.140625" style="256" customWidth="1"/>
    <col min="11528" max="11528" width="8.28515625" style="256" customWidth="1"/>
    <col min="11529" max="11529" width="3.5703125" style="256" customWidth="1"/>
    <col min="11530" max="11530" width="8" style="256" customWidth="1"/>
    <col min="11531" max="11531" width="3.140625" style="256" customWidth="1"/>
    <col min="11532" max="11532" width="8.28515625" style="256" customWidth="1"/>
    <col min="11533" max="11533" width="2" style="256" customWidth="1"/>
    <col min="11534" max="11534" width="10.7109375" style="256"/>
    <col min="11535" max="11535" width="3.140625" style="256" customWidth="1"/>
    <col min="11536" max="11536" width="8.85546875" style="256" customWidth="1"/>
    <col min="11537" max="11537" width="3.28515625" style="256" customWidth="1"/>
    <col min="11538" max="11776" width="10.7109375" style="256"/>
    <col min="11777" max="11777" width="40.85546875" style="256" customWidth="1"/>
    <col min="11778" max="11778" width="19.5703125" style="256" customWidth="1"/>
    <col min="11779" max="11779" width="6.42578125" style="256" customWidth="1"/>
    <col min="11780" max="11780" width="19.5703125" style="256" customWidth="1"/>
    <col min="11781" max="11781" width="6.140625" style="256" customWidth="1"/>
    <col min="11782" max="11782" width="9.28515625" style="256" customWidth="1"/>
    <col min="11783" max="11783" width="3.140625" style="256" customWidth="1"/>
    <col min="11784" max="11784" width="8.28515625" style="256" customWidth="1"/>
    <col min="11785" max="11785" width="3.5703125" style="256" customWidth="1"/>
    <col min="11786" max="11786" width="8" style="256" customWidth="1"/>
    <col min="11787" max="11787" width="3.140625" style="256" customWidth="1"/>
    <col min="11788" max="11788" width="8.28515625" style="256" customWidth="1"/>
    <col min="11789" max="11789" width="2" style="256" customWidth="1"/>
    <col min="11790" max="11790" width="10.7109375" style="256"/>
    <col min="11791" max="11791" width="3.140625" style="256" customWidth="1"/>
    <col min="11792" max="11792" width="8.85546875" style="256" customWidth="1"/>
    <col min="11793" max="11793" width="3.28515625" style="256" customWidth="1"/>
    <col min="11794" max="12032" width="10.7109375" style="256"/>
    <col min="12033" max="12033" width="40.85546875" style="256" customWidth="1"/>
    <col min="12034" max="12034" width="19.5703125" style="256" customWidth="1"/>
    <col min="12035" max="12035" width="6.42578125" style="256" customWidth="1"/>
    <col min="12036" max="12036" width="19.5703125" style="256" customWidth="1"/>
    <col min="12037" max="12037" width="6.140625" style="256" customWidth="1"/>
    <col min="12038" max="12038" width="9.28515625" style="256" customWidth="1"/>
    <col min="12039" max="12039" width="3.140625" style="256" customWidth="1"/>
    <col min="12040" max="12040" width="8.28515625" style="256" customWidth="1"/>
    <col min="12041" max="12041" width="3.5703125" style="256" customWidth="1"/>
    <col min="12042" max="12042" width="8" style="256" customWidth="1"/>
    <col min="12043" max="12043" width="3.140625" style="256" customWidth="1"/>
    <col min="12044" max="12044" width="8.28515625" style="256" customWidth="1"/>
    <col min="12045" max="12045" width="2" style="256" customWidth="1"/>
    <col min="12046" max="12046" width="10.7109375" style="256"/>
    <col min="12047" max="12047" width="3.140625" style="256" customWidth="1"/>
    <col min="12048" max="12048" width="8.85546875" style="256" customWidth="1"/>
    <col min="12049" max="12049" width="3.28515625" style="256" customWidth="1"/>
    <col min="12050" max="12288" width="10.7109375" style="256"/>
    <col min="12289" max="12289" width="40.85546875" style="256" customWidth="1"/>
    <col min="12290" max="12290" width="19.5703125" style="256" customWidth="1"/>
    <col min="12291" max="12291" width="6.42578125" style="256" customWidth="1"/>
    <col min="12292" max="12292" width="19.5703125" style="256" customWidth="1"/>
    <col min="12293" max="12293" width="6.140625" style="256" customWidth="1"/>
    <col min="12294" max="12294" width="9.28515625" style="256" customWidth="1"/>
    <col min="12295" max="12295" width="3.140625" style="256" customWidth="1"/>
    <col min="12296" max="12296" width="8.28515625" style="256" customWidth="1"/>
    <col min="12297" max="12297" width="3.5703125" style="256" customWidth="1"/>
    <col min="12298" max="12298" width="8" style="256" customWidth="1"/>
    <col min="12299" max="12299" width="3.140625" style="256" customWidth="1"/>
    <col min="12300" max="12300" width="8.28515625" style="256" customWidth="1"/>
    <col min="12301" max="12301" width="2" style="256" customWidth="1"/>
    <col min="12302" max="12302" width="10.7109375" style="256"/>
    <col min="12303" max="12303" width="3.140625" style="256" customWidth="1"/>
    <col min="12304" max="12304" width="8.85546875" style="256" customWidth="1"/>
    <col min="12305" max="12305" width="3.28515625" style="256" customWidth="1"/>
    <col min="12306" max="12544" width="10.7109375" style="256"/>
    <col min="12545" max="12545" width="40.85546875" style="256" customWidth="1"/>
    <col min="12546" max="12546" width="19.5703125" style="256" customWidth="1"/>
    <col min="12547" max="12547" width="6.42578125" style="256" customWidth="1"/>
    <col min="12548" max="12548" width="19.5703125" style="256" customWidth="1"/>
    <col min="12549" max="12549" width="6.140625" style="256" customWidth="1"/>
    <col min="12550" max="12550" width="9.28515625" style="256" customWidth="1"/>
    <col min="12551" max="12551" width="3.140625" style="256" customWidth="1"/>
    <col min="12552" max="12552" width="8.28515625" style="256" customWidth="1"/>
    <col min="12553" max="12553" width="3.5703125" style="256" customWidth="1"/>
    <col min="12554" max="12554" width="8" style="256" customWidth="1"/>
    <col min="12555" max="12555" width="3.140625" style="256" customWidth="1"/>
    <col min="12556" max="12556" width="8.28515625" style="256" customWidth="1"/>
    <col min="12557" max="12557" width="2" style="256" customWidth="1"/>
    <col min="12558" max="12558" width="10.7109375" style="256"/>
    <col min="12559" max="12559" width="3.140625" style="256" customWidth="1"/>
    <col min="12560" max="12560" width="8.85546875" style="256" customWidth="1"/>
    <col min="12561" max="12561" width="3.28515625" style="256" customWidth="1"/>
    <col min="12562" max="12800" width="10.7109375" style="256"/>
    <col min="12801" max="12801" width="40.85546875" style="256" customWidth="1"/>
    <col min="12802" max="12802" width="19.5703125" style="256" customWidth="1"/>
    <col min="12803" max="12803" width="6.42578125" style="256" customWidth="1"/>
    <col min="12804" max="12804" width="19.5703125" style="256" customWidth="1"/>
    <col min="12805" max="12805" width="6.140625" style="256" customWidth="1"/>
    <col min="12806" max="12806" width="9.28515625" style="256" customWidth="1"/>
    <col min="12807" max="12807" width="3.140625" style="256" customWidth="1"/>
    <col min="12808" max="12808" width="8.28515625" style="256" customWidth="1"/>
    <col min="12809" max="12809" width="3.5703125" style="256" customWidth="1"/>
    <col min="12810" max="12810" width="8" style="256" customWidth="1"/>
    <col min="12811" max="12811" width="3.140625" style="256" customWidth="1"/>
    <col min="12812" max="12812" width="8.28515625" style="256" customWidth="1"/>
    <col min="12813" max="12813" width="2" style="256" customWidth="1"/>
    <col min="12814" max="12814" width="10.7109375" style="256"/>
    <col min="12815" max="12815" width="3.140625" style="256" customWidth="1"/>
    <col min="12816" max="12816" width="8.85546875" style="256" customWidth="1"/>
    <col min="12817" max="12817" width="3.28515625" style="256" customWidth="1"/>
    <col min="12818" max="13056" width="10.7109375" style="256"/>
    <col min="13057" max="13057" width="40.85546875" style="256" customWidth="1"/>
    <col min="13058" max="13058" width="19.5703125" style="256" customWidth="1"/>
    <col min="13059" max="13059" width="6.42578125" style="256" customWidth="1"/>
    <col min="13060" max="13060" width="19.5703125" style="256" customWidth="1"/>
    <col min="13061" max="13061" width="6.140625" style="256" customWidth="1"/>
    <col min="13062" max="13062" width="9.28515625" style="256" customWidth="1"/>
    <col min="13063" max="13063" width="3.140625" style="256" customWidth="1"/>
    <col min="13064" max="13064" width="8.28515625" style="256" customWidth="1"/>
    <col min="13065" max="13065" width="3.5703125" style="256" customWidth="1"/>
    <col min="13066" max="13066" width="8" style="256" customWidth="1"/>
    <col min="13067" max="13067" width="3.140625" style="256" customWidth="1"/>
    <col min="13068" max="13068" width="8.28515625" style="256" customWidth="1"/>
    <col min="13069" max="13069" width="2" style="256" customWidth="1"/>
    <col min="13070" max="13070" width="10.7109375" style="256"/>
    <col min="13071" max="13071" width="3.140625" style="256" customWidth="1"/>
    <col min="13072" max="13072" width="8.85546875" style="256" customWidth="1"/>
    <col min="13073" max="13073" width="3.28515625" style="256" customWidth="1"/>
    <col min="13074" max="13312" width="10.7109375" style="256"/>
    <col min="13313" max="13313" width="40.85546875" style="256" customWidth="1"/>
    <col min="13314" max="13314" width="19.5703125" style="256" customWidth="1"/>
    <col min="13315" max="13315" width="6.42578125" style="256" customWidth="1"/>
    <col min="13316" max="13316" width="19.5703125" style="256" customWidth="1"/>
    <col min="13317" max="13317" width="6.140625" style="256" customWidth="1"/>
    <col min="13318" max="13318" width="9.28515625" style="256" customWidth="1"/>
    <col min="13319" max="13319" width="3.140625" style="256" customWidth="1"/>
    <col min="13320" max="13320" width="8.28515625" style="256" customWidth="1"/>
    <col min="13321" max="13321" width="3.5703125" style="256" customWidth="1"/>
    <col min="13322" max="13322" width="8" style="256" customWidth="1"/>
    <col min="13323" max="13323" width="3.140625" style="256" customWidth="1"/>
    <col min="13324" max="13324" width="8.28515625" style="256" customWidth="1"/>
    <col min="13325" max="13325" width="2" style="256" customWidth="1"/>
    <col min="13326" max="13326" width="10.7109375" style="256"/>
    <col min="13327" max="13327" width="3.140625" style="256" customWidth="1"/>
    <col min="13328" max="13328" width="8.85546875" style="256" customWidth="1"/>
    <col min="13329" max="13329" width="3.28515625" style="256" customWidth="1"/>
    <col min="13330" max="13568" width="10.7109375" style="256"/>
    <col min="13569" max="13569" width="40.85546875" style="256" customWidth="1"/>
    <col min="13570" max="13570" width="19.5703125" style="256" customWidth="1"/>
    <col min="13571" max="13571" width="6.42578125" style="256" customWidth="1"/>
    <col min="13572" max="13572" width="19.5703125" style="256" customWidth="1"/>
    <col min="13573" max="13573" width="6.140625" style="256" customWidth="1"/>
    <col min="13574" max="13574" width="9.28515625" style="256" customWidth="1"/>
    <col min="13575" max="13575" width="3.140625" style="256" customWidth="1"/>
    <col min="13576" max="13576" width="8.28515625" style="256" customWidth="1"/>
    <col min="13577" max="13577" width="3.5703125" style="256" customWidth="1"/>
    <col min="13578" max="13578" width="8" style="256" customWidth="1"/>
    <col min="13579" max="13579" width="3.140625" style="256" customWidth="1"/>
    <col min="13580" max="13580" width="8.28515625" style="256" customWidth="1"/>
    <col min="13581" max="13581" width="2" style="256" customWidth="1"/>
    <col min="13582" max="13582" width="10.7109375" style="256"/>
    <col min="13583" max="13583" width="3.140625" style="256" customWidth="1"/>
    <col min="13584" max="13584" width="8.85546875" style="256" customWidth="1"/>
    <col min="13585" max="13585" width="3.28515625" style="256" customWidth="1"/>
    <col min="13586" max="13824" width="10.7109375" style="256"/>
    <col min="13825" max="13825" width="40.85546875" style="256" customWidth="1"/>
    <col min="13826" max="13826" width="19.5703125" style="256" customWidth="1"/>
    <col min="13827" max="13827" width="6.42578125" style="256" customWidth="1"/>
    <col min="13828" max="13828" width="19.5703125" style="256" customWidth="1"/>
    <col min="13829" max="13829" width="6.140625" style="256" customWidth="1"/>
    <col min="13830" max="13830" width="9.28515625" style="256" customWidth="1"/>
    <col min="13831" max="13831" width="3.140625" style="256" customWidth="1"/>
    <col min="13832" max="13832" width="8.28515625" style="256" customWidth="1"/>
    <col min="13833" max="13833" width="3.5703125" style="256" customWidth="1"/>
    <col min="13834" max="13834" width="8" style="256" customWidth="1"/>
    <col min="13835" max="13835" width="3.140625" style="256" customWidth="1"/>
    <col min="13836" max="13836" width="8.28515625" style="256" customWidth="1"/>
    <col min="13837" max="13837" width="2" style="256" customWidth="1"/>
    <col min="13838" max="13838" width="10.7109375" style="256"/>
    <col min="13839" max="13839" width="3.140625" style="256" customWidth="1"/>
    <col min="13840" max="13840" width="8.85546875" style="256" customWidth="1"/>
    <col min="13841" max="13841" width="3.28515625" style="256" customWidth="1"/>
    <col min="13842" max="14080" width="10.7109375" style="256"/>
    <col min="14081" max="14081" width="40.85546875" style="256" customWidth="1"/>
    <col min="14082" max="14082" width="19.5703125" style="256" customWidth="1"/>
    <col min="14083" max="14083" width="6.42578125" style="256" customWidth="1"/>
    <col min="14084" max="14084" width="19.5703125" style="256" customWidth="1"/>
    <col min="14085" max="14085" width="6.140625" style="256" customWidth="1"/>
    <col min="14086" max="14086" width="9.28515625" style="256" customWidth="1"/>
    <col min="14087" max="14087" width="3.140625" style="256" customWidth="1"/>
    <col min="14088" max="14088" width="8.28515625" style="256" customWidth="1"/>
    <col min="14089" max="14089" width="3.5703125" style="256" customWidth="1"/>
    <col min="14090" max="14090" width="8" style="256" customWidth="1"/>
    <col min="14091" max="14091" width="3.140625" style="256" customWidth="1"/>
    <col min="14092" max="14092" width="8.28515625" style="256" customWidth="1"/>
    <col min="14093" max="14093" width="2" style="256" customWidth="1"/>
    <col min="14094" max="14094" width="10.7109375" style="256"/>
    <col min="14095" max="14095" width="3.140625" style="256" customWidth="1"/>
    <col min="14096" max="14096" width="8.85546875" style="256" customWidth="1"/>
    <col min="14097" max="14097" width="3.28515625" style="256" customWidth="1"/>
    <col min="14098" max="14336" width="10.7109375" style="256"/>
    <col min="14337" max="14337" width="40.85546875" style="256" customWidth="1"/>
    <col min="14338" max="14338" width="19.5703125" style="256" customWidth="1"/>
    <col min="14339" max="14339" width="6.42578125" style="256" customWidth="1"/>
    <col min="14340" max="14340" width="19.5703125" style="256" customWidth="1"/>
    <col min="14341" max="14341" width="6.140625" style="256" customWidth="1"/>
    <col min="14342" max="14342" width="9.28515625" style="256" customWidth="1"/>
    <col min="14343" max="14343" width="3.140625" style="256" customWidth="1"/>
    <col min="14344" max="14344" width="8.28515625" style="256" customWidth="1"/>
    <col min="14345" max="14345" width="3.5703125" style="256" customWidth="1"/>
    <col min="14346" max="14346" width="8" style="256" customWidth="1"/>
    <col min="14347" max="14347" width="3.140625" style="256" customWidth="1"/>
    <col min="14348" max="14348" width="8.28515625" style="256" customWidth="1"/>
    <col min="14349" max="14349" width="2" style="256" customWidth="1"/>
    <col min="14350" max="14350" width="10.7109375" style="256"/>
    <col min="14351" max="14351" width="3.140625" style="256" customWidth="1"/>
    <col min="14352" max="14352" width="8.85546875" style="256" customWidth="1"/>
    <col min="14353" max="14353" width="3.28515625" style="256" customWidth="1"/>
    <col min="14354" max="14592" width="10.7109375" style="256"/>
    <col min="14593" max="14593" width="40.85546875" style="256" customWidth="1"/>
    <col min="14594" max="14594" width="19.5703125" style="256" customWidth="1"/>
    <col min="14595" max="14595" width="6.42578125" style="256" customWidth="1"/>
    <col min="14596" max="14596" width="19.5703125" style="256" customWidth="1"/>
    <col min="14597" max="14597" width="6.140625" style="256" customWidth="1"/>
    <col min="14598" max="14598" width="9.28515625" style="256" customWidth="1"/>
    <col min="14599" max="14599" width="3.140625" style="256" customWidth="1"/>
    <col min="14600" max="14600" width="8.28515625" style="256" customWidth="1"/>
    <col min="14601" max="14601" width="3.5703125" style="256" customWidth="1"/>
    <col min="14602" max="14602" width="8" style="256" customWidth="1"/>
    <col min="14603" max="14603" width="3.140625" style="256" customWidth="1"/>
    <col min="14604" max="14604" width="8.28515625" style="256" customWidth="1"/>
    <col min="14605" max="14605" width="2" style="256" customWidth="1"/>
    <col min="14606" max="14606" width="10.7109375" style="256"/>
    <col min="14607" max="14607" width="3.140625" style="256" customWidth="1"/>
    <col min="14608" max="14608" width="8.85546875" style="256" customWidth="1"/>
    <col min="14609" max="14609" width="3.28515625" style="256" customWidth="1"/>
    <col min="14610" max="14848" width="10.7109375" style="256"/>
    <col min="14849" max="14849" width="40.85546875" style="256" customWidth="1"/>
    <col min="14850" max="14850" width="19.5703125" style="256" customWidth="1"/>
    <col min="14851" max="14851" width="6.42578125" style="256" customWidth="1"/>
    <col min="14852" max="14852" width="19.5703125" style="256" customWidth="1"/>
    <col min="14853" max="14853" width="6.140625" style="256" customWidth="1"/>
    <col min="14854" max="14854" width="9.28515625" style="256" customWidth="1"/>
    <col min="14855" max="14855" width="3.140625" style="256" customWidth="1"/>
    <col min="14856" max="14856" width="8.28515625" style="256" customWidth="1"/>
    <col min="14857" max="14857" width="3.5703125" style="256" customWidth="1"/>
    <col min="14858" max="14858" width="8" style="256" customWidth="1"/>
    <col min="14859" max="14859" width="3.140625" style="256" customWidth="1"/>
    <col min="14860" max="14860" width="8.28515625" style="256" customWidth="1"/>
    <col min="14861" max="14861" width="2" style="256" customWidth="1"/>
    <col min="14862" max="14862" width="10.7109375" style="256"/>
    <col min="14863" max="14863" width="3.140625" style="256" customWidth="1"/>
    <col min="14864" max="14864" width="8.85546875" style="256" customWidth="1"/>
    <col min="14865" max="14865" width="3.28515625" style="256" customWidth="1"/>
    <col min="14866" max="15104" width="10.7109375" style="256"/>
    <col min="15105" max="15105" width="40.85546875" style="256" customWidth="1"/>
    <col min="15106" max="15106" width="19.5703125" style="256" customWidth="1"/>
    <col min="15107" max="15107" width="6.42578125" style="256" customWidth="1"/>
    <col min="15108" max="15108" width="19.5703125" style="256" customWidth="1"/>
    <col min="15109" max="15109" width="6.140625" style="256" customWidth="1"/>
    <col min="15110" max="15110" width="9.28515625" style="256" customWidth="1"/>
    <col min="15111" max="15111" width="3.140625" style="256" customWidth="1"/>
    <col min="15112" max="15112" width="8.28515625" style="256" customWidth="1"/>
    <col min="15113" max="15113" width="3.5703125" style="256" customWidth="1"/>
    <col min="15114" max="15114" width="8" style="256" customWidth="1"/>
    <col min="15115" max="15115" width="3.140625" style="256" customWidth="1"/>
    <col min="15116" max="15116" width="8.28515625" style="256" customWidth="1"/>
    <col min="15117" max="15117" width="2" style="256" customWidth="1"/>
    <col min="15118" max="15118" width="10.7109375" style="256"/>
    <col min="15119" max="15119" width="3.140625" style="256" customWidth="1"/>
    <col min="15120" max="15120" width="8.85546875" style="256" customWidth="1"/>
    <col min="15121" max="15121" width="3.28515625" style="256" customWidth="1"/>
    <col min="15122" max="15360" width="10.7109375" style="256"/>
    <col min="15361" max="15361" width="40.85546875" style="256" customWidth="1"/>
    <col min="15362" max="15362" width="19.5703125" style="256" customWidth="1"/>
    <col min="15363" max="15363" width="6.42578125" style="256" customWidth="1"/>
    <col min="15364" max="15364" width="19.5703125" style="256" customWidth="1"/>
    <col min="15365" max="15365" width="6.140625" style="256" customWidth="1"/>
    <col min="15366" max="15366" width="9.28515625" style="256" customWidth="1"/>
    <col min="15367" max="15367" width="3.140625" style="256" customWidth="1"/>
    <col min="15368" max="15368" width="8.28515625" style="256" customWidth="1"/>
    <col min="15369" max="15369" width="3.5703125" style="256" customWidth="1"/>
    <col min="15370" max="15370" width="8" style="256" customWidth="1"/>
    <col min="15371" max="15371" width="3.140625" style="256" customWidth="1"/>
    <col min="15372" max="15372" width="8.28515625" style="256" customWidth="1"/>
    <col min="15373" max="15373" width="2" style="256" customWidth="1"/>
    <col min="15374" max="15374" width="10.7109375" style="256"/>
    <col min="15375" max="15375" width="3.140625" style="256" customWidth="1"/>
    <col min="15376" max="15376" width="8.85546875" style="256" customWidth="1"/>
    <col min="15377" max="15377" width="3.28515625" style="256" customWidth="1"/>
    <col min="15378" max="15616" width="10.7109375" style="256"/>
    <col min="15617" max="15617" width="40.85546875" style="256" customWidth="1"/>
    <col min="15618" max="15618" width="19.5703125" style="256" customWidth="1"/>
    <col min="15619" max="15619" width="6.42578125" style="256" customWidth="1"/>
    <col min="15620" max="15620" width="19.5703125" style="256" customWidth="1"/>
    <col min="15621" max="15621" width="6.140625" style="256" customWidth="1"/>
    <col min="15622" max="15622" width="9.28515625" style="256" customWidth="1"/>
    <col min="15623" max="15623" width="3.140625" style="256" customWidth="1"/>
    <col min="15624" max="15624" width="8.28515625" style="256" customWidth="1"/>
    <col min="15625" max="15625" width="3.5703125" style="256" customWidth="1"/>
    <col min="15626" max="15626" width="8" style="256" customWidth="1"/>
    <col min="15627" max="15627" width="3.140625" style="256" customWidth="1"/>
    <col min="15628" max="15628" width="8.28515625" style="256" customWidth="1"/>
    <col min="15629" max="15629" width="2" style="256" customWidth="1"/>
    <col min="15630" max="15630" width="10.7109375" style="256"/>
    <col min="15631" max="15631" width="3.140625" style="256" customWidth="1"/>
    <col min="15632" max="15632" width="8.85546875" style="256" customWidth="1"/>
    <col min="15633" max="15633" width="3.28515625" style="256" customWidth="1"/>
    <col min="15634" max="15872" width="10.7109375" style="256"/>
    <col min="15873" max="15873" width="40.85546875" style="256" customWidth="1"/>
    <col min="15874" max="15874" width="19.5703125" style="256" customWidth="1"/>
    <col min="15875" max="15875" width="6.42578125" style="256" customWidth="1"/>
    <col min="15876" max="15876" width="19.5703125" style="256" customWidth="1"/>
    <col min="15877" max="15877" width="6.140625" style="256" customWidth="1"/>
    <col min="15878" max="15878" width="9.28515625" style="256" customWidth="1"/>
    <col min="15879" max="15879" width="3.140625" style="256" customWidth="1"/>
    <col min="15880" max="15880" width="8.28515625" style="256" customWidth="1"/>
    <col min="15881" max="15881" width="3.5703125" style="256" customWidth="1"/>
    <col min="15882" max="15882" width="8" style="256" customWidth="1"/>
    <col min="15883" max="15883" width="3.140625" style="256" customWidth="1"/>
    <col min="15884" max="15884" width="8.28515625" style="256" customWidth="1"/>
    <col min="15885" max="15885" width="2" style="256" customWidth="1"/>
    <col min="15886" max="15886" width="10.7109375" style="256"/>
    <col min="15887" max="15887" width="3.140625" style="256" customWidth="1"/>
    <col min="15888" max="15888" width="8.85546875" style="256" customWidth="1"/>
    <col min="15889" max="15889" width="3.28515625" style="256" customWidth="1"/>
    <col min="15890" max="16128" width="10.7109375" style="256"/>
    <col min="16129" max="16129" width="40.85546875" style="256" customWidth="1"/>
    <col min="16130" max="16130" width="19.5703125" style="256" customWidth="1"/>
    <col min="16131" max="16131" width="6.42578125" style="256" customWidth="1"/>
    <col min="16132" max="16132" width="19.5703125" style="256" customWidth="1"/>
    <col min="16133" max="16133" width="6.140625" style="256" customWidth="1"/>
    <col min="16134" max="16134" width="9.28515625" style="256" customWidth="1"/>
    <col min="16135" max="16135" width="3.140625" style="256" customWidth="1"/>
    <col min="16136" max="16136" width="8.28515625" style="256" customWidth="1"/>
    <col min="16137" max="16137" width="3.5703125" style="256" customWidth="1"/>
    <col min="16138" max="16138" width="8" style="256" customWidth="1"/>
    <col min="16139" max="16139" width="3.140625" style="256" customWidth="1"/>
    <col min="16140" max="16140" width="8.28515625" style="256" customWidth="1"/>
    <col min="16141" max="16141" width="2" style="256" customWidth="1"/>
    <col min="16142" max="16142" width="10.7109375" style="256"/>
    <col min="16143" max="16143" width="3.140625" style="256" customWidth="1"/>
    <col min="16144" max="16144" width="8.85546875" style="256" customWidth="1"/>
    <col min="16145" max="16145" width="3.28515625" style="256" customWidth="1"/>
    <col min="16146" max="16384" width="10.7109375" style="256"/>
  </cols>
  <sheetData>
    <row r="1" spans="1:10" ht="15" x14ac:dyDescent="0.2">
      <c r="A1" s="850" t="s">
        <v>1734</v>
      </c>
      <c r="B1" s="851"/>
      <c r="C1" s="851"/>
      <c r="D1" s="851"/>
      <c r="E1" s="852" t="s">
        <v>1692</v>
      </c>
      <c r="F1" s="327"/>
      <c r="G1" s="328"/>
      <c r="H1" s="328"/>
      <c r="I1" s="328"/>
      <c r="J1" s="328"/>
    </row>
    <row r="2" spans="1:10" ht="15" x14ac:dyDescent="0.2">
      <c r="A2" s="850" t="s">
        <v>2082</v>
      </c>
      <c r="B2" s="851"/>
      <c r="C2" s="851"/>
      <c r="D2" s="851"/>
      <c r="E2" s="852"/>
      <c r="F2" s="327"/>
      <c r="G2" s="328"/>
      <c r="H2" s="328"/>
      <c r="I2" s="328"/>
      <c r="J2" s="328"/>
    </row>
    <row r="3" spans="1:10" ht="15" x14ac:dyDescent="0.2">
      <c r="A3" s="850" t="s">
        <v>34</v>
      </c>
      <c r="B3" s="851"/>
      <c r="C3" s="851"/>
      <c r="D3" s="851"/>
      <c r="E3" s="852"/>
      <c r="F3" s="328"/>
      <c r="G3" s="328"/>
      <c r="H3" s="328"/>
      <c r="I3" s="328"/>
      <c r="J3" s="328"/>
    </row>
    <row r="4" spans="1:10" ht="15" x14ac:dyDescent="0.2">
      <c r="A4" s="850"/>
      <c r="B4" s="851"/>
      <c r="C4" s="851"/>
      <c r="D4" s="851"/>
      <c r="E4" s="851"/>
      <c r="F4" s="328"/>
      <c r="G4" s="328"/>
      <c r="H4" s="328"/>
      <c r="I4" s="328"/>
      <c r="J4" s="328"/>
    </row>
    <row r="5" spans="1:10" ht="15" x14ac:dyDescent="0.2">
      <c r="A5" s="407"/>
      <c r="B5" s="853"/>
      <c r="C5" s="853"/>
      <c r="D5" s="853"/>
      <c r="E5" s="853"/>
      <c r="F5" s="328"/>
      <c r="G5" s="328"/>
      <c r="H5" s="328"/>
      <c r="I5" s="328"/>
      <c r="J5" s="328"/>
    </row>
    <row r="6" spans="1:10" ht="15.75" customHeight="1" x14ac:dyDescent="0.2">
      <c r="A6" s="1765" t="s">
        <v>52</v>
      </c>
      <c r="B6" s="1766" t="s">
        <v>58</v>
      </c>
      <c r="C6" s="1766"/>
      <c r="D6" s="1766"/>
      <c r="E6" s="1766"/>
      <c r="F6" s="328"/>
      <c r="G6" s="328"/>
      <c r="H6" s="328"/>
      <c r="I6" s="328"/>
      <c r="J6" s="328"/>
    </row>
    <row r="7" spans="1:10" ht="15.75" customHeight="1" x14ac:dyDescent="0.2">
      <c r="A7" s="1765"/>
      <c r="B7" s="846">
        <v>2012</v>
      </c>
      <c r="C7" s="847"/>
      <c r="D7" s="846">
        <v>2013</v>
      </c>
      <c r="E7" s="846"/>
      <c r="F7" s="328"/>
      <c r="G7" s="328"/>
      <c r="H7" s="328"/>
      <c r="I7" s="328"/>
      <c r="J7" s="328"/>
    </row>
    <row r="8" spans="1:10" ht="18" customHeight="1" x14ac:dyDescent="0.2">
      <c r="A8" s="848" t="s">
        <v>0</v>
      </c>
      <c r="B8" s="849">
        <f>SUM(B9:B13)</f>
        <v>98284</v>
      </c>
      <c r="C8" s="849"/>
      <c r="D8" s="849">
        <f>SUM(D9:D13)</f>
        <v>94036</v>
      </c>
      <c r="E8" s="849"/>
      <c r="F8" s="328"/>
      <c r="G8" s="328"/>
      <c r="H8" s="328"/>
      <c r="I8" s="328"/>
      <c r="J8" s="328"/>
    </row>
    <row r="9" spans="1:10" ht="17.25" customHeight="1" x14ac:dyDescent="0.2">
      <c r="A9" s="924" t="s">
        <v>687</v>
      </c>
      <c r="B9" s="925">
        <v>30584</v>
      </c>
      <c r="C9" s="926"/>
      <c r="D9" s="925">
        <v>27314</v>
      </c>
      <c r="E9" s="926"/>
      <c r="F9" s="328"/>
      <c r="G9" s="328"/>
      <c r="H9" s="328"/>
      <c r="I9" s="328"/>
      <c r="J9" s="328"/>
    </row>
    <row r="10" spans="1:10" ht="17.25" customHeight="1" x14ac:dyDescent="0.2">
      <c r="A10" s="872" t="s">
        <v>688</v>
      </c>
      <c r="B10" s="302">
        <v>9987</v>
      </c>
      <c r="C10" s="303"/>
      <c r="D10" s="302">
        <v>11948</v>
      </c>
      <c r="E10" s="303"/>
      <c r="F10" s="328"/>
      <c r="G10" s="328"/>
      <c r="H10" s="328"/>
      <c r="I10" s="328"/>
      <c r="J10" s="328"/>
    </row>
    <row r="11" spans="1:10" ht="17.25" customHeight="1" x14ac:dyDescent="0.2">
      <c r="A11" s="872" t="s">
        <v>689</v>
      </c>
      <c r="B11" s="302">
        <v>31561</v>
      </c>
      <c r="C11" s="303"/>
      <c r="D11" s="302">
        <v>29988</v>
      </c>
      <c r="E11" s="303"/>
      <c r="F11" s="328"/>
      <c r="G11" s="328"/>
      <c r="H11" s="328"/>
      <c r="I11" s="328"/>
      <c r="J11" s="328"/>
    </row>
    <row r="12" spans="1:10" ht="17.25" customHeight="1" x14ac:dyDescent="0.2">
      <c r="A12" s="872" t="s">
        <v>690</v>
      </c>
      <c r="B12" s="302">
        <v>21137</v>
      </c>
      <c r="C12" s="303"/>
      <c r="D12" s="302">
        <v>17875</v>
      </c>
      <c r="E12" s="303"/>
      <c r="F12" s="328"/>
      <c r="G12" s="328"/>
      <c r="H12" s="328"/>
      <c r="I12" s="328"/>
      <c r="J12" s="328"/>
    </row>
    <row r="13" spans="1:10" ht="17.25" customHeight="1" x14ac:dyDescent="0.2">
      <c r="A13" s="927" t="s">
        <v>691</v>
      </c>
      <c r="B13" s="928">
        <v>5015</v>
      </c>
      <c r="C13" s="929"/>
      <c r="D13" s="928">
        <v>6911</v>
      </c>
      <c r="E13" s="929"/>
      <c r="F13" s="328"/>
      <c r="G13" s="328"/>
      <c r="H13" s="328"/>
      <c r="I13" s="328"/>
      <c r="J13" s="328"/>
    </row>
    <row r="14" spans="1:10" x14ac:dyDescent="0.2">
      <c r="A14" s="701"/>
      <c r="B14" s="854"/>
      <c r="C14" s="854"/>
      <c r="D14" s="855"/>
      <c r="E14" s="854"/>
    </row>
    <row r="15" spans="1:10" ht="15.75" customHeight="1" x14ac:dyDescent="0.2">
      <c r="A15" s="1767" t="s">
        <v>692</v>
      </c>
      <c r="B15" s="1767"/>
      <c r="C15" s="1767"/>
      <c r="D15" s="1767"/>
      <c r="E15" s="1767"/>
    </row>
    <row r="16" spans="1:10" x14ac:dyDescent="0.2">
      <c r="A16" s="331"/>
      <c r="B16" s="331"/>
      <c r="C16" s="331"/>
      <c r="D16" s="331"/>
      <c r="E16" s="331"/>
    </row>
    <row r="18" ht="15.75" customHeight="1" x14ac:dyDescent="0.2"/>
  </sheetData>
  <sheetProtection selectLockedCells="1" selectUnlockedCells="1"/>
  <mergeCells count="3">
    <mergeCell ref="A6:A7"/>
    <mergeCell ref="B6:E6"/>
    <mergeCell ref="A15:E15"/>
  </mergeCells>
  <printOptions horizontalCentered="1" verticalCentered="1"/>
  <pageMargins left="0.98425196850393704" right="0.39370078740157483" top="0.39370078740157483" bottom="0.39370078740157483" header="0.51181102362204722" footer="0.59055118110236227"/>
  <pageSetup firstPageNumber="0" orientation="landscape" r:id="rId1"/>
  <headerFooter>
    <oddFooter>&amp;R&amp;"Tahoma,Normal"549</oddFooter>
  </headerFooter>
  <colBreaks count="1" manualBreakCount="1">
    <brk id="5"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12"/>
  <sheetViews>
    <sheetView showGridLines="0" view="pageBreakPreview" zoomScaleNormal="70" zoomScaleSheetLayoutView="100" workbookViewId="0"/>
  </sheetViews>
  <sheetFormatPr baseColWidth="10" defaultColWidth="11.42578125" defaultRowHeight="15" x14ac:dyDescent="0.2"/>
  <cols>
    <col min="1" max="1" width="56.42578125" style="36" customWidth="1"/>
    <col min="2" max="2" width="12.85546875" style="36" customWidth="1"/>
    <col min="3" max="3" width="6.7109375" style="36" customWidth="1"/>
    <col min="4" max="4" width="12.140625" style="36" customWidth="1"/>
    <col min="5" max="5" width="6.28515625" style="36" customWidth="1"/>
    <col min="6" max="257" width="11.42578125" style="36"/>
    <col min="258" max="258" width="56.42578125" style="36" customWidth="1"/>
    <col min="259" max="259" width="18.5703125" style="36" customWidth="1"/>
    <col min="260" max="260" width="17.140625" style="36" customWidth="1"/>
    <col min="261" max="513" width="11.42578125" style="36"/>
    <col min="514" max="514" width="56.42578125" style="36" customWidth="1"/>
    <col min="515" max="515" width="18.5703125" style="36" customWidth="1"/>
    <col min="516" max="516" width="17.140625" style="36" customWidth="1"/>
    <col min="517" max="769" width="11.42578125" style="36"/>
    <col min="770" max="770" width="56.42578125" style="36" customWidth="1"/>
    <col min="771" max="771" width="18.5703125" style="36" customWidth="1"/>
    <col min="772" max="772" width="17.140625" style="36" customWidth="1"/>
    <col min="773" max="1025" width="11.42578125" style="36"/>
    <col min="1026" max="1026" width="56.42578125" style="36" customWidth="1"/>
    <col min="1027" max="1027" width="18.5703125" style="36" customWidth="1"/>
    <col min="1028" max="1028" width="17.140625" style="36" customWidth="1"/>
    <col min="1029" max="1281" width="11.42578125" style="36"/>
    <col min="1282" max="1282" width="56.42578125" style="36" customWidth="1"/>
    <col min="1283" max="1283" width="18.5703125" style="36" customWidth="1"/>
    <col min="1284" max="1284" width="17.140625" style="36" customWidth="1"/>
    <col min="1285" max="1537" width="11.42578125" style="36"/>
    <col min="1538" max="1538" width="56.42578125" style="36" customWidth="1"/>
    <col min="1539" max="1539" width="18.5703125" style="36" customWidth="1"/>
    <col min="1540" max="1540" width="17.140625" style="36" customWidth="1"/>
    <col min="1541" max="1793" width="11.42578125" style="36"/>
    <col min="1794" max="1794" width="56.42578125" style="36" customWidth="1"/>
    <col min="1795" max="1795" width="18.5703125" style="36" customWidth="1"/>
    <col min="1796" max="1796" width="17.140625" style="36" customWidth="1"/>
    <col min="1797" max="2049" width="11.42578125" style="36"/>
    <col min="2050" max="2050" width="56.42578125" style="36" customWidth="1"/>
    <col min="2051" max="2051" width="18.5703125" style="36" customWidth="1"/>
    <col min="2052" max="2052" width="17.140625" style="36" customWidth="1"/>
    <col min="2053" max="2305" width="11.42578125" style="36"/>
    <col min="2306" max="2306" width="56.42578125" style="36" customWidth="1"/>
    <col min="2307" max="2307" width="18.5703125" style="36" customWidth="1"/>
    <col min="2308" max="2308" width="17.140625" style="36" customWidth="1"/>
    <col min="2309" max="2561" width="11.42578125" style="36"/>
    <col min="2562" max="2562" width="56.42578125" style="36" customWidth="1"/>
    <col min="2563" max="2563" width="18.5703125" style="36" customWidth="1"/>
    <col min="2564" max="2564" width="17.140625" style="36" customWidth="1"/>
    <col min="2565" max="2817" width="11.42578125" style="36"/>
    <col min="2818" max="2818" width="56.42578125" style="36" customWidth="1"/>
    <col min="2819" max="2819" width="18.5703125" style="36" customWidth="1"/>
    <col min="2820" max="2820" width="17.140625" style="36" customWidth="1"/>
    <col min="2821" max="3073" width="11.42578125" style="36"/>
    <col min="3074" max="3074" width="56.42578125" style="36" customWidth="1"/>
    <col min="3075" max="3075" width="18.5703125" style="36" customWidth="1"/>
    <col min="3076" max="3076" width="17.140625" style="36" customWidth="1"/>
    <col min="3077" max="3329" width="11.42578125" style="36"/>
    <col min="3330" max="3330" width="56.42578125" style="36" customWidth="1"/>
    <col min="3331" max="3331" width="18.5703125" style="36" customWidth="1"/>
    <col min="3332" max="3332" width="17.140625" style="36" customWidth="1"/>
    <col min="3333" max="3585" width="11.42578125" style="36"/>
    <col min="3586" max="3586" width="56.42578125" style="36" customWidth="1"/>
    <col min="3587" max="3587" width="18.5703125" style="36" customWidth="1"/>
    <col min="3588" max="3588" width="17.140625" style="36" customWidth="1"/>
    <col min="3589" max="3841" width="11.42578125" style="36"/>
    <col min="3842" max="3842" width="56.42578125" style="36" customWidth="1"/>
    <col min="3843" max="3843" width="18.5703125" style="36" customWidth="1"/>
    <col min="3844" max="3844" width="17.140625" style="36" customWidth="1"/>
    <col min="3845" max="4097" width="11.42578125" style="36"/>
    <col min="4098" max="4098" width="56.42578125" style="36" customWidth="1"/>
    <col min="4099" max="4099" width="18.5703125" style="36" customWidth="1"/>
    <col min="4100" max="4100" width="17.140625" style="36" customWidth="1"/>
    <col min="4101" max="4353" width="11.42578125" style="36"/>
    <col min="4354" max="4354" width="56.42578125" style="36" customWidth="1"/>
    <col min="4355" max="4355" width="18.5703125" style="36" customWidth="1"/>
    <col min="4356" max="4356" width="17.140625" style="36" customWidth="1"/>
    <col min="4357" max="4609" width="11.42578125" style="36"/>
    <col min="4610" max="4610" width="56.42578125" style="36" customWidth="1"/>
    <col min="4611" max="4611" width="18.5703125" style="36" customWidth="1"/>
    <col min="4612" max="4612" width="17.140625" style="36" customWidth="1"/>
    <col min="4613" max="4865" width="11.42578125" style="36"/>
    <col min="4866" max="4866" width="56.42578125" style="36" customWidth="1"/>
    <col min="4867" max="4867" width="18.5703125" style="36" customWidth="1"/>
    <col min="4868" max="4868" width="17.140625" style="36" customWidth="1"/>
    <col min="4869" max="5121" width="11.42578125" style="36"/>
    <col min="5122" max="5122" width="56.42578125" style="36" customWidth="1"/>
    <col min="5123" max="5123" width="18.5703125" style="36" customWidth="1"/>
    <col min="5124" max="5124" width="17.140625" style="36" customWidth="1"/>
    <col min="5125" max="5377" width="11.42578125" style="36"/>
    <col min="5378" max="5378" width="56.42578125" style="36" customWidth="1"/>
    <col min="5379" max="5379" width="18.5703125" style="36" customWidth="1"/>
    <col min="5380" max="5380" width="17.140625" style="36" customWidth="1"/>
    <col min="5381" max="5633" width="11.42578125" style="36"/>
    <col min="5634" max="5634" width="56.42578125" style="36" customWidth="1"/>
    <col min="5635" max="5635" width="18.5703125" style="36" customWidth="1"/>
    <col min="5636" max="5636" width="17.140625" style="36" customWidth="1"/>
    <col min="5637" max="5889" width="11.42578125" style="36"/>
    <col min="5890" max="5890" width="56.42578125" style="36" customWidth="1"/>
    <col min="5891" max="5891" width="18.5703125" style="36" customWidth="1"/>
    <col min="5892" max="5892" width="17.140625" style="36" customWidth="1"/>
    <col min="5893" max="6145" width="11.42578125" style="36"/>
    <col min="6146" max="6146" width="56.42578125" style="36" customWidth="1"/>
    <col min="6147" max="6147" width="18.5703125" style="36" customWidth="1"/>
    <col min="6148" max="6148" width="17.140625" style="36" customWidth="1"/>
    <col min="6149" max="6401" width="11.42578125" style="36"/>
    <col min="6402" max="6402" width="56.42578125" style="36" customWidth="1"/>
    <col min="6403" max="6403" width="18.5703125" style="36" customWidth="1"/>
    <col min="6404" max="6404" width="17.140625" style="36" customWidth="1"/>
    <col min="6405" max="6657" width="11.42578125" style="36"/>
    <col min="6658" max="6658" width="56.42578125" style="36" customWidth="1"/>
    <col min="6659" max="6659" width="18.5703125" style="36" customWidth="1"/>
    <col min="6660" max="6660" width="17.140625" style="36" customWidth="1"/>
    <col min="6661" max="6913" width="11.42578125" style="36"/>
    <col min="6914" max="6914" width="56.42578125" style="36" customWidth="1"/>
    <col min="6915" max="6915" width="18.5703125" style="36" customWidth="1"/>
    <col min="6916" max="6916" width="17.140625" style="36" customWidth="1"/>
    <col min="6917" max="7169" width="11.42578125" style="36"/>
    <col min="7170" max="7170" width="56.42578125" style="36" customWidth="1"/>
    <col min="7171" max="7171" width="18.5703125" style="36" customWidth="1"/>
    <col min="7172" max="7172" width="17.140625" style="36" customWidth="1"/>
    <col min="7173" max="7425" width="11.42578125" style="36"/>
    <col min="7426" max="7426" width="56.42578125" style="36" customWidth="1"/>
    <col min="7427" max="7427" width="18.5703125" style="36" customWidth="1"/>
    <col min="7428" max="7428" width="17.140625" style="36" customWidth="1"/>
    <col min="7429" max="7681" width="11.42578125" style="36"/>
    <col min="7682" max="7682" width="56.42578125" style="36" customWidth="1"/>
    <col min="7683" max="7683" width="18.5703125" style="36" customWidth="1"/>
    <col min="7684" max="7684" width="17.140625" style="36" customWidth="1"/>
    <col min="7685" max="7937" width="11.42578125" style="36"/>
    <col min="7938" max="7938" width="56.42578125" style="36" customWidth="1"/>
    <col min="7939" max="7939" width="18.5703125" style="36" customWidth="1"/>
    <col min="7940" max="7940" width="17.140625" style="36" customWidth="1"/>
    <col min="7941" max="8193" width="11.42578125" style="36"/>
    <col min="8194" max="8194" width="56.42578125" style="36" customWidth="1"/>
    <col min="8195" max="8195" width="18.5703125" style="36" customWidth="1"/>
    <col min="8196" max="8196" width="17.140625" style="36" customWidth="1"/>
    <col min="8197" max="8449" width="11.42578125" style="36"/>
    <col min="8450" max="8450" width="56.42578125" style="36" customWidth="1"/>
    <col min="8451" max="8451" width="18.5703125" style="36" customWidth="1"/>
    <col min="8452" max="8452" width="17.140625" style="36" customWidth="1"/>
    <col min="8453" max="8705" width="11.42578125" style="36"/>
    <col min="8706" max="8706" width="56.42578125" style="36" customWidth="1"/>
    <col min="8707" max="8707" width="18.5703125" style="36" customWidth="1"/>
    <col min="8708" max="8708" width="17.140625" style="36" customWidth="1"/>
    <col min="8709" max="8961" width="11.42578125" style="36"/>
    <col min="8962" max="8962" width="56.42578125" style="36" customWidth="1"/>
    <col min="8963" max="8963" width="18.5703125" style="36" customWidth="1"/>
    <col min="8964" max="8964" width="17.140625" style="36" customWidth="1"/>
    <col min="8965" max="9217" width="11.42578125" style="36"/>
    <col min="9218" max="9218" width="56.42578125" style="36" customWidth="1"/>
    <col min="9219" max="9219" width="18.5703125" style="36" customWidth="1"/>
    <col min="9220" max="9220" width="17.140625" style="36" customWidth="1"/>
    <col min="9221" max="9473" width="11.42578125" style="36"/>
    <col min="9474" max="9474" width="56.42578125" style="36" customWidth="1"/>
    <col min="9475" max="9475" width="18.5703125" style="36" customWidth="1"/>
    <col min="9476" max="9476" width="17.140625" style="36" customWidth="1"/>
    <col min="9477" max="9729" width="11.42578125" style="36"/>
    <col min="9730" max="9730" width="56.42578125" style="36" customWidth="1"/>
    <col min="9731" max="9731" width="18.5703125" style="36" customWidth="1"/>
    <col min="9732" max="9732" width="17.140625" style="36" customWidth="1"/>
    <col min="9733" max="9985" width="11.42578125" style="36"/>
    <col min="9986" max="9986" width="56.42578125" style="36" customWidth="1"/>
    <col min="9987" max="9987" width="18.5703125" style="36" customWidth="1"/>
    <col min="9988" max="9988" width="17.140625" style="36" customWidth="1"/>
    <col min="9989" max="10241" width="11.42578125" style="36"/>
    <col min="10242" max="10242" width="56.42578125" style="36" customWidth="1"/>
    <col min="10243" max="10243" width="18.5703125" style="36" customWidth="1"/>
    <col min="10244" max="10244" width="17.140625" style="36" customWidth="1"/>
    <col min="10245" max="10497" width="11.42578125" style="36"/>
    <col min="10498" max="10498" width="56.42578125" style="36" customWidth="1"/>
    <col min="10499" max="10499" width="18.5703125" style="36" customWidth="1"/>
    <col min="10500" max="10500" width="17.140625" style="36" customWidth="1"/>
    <col min="10501" max="10753" width="11.42578125" style="36"/>
    <col min="10754" max="10754" width="56.42578125" style="36" customWidth="1"/>
    <col min="10755" max="10755" width="18.5703125" style="36" customWidth="1"/>
    <col min="10756" max="10756" width="17.140625" style="36" customWidth="1"/>
    <col min="10757" max="11009" width="11.42578125" style="36"/>
    <col min="11010" max="11010" width="56.42578125" style="36" customWidth="1"/>
    <col min="11011" max="11011" width="18.5703125" style="36" customWidth="1"/>
    <col min="11012" max="11012" width="17.140625" style="36" customWidth="1"/>
    <col min="11013" max="11265" width="11.42578125" style="36"/>
    <col min="11266" max="11266" width="56.42578125" style="36" customWidth="1"/>
    <col min="11267" max="11267" width="18.5703125" style="36" customWidth="1"/>
    <col min="11268" max="11268" width="17.140625" style="36" customWidth="1"/>
    <col min="11269" max="11521" width="11.42578125" style="36"/>
    <col min="11522" max="11522" width="56.42578125" style="36" customWidth="1"/>
    <col min="11523" max="11523" width="18.5703125" style="36" customWidth="1"/>
    <col min="11524" max="11524" width="17.140625" style="36" customWidth="1"/>
    <col min="11525" max="11777" width="11.42578125" style="36"/>
    <col min="11778" max="11778" width="56.42578125" style="36" customWidth="1"/>
    <col min="11779" max="11779" width="18.5703125" style="36" customWidth="1"/>
    <col min="11780" max="11780" width="17.140625" style="36" customWidth="1"/>
    <col min="11781" max="12033" width="11.42578125" style="36"/>
    <col min="12034" max="12034" width="56.42578125" style="36" customWidth="1"/>
    <col min="12035" max="12035" width="18.5703125" style="36" customWidth="1"/>
    <col min="12036" max="12036" width="17.140625" style="36" customWidth="1"/>
    <col min="12037" max="12289" width="11.42578125" style="36"/>
    <col min="12290" max="12290" width="56.42578125" style="36" customWidth="1"/>
    <col min="12291" max="12291" width="18.5703125" style="36" customWidth="1"/>
    <col min="12292" max="12292" width="17.140625" style="36" customWidth="1"/>
    <col min="12293" max="12545" width="11.42578125" style="36"/>
    <col min="12546" max="12546" width="56.42578125" style="36" customWidth="1"/>
    <col min="12547" max="12547" width="18.5703125" style="36" customWidth="1"/>
    <col min="12548" max="12548" width="17.140625" style="36" customWidth="1"/>
    <col min="12549" max="12801" width="11.42578125" style="36"/>
    <col min="12802" max="12802" width="56.42578125" style="36" customWidth="1"/>
    <col min="12803" max="12803" width="18.5703125" style="36" customWidth="1"/>
    <col min="12804" max="12804" width="17.140625" style="36" customWidth="1"/>
    <col min="12805" max="13057" width="11.42578125" style="36"/>
    <col min="13058" max="13058" width="56.42578125" style="36" customWidth="1"/>
    <col min="13059" max="13059" width="18.5703125" style="36" customWidth="1"/>
    <col min="13060" max="13060" width="17.140625" style="36" customWidth="1"/>
    <col min="13061" max="13313" width="11.42578125" style="36"/>
    <col min="13314" max="13314" width="56.42578125" style="36" customWidth="1"/>
    <col min="13315" max="13315" width="18.5703125" style="36" customWidth="1"/>
    <col min="13316" max="13316" width="17.140625" style="36" customWidth="1"/>
    <col min="13317" max="13569" width="11.42578125" style="36"/>
    <col min="13570" max="13570" width="56.42578125" style="36" customWidth="1"/>
    <col min="13571" max="13571" width="18.5703125" style="36" customWidth="1"/>
    <col min="13572" max="13572" width="17.140625" style="36" customWidth="1"/>
    <col min="13573" max="13825" width="11.42578125" style="36"/>
    <col min="13826" max="13826" width="56.42578125" style="36" customWidth="1"/>
    <col min="13827" max="13827" width="18.5703125" style="36" customWidth="1"/>
    <col min="13828" max="13828" width="17.140625" style="36" customWidth="1"/>
    <col min="13829" max="14081" width="11.42578125" style="36"/>
    <col min="14082" max="14082" width="56.42578125" style="36" customWidth="1"/>
    <col min="14083" max="14083" width="18.5703125" style="36" customWidth="1"/>
    <col min="14084" max="14084" width="17.140625" style="36" customWidth="1"/>
    <col min="14085" max="14337" width="11.42578125" style="36"/>
    <col min="14338" max="14338" width="56.42578125" style="36" customWidth="1"/>
    <col min="14339" max="14339" width="18.5703125" style="36" customWidth="1"/>
    <col min="14340" max="14340" width="17.140625" style="36" customWidth="1"/>
    <col min="14341" max="14593" width="11.42578125" style="36"/>
    <col min="14594" max="14594" width="56.42578125" style="36" customWidth="1"/>
    <col min="14595" max="14595" width="18.5703125" style="36" customWidth="1"/>
    <col min="14596" max="14596" width="17.140625" style="36" customWidth="1"/>
    <col min="14597" max="14849" width="11.42578125" style="36"/>
    <col min="14850" max="14850" width="56.42578125" style="36" customWidth="1"/>
    <col min="14851" max="14851" width="18.5703125" style="36" customWidth="1"/>
    <col min="14852" max="14852" width="17.140625" style="36" customWidth="1"/>
    <col min="14853" max="15105" width="11.42578125" style="36"/>
    <col min="15106" max="15106" width="56.42578125" style="36" customWidth="1"/>
    <col min="15107" max="15107" width="18.5703125" style="36" customWidth="1"/>
    <col min="15108" max="15108" width="17.140625" style="36" customWidth="1"/>
    <col min="15109" max="15361" width="11.42578125" style="36"/>
    <col min="15362" max="15362" width="56.42578125" style="36" customWidth="1"/>
    <col min="15363" max="15363" width="18.5703125" style="36" customWidth="1"/>
    <col min="15364" max="15364" width="17.140625" style="36" customWidth="1"/>
    <col min="15365" max="15617" width="11.42578125" style="36"/>
    <col min="15618" max="15618" width="56.42578125" style="36" customWidth="1"/>
    <col min="15619" max="15619" width="18.5703125" style="36" customWidth="1"/>
    <col min="15620" max="15620" width="17.140625" style="36" customWidth="1"/>
    <col min="15621" max="15873" width="11.42578125" style="36"/>
    <col min="15874" max="15874" width="56.42578125" style="36" customWidth="1"/>
    <col min="15875" max="15875" width="18.5703125" style="36" customWidth="1"/>
    <col min="15876" max="15876" width="17.140625" style="36" customWidth="1"/>
    <col min="15877" max="16129" width="11.42578125" style="36"/>
    <col min="16130" max="16130" width="56.42578125" style="36" customWidth="1"/>
    <col min="16131" max="16131" width="18.5703125" style="36" customWidth="1"/>
    <col min="16132" max="16132" width="17.140625" style="36" customWidth="1"/>
    <col min="16133" max="16384" width="11.42578125" style="36"/>
  </cols>
  <sheetData>
    <row r="1" spans="1:5" s="34" customFormat="1" x14ac:dyDescent="0.2">
      <c r="A1" s="48" t="s">
        <v>2039</v>
      </c>
      <c r="B1" s="48"/>
      <c r="C1" s="48"/>
      <c r="D1" s="1486" t="s">
        <v>738</v>
      </c>
      <c r="E1" s="1486"/>
    </row>
    <row r="2" spans="1:5" s="34" customFormat="1" x14ac:dyDescent="0.2">
      <c r="A2" s="48" t="s">
        <v>34</v>
      </c>
      <c r="B2" s="452"/>
      <c r="C2" s="452"/>
      <c r="D2" s="48"/>
      <c r="E2" s="453"/>
    </row>
    <row r="3" spans="1:5" ht="18.75" customHeight="1" x14ac:dyDescent="0.2">
      <c r="A3" s="454"/>
      <c r="B3" s="454"/>
      <c r="C3" s="454"/>
      <c r="D3" s="454"/>
      <c r="E3" s="454"/>
    </row>
    <row r="4" spans="1:5" s="37" customFormat="1" ht="23.25" customHeight="1" x14ac:dyDescent="0.2">
      <c r="A4" s="1482" t="s">
        <v>52</v>
      </c>
      <c r="B4" s="1459" t="s">
        <v>58</v>
      </c>
      <c r="C4" s="1459"/>
      <c r="D4" s="1459"/>
      <c r="E4" s="1459"/>
    </row>
    <row r="5" spans="1:5" s="37" customFormat="1" ht="23.25" customHeight="1" x14ac:dyDescent="0.2">
      <c r="A5" s="1483"/>
      <c r="B5" s="1405">
        <v>2012</v>
      </c>
      <c r="C5" s="1405"/>
      <c r="D5" s="264">
        <v>2013</v>
      </c>
      <c r="E5" s="264"/>
    </row>
    <row r="6" spans="1:5" ht="17.25" customHeight="1" x14ac:dyDescent="0.2">
      <c r="A6" s="512" t="s">
        <v>0</v>
      </c>
      <c r="B6" s="513">
        <f>SUM(B7:B10)</f>
        <v>5958</v>
      </c>
      <c r="C6" s="513"/>
      <c r="D6" s="515">
        <f>SUM(D7:D10)</f>
        <v>8840</v>
      </c>
      <c r="E6" s="515"/>
    </row>
    <row r="7" spans="1:5" x14ac:dyDescent="0.2">
      <c r="A7" s="1210" t="s">
        <v>1721</v>
      </c>
      <c r="B7" s="1211">
        <v>65</v>
      </c>
      <c r="C7" s="1211"/>
      <c r="D7" s="1211">
        <v>653</v>
      </c>
      <c r="E7" s="1211"/>
    </row>
    <row r="8" spans="1:5" x14ac:dyDescent="0.2">
      <c r="A8" s="38" t="s">
        <v>1722</v>
      </c>
      <c r="B8" s="382">
        <v>3934</v>
      </c>
      <c r="C8" s="382"/>
      <c r="D8" s="382">
        <v>5301</v>
      </c>
      <c r="E8" s="382"/>
    </row>
    <row r="9" spans="1:5" x14ac:dyDescent="0.2">
      <c r="A9" s="38" t="s">
        <v>129</v>
      </c>
      <c r="B9" s="382">
        <v>1832</v>
      </c>
      <c r="C9" s="382"/>
      <c r="D9" s="382">
        <v>2749</v>
      </c>
      <c r="E9" s="382"/>
    </row>
    <row r="10" spans="1:5" ht="15" customHeight="1" x14ac:dyDescent="0.2">
      <c r="A10" s="1212" t="s">
        <v>130</v>
      </c>
      <c r="B10" s="1213">
        <v>127</v>
      </c>
      <c r="C10" s="1213"/>
      <c r="D10" s="1213">
        <v>137</v>
      </c>
      <c r="E10" s="1213"/>
    </row>
    <row r="11" spans="1:5" ht="15" customHeight="1" x14ac:dyDescent="0.2">
      <c r="A11" s="169"/>
      <c r="B11" s="169"/>
      <c r="C11" s="169"/>
      <c r="D11" s="169"/>
      <c r="E11" s="453"/>
    </row>
    <row r="12" spans="1:5" ht="15" customHeight="1" x14ac:dyDescent="0.2">
      <c r="A12" s="455" t="s">
        <v>113</v>
      </c>
      <c r="B12" s="455"/>
      <c r="C12" s="455"/>
      <c r="D12" s="455"/>
      <c r="E12" s="454"/>
    </row>
  </sheetData>
  <mergeCells count="3">
    <mergeCell ref="D1:E1"/>
    <mergeCell ref="A4:A5"/>
    <mergeCell ref="B4:E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&amp;L&amp;"Tahoma,Normal"442</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N24"/>
  <sheetViews>
    <sheetView showGridLines="0" view="pageBreakPreview" zoomScaleSheetLayoutView="100" workbookViewId="0"/>
  </sheetViews>
  <sheetFormatPr baseColWidth="10" defaultColWidth="10.85546875" defaultRowHeight="12.75" x14ac:dyDescent="0.2"/>
  <cols>
    <col min="1" max="1" width="12.5703125" style="338" customWidth="1"/>
    <col min="2" max="2" width="10" style="338" customWidth="1"/>
    <col min="3" max="3" width="5.7109375" style="338" customWidth="1"/>
    <col min="4" max="4" width="9.42578125" style="338" customWidth="1"/>
    <col min="5" max="5" width="3" style="338" customWidth="1"/>
    <col min="6" max="6" width="1.42578125" style="338" customWidth="1"/>
    <col min="7" max="7" width="8.7109375" style="338" customWidth="1"/>
    <col min="8" max="8" width="5.7109375" style="338" customWidth="1"/>
    <col min="9" max="9" width="8.28515625" style="338" customWidth="1"/>
    <col min="10" max="10" width="5.28515625" style="338" customWidth="1"/>
    <col min="11" max="11" width="9.140625" style="338" customWidth="1"/>
    <col min="12" max="12" width="4.140625" style="338" customWidth="1"/>
    <col min="13" max="13" width="10" style="338" customWidth="1"/>
    <col min="14" max="14" width="5.7109375" style="338" customWidth="1"/>
    <col min="15" max="15" width="8.85546875" style="338" customWidth="1"/>
    <col min="16" max="16" width="3.28515625" style="338" customWidth="1"/>
    <col min="17" max="256" width="10.85546875" style="338"/>
    <col min="257" max="257" width="12.5703125" style="338" customWidth="1"/>
    <col min="258" max="258" width="7.5703125" style="338" customWidth="1"/>
    <col min="259" max="259" width="3.7109375" style="338" customWidth="1"/>
    <col min="260" max="260" width="7.5703125" style="338" customWidth="1"/>
    <col min="261" max="261" width="3.7109375" style="338" customWidth="1"/>
    <col min="262" max="262" width="9.28515625" style="338" customWidth="1"/>
    <col min="263" max="263" width="7.5703125" style="338" customWidth="1"/>
    <col min="264" max="264" width="4" style="338" customWidth="1"/>
    <col min="265" max="265" width="7.5703125" style="338" customWidth="1"/>
    <col min="266" max="266" width="3.140625" style="338" customWidth="1"/>
    <col min="267" max="267" width="7.5703125" style="338" customWidth="1"/>
    <col min="268" max="268" width="2" style="338" customWidth="1"/>
    <col min="269" max="269" width="12.7109375" style="338" customWidth="1"/>
    <col min="270" max="270" width="3.140625" style="338" customWidth="1"/>
    <col min="271" max="271" width="8.85546875" style="338" customWidth="1"/>
    <col min="272" max="272" width="3.28515625" style="338" customWidth="1"/>
    <col min="273" max="512" width="10.85546875" style="338"/>
    <col min="513" max="513" width="12.5703125" style="338" customWidth="1"/>
    <col min="514" max="514" width="7.5703125" style="338" customWidth="1"/>
    <col min="515" max="515" width="3.7109375" style="338" customWidth="1"/>
    <col min="516" max="516" width="7.5703125" style="338" customWidth="1"/>
    <col min="517" max="517" width="3.7109375" style="338" customWidth="1"/>
    <col min="518" max="518" width="9.28515625" style="338" customWidth="1"/>
    <col min="519" max="519" width="7.5703125" style="338" customWidth="1"/>
    <col min="520" max="520" width="4" style="338" customWidth="1"/>
    <col min="521" max="521" width="7.5703125" style="338" customWidth="1"/>
    <col min="522" max="522" width="3.140625" style="338" customWidth="1"/>
    <col min="523" max="523" width="7.5703125" style="338" customWidth="1"/>
    <col min="524" max="524" width="2" style="338" customWidth="1"/>
    <col min="525" max="525" width="12.7109375" style="338" customWidth="1"/>
    <col min="526" max="526" width="3.140625" style="338" customWidth="1"/>
    <col min="527" max="527" width="8.85546875" style="338" customWidth="1"/>
    <col min="528" max="528" width="3.28515625" style="338" customWidth="1"/>
    <col min="529" max="768" width="10.85546875" style="338"/>
    <col min="769" max="769" width="12.5703125" style="338" customWidth="1"/>
    <col min="770" max="770" width="7.5703125" style="338" customWidth="1"/>
    <col min="771" max="771" width="3.7109375" style="338" customWidth="1"/>
    <col min="772" max="772" width="7.5703125" style="338" customWidth="1"/>
    <col min="773" max="773" width="3.7109375" style="338" customWidth="1"/>
    <col min="774" max="774" width="9.28515625" style="338" customWidth="1"/>
    <col min="775" max="775" width="7.5703125" style="338" customWidth="1"/>
    <col min="776" max="776" width="4" style="338" customWidth="1"/>
    <col min="777" max="777" width="7.5703125" style="338" customWidth="1"/>
    <col min="778" max="778" width="3.140625" style="338" customWidth="1"/>
    <col min="779" max="779" width="7.5703125" style="338" customWidth="1"/>
    <col min="780" max="780" width="2" style="338" customWidth="1"/>
    <col min="781" max="781" width="12.7109375" style="338" customWidth="1"/>
    <col min="782" max="782" width="3.140625" style="338" customWidth="1"/>
    <col min="783" max="783" width="8.85546875" style="338" customWidth="1"/>
    <col min="784" max="784" width="3.28515625" style="338" customWidth="1"/>
    <col min="785" max="1024" width="10.85546875" style="338"/>
    <col min="1025" max="1025" width="12.5703125" style="338" customWidth="1"/>
    <col min="1026" max="1026" width="7.5703125" style="338" customWidth="1"/>
    <col min="1027" max="1027" width="3.7109375" style="338" customWidth="1"/>
    <col min="1028" max="1028" width="7.5703125" style="338" customWidth="1"/>
    <col min="1029" max="1029" width="3.7109375" style="338" customWidth="1"/>
    <col min="1030" max="1030" width="9.28515625" style="338" customWidth="1"/>
    <col min="1031" max="1031" width="7.5703125" style="338" customWidth="1"/>
    <col min="1032" max="1032" width="4" style="338" customWidth="1"/>
    <col min="1033" max="1033" width="7.5703125" style="338" customWidth="1"/>
    <col min="1034" max="1034" width="3.140625" style="338" customWidth="1"/>
    <col min="1035" max="1035" width="7.5703125" style="338" customWidth="1"/>
    <col min="1036" max="1036" width="2" style="338" customWidth="1"/>
    <col min="1037" max="1037" width="12.7109375" style="338" customWidth="1"/>
    <col min="1038" max="1038" width="3.140625" style="338" customWidth="1"/>
    <col min="1039" max="1039" width="8.85546875" style="338" customWidth="1"/>
    <col min="1040" max="1040" width="3.28515625" style="338" customWidth="1"/>
    <col min="1041" max="1280" width="10.85546875" style="338"/>
    <col min="1281" max="1281" width="12.5703125" style="338" customWidth="1"/>
    <col min="1282" max="1282" width="7.5703125" style="338" customWidth="1"/>
    <col min="1283" max="1283" width="3.7109375" style="338" customWidth="1"/>
    <col min="1284" max="1284" width="7.5703125" style="338" customWidth="1"/>
    <col min="1285" max="1285" width="3.7109375" style="338" customWidth="1"/>
    <col min="1286" max="1286" width="9.28515625" style="338" customWidth="1"/>
    <col min="1287" max="1287" width="7.5703125" style="338" customWidth="1"/>
    <col min="1288" max="1288" width="4" style="338" customWidth="1"/>
    <col min="1289" max="1289" width="7.5703125" style="338" customWidth="1"/>
    <col min="1290" max="1290" width="3.140625" style="338" customWidth="1"/>
    <col min="1291" max="1291" width="7.5703125" style="338" customWidth="1"/>
    <col min="1292" max="1292" width="2" style="338" customWidth="1"/>
    <col min="1293" max="1293" width="12.7109375" style="338" customWidth="1"/>
    <col min="1294" max="1294" width="3.140625" style="338" customWidth="1"/>
    <col min="1295" max="1295" width="8.85546875" style="338" customWidth="1"/>
    <col min="1296" max="1296" width="3.28515625" style="338" customWidth="1"/>
    <col min="1297" max="1536" width="10.85546875" style="338"/>
    <col min="1537" max="1537" width="12.5703125" style="338" customWidth="1"/>
    <col min="1538" max="1538" width="7.5703125" style="338" customWidth="1"/>
    <col min="1539" max="1539" width="3.7109375" style="338" customWidth="1"/>
    <col min="1540" max="1540" width="7.5703125" style="338" customWidth="1"/>
    <col min="1541" max="1541" width="3.7109375" style="338" customWidth="1"/>
    <col min="1542" max="1542" width="9.28515625" style="338" customWidth="1"/>
    <col min="1543" max="1543" width="7.5703125" style="338" customWidth="1"/>
    <col min="1544" max="1544" width="4" style="338" customWidth="1"/>
    <col min="1545" max="1545" width="7.5703125" style="338" customWidth="1"/>
    <col min="1546" max="1546" width="3.140625" style="338" customWidth="1"/>
    <col min="1547" max="1547" width="7.5703125" style="338" customWidth="1"/>
    <col min="1548" max="1548" width="2" style="338" customWidth="1"/>
    <col min="1549" max="1549" width="12.7109375" style="338" customWidth="1"/>
    <col min="1550" max="1550" width="3.140625" style="338" customWidth="1"/>
    <col min="1551" max="1551" width="8.85546875" style="338" customWidth="1"/>
    <col min="1552" max="1552" width="3.28515625" style="338" customWidth="1"/>
    <col min="1553" max="1792" width="10.85546875" style="338"/>
    <col min="1793" max="1793" width="12.5703125" style="338" customWidth="1"/>
    <col min="1794" max="1794" width="7.5703125" style="338" customWidth="1"/>
    <col min="1795" max="1795" width="3.7109375" style="338" customWidth="1"/>
    <col min="1796" max="1796" width="7.5703125" style="338" customWidth="1"/>
    <col min="1797" max="1797" width="3.7109375" style="338" customWidth="1"/>
    <col min="1798" max="1798" width="9.28515625" style="338" customWidth="1"/>
    <col min="1799" max="1799" width="7.5703125" style="338" customWidth="1"/>
    <col min="1800" max="1800" width="4" style="338" customWidth="1"/>
    <col min="1801" max="1801" width="7.5703125" style="338" customWidth="1"/>
    <col min="1802" max="1802" width="3.140625" style="338" customWidth="1"/>
    <col min="1803" max="1803" width="7.5703125" style="338" customWidth="1"/>
    <col min="1804" max="1804" width="2" style="338" customWidth="1"/>
    <col min="1805" max="1805" width="12.7109375" style="338" customWidth="1"/>
    <col min="1806" max="1806" width="3.140625" style="338" customWidth="1"/>
    <col min="1807" max="1807" width="8.85546875" style="338" customWidth="1"/>
    <col min="1808" max="1808" width="3.28515625" style="338" customWidth="1"/>
    <col min="1809" max="2048" width="10.85546875" style="338"/>
    <col min="2049" max="2049" width="12.5703125" style="338" customWidth="1"/>
    <col min="2050" max="2050" width="7.5703125" style="338" customWidth="1"/>
    <col min="2051" max="2051" width="3.7109375" style="338" customWidth="1"/>
    <col min="2052" max="2052" width="7.5703125" style="338" customWidth="1"/>
    <col min="2053" max="2053" width="3.7109375" style="338" customWidth="1"/>
    <col min="2054" max="2054" width="9.28515625" style="338" customWidth="1"/>
    <col min="2055" max="2055" width="7.5703125" style="338" customWidth="1"/>
    <col min="2056" max="2056" width="4" style="338" customWidth="1"/>
    <col min="2057" max="2057" width="7.5703125" style="338" customWidth="1"/>
    <col min="2058" max="2058" width="3.140625" style="338" customWidth="1"/>
    <col min="2059" max="2059" width="7.5703125" style="338" customWidth="1"/>
    <col min="2060" max="2060" width="2" style="338" customWidth="1"/>
    <col min="2061" max="2061" width="12.7109375" style="338" customWidth="1"/>
    <col min="2062" max="2062" width="3.140625" style="338" customWidth="1"/>
    <col min="2063" max="2063" width="8.85546875" style="338" customWidth="1"/>
    <col min="2064" max="2064" width="3.28515625" style="338" customWidth="1"/>
    <col min="2065" max="2304" width="10.85546875" style="338"/>
    <col min="2305" max="2305" width="12.5703125" style="338" customWidth="1"/>
    <col min="2306" max="2306" width="7.5703125" style="338" customWidth="1"/>
    <col min="2307" max="2307" width="3.7109375" style="338" customWidth="1"/>
    <col min="2308" max="2308" width="7.5703125" style="338" customWidth="1"/>
    <col min="2309" max="2309" width="3.7109375" style="338" customWidth="1"/>
    <col min="2310" max="2310" width="9.28515625" style="338" customWidth="1"/>
    <col min="2311" max="2311" width="7.5703125" style="338" customWidth="1"/>
    <col min="2312" max="2312" width="4" style="338" customWidth="1"/>
    <col min="2313" max="2313" width="7.5703125" style="338" customWidth="1"/>
    <col min="2314" max="2314" width="3.140625" style="338" customWidth="1"/>
    <col min="2315" max="2315" width="7.5703125" style="338" customWidth="1"/>
    <col min="2316" max="2316" width="2" style="338" customWidth="1"/>
    <col min="2317" max="2317" width="12.7109375" style="338" customWidth="1"/>
    <col min="2318" max="2318" width="3.140625" style="338" customWidth="1"/>
    <col min="2319" max="2319" width="8.85546875" style="338" customWidth="1"/>
    <col min="2320" max="2320" width="3.28515625" style="338" customWidth="1"/>
    <col min="2321" max="2560" width="10.85546875" style="338"/>
    <col min="2561" max="2561" width="12.5703125" style="338" customWidth="1"/>
    <col min="2562" max="2562" width="7.5703125" style="338" customWidth="1"/>
    <col min="2563" max="2563" width="3.7109375" style="338" customWidth="1"/>
    <col min="2564" max="2564" width="7.5703125" style="338" customWidth="1"/>
    <col min="2565" max="2565" width="3.7109375" style="338" customWidth="1"/>
    <col min="2566" max="2566" width="9.28515625" style="338" customWidth="1"/>
    <col min="2567" max="2567" width="7.5703125" style="338" customWidth="1"/>
    <col min="2568" max="2568" width="4" style="338" customWidth="1"/>
    <col min="2569" max="2569" width="7.5703125" style="338" customWidth="1"/>
    <col min="2570" max="2570" width="3.140625" style="338" customWidth="1"/>
    <col min="2571" max="2571" width="7.5703125" style="338" customWidth="1"/>
    <col min="2572" max="2572" width="2" style="338" customWidth="1"/>
    <col min="2573" max="2573" width="12.7109375" style="338" customWidth="1"/>
    <col min="2574" max="2574" width="3.140625" style="338" customWidth="1"/>
    <col min="2575" max="2575" width="8.85546875" style="338" customWidth="1"/>
    <col min="2576" max="2576" width="3.28515625" style="338" customWidth="1"/>
    <col min="2577" max="2816" width="10.85546875" style="338"/>
    <col min="2817" max="2817" width="12.5703125" style="338" customWidth="1"/>
    <col min="2818" max="2818" width="7.5703125" style="338" customWidth="1"/>
    <col min="2819" max="2819" width="3.7109375" style="338" customWidth="1"/>
    <col min="2820" max="2820" width="7.5703125" style="338" customWidth="1"/>
    <col min="2821" max="2821" width="3.7109375" style="338" customWidth="1"/>
    <col min="2822" max="2822" width="9.28515625" style="338" customWidth="1"/>
    <col min="2823" max="2823" width="7.5703125" style="338" customWidth="1"/>
    <col min="2824" max="2824" width="4" style="338" customWidth="1"/>
    <col min="2825" max="2825" width="7.5703125" style="338" customWidth="1"/>
    <col min="2826" max="2826" width="3.140625" style="338" customWidth="1"/>
    <col min="2827" max="2827" width="7.5703125" style="338" customWidth="1"/>
    <col min="2828" max="2828" width="2" style="338" customWidth="1"/>
    <col min="2829" max="2829" width="12.7109375" style="338" customWidth="1"/>
    <col min="2830" max="2830" width="3.140625" style="338" customWidth="1"/>
    <col min="2831" max="2831" width="8.85546875" style="338" customWidth="1"/>
    <col min="2832" max="2832" width="3.28515625" style="338" customWidth="1"/>
    <col min="2833" max="3072" width="10.85546875" style="338"/>
    <col min="3073" max="3073" width="12.5703125" style="338" customWidth="1"/>
    <col min="3074" max="3074" width="7.5703125" style="338" customWidth="1"/>
    <col min="3075" max="3075" width="3.7109375" style="338" customWidth="1"/>
    <col min="3076" max="3076" width="7.5703125" style="338" customWidth="1"/>
    <col min="3077" max="3077" width="3.7109375" style="338" customWidth="1"/>
    <col min="3078" max="3078" width="9.28515625" style="338" customWidth="1"/>
    <col min="3079" max="3079" width="7.5703125" style="338" customWidth="1"/>
    <col min="3080" max="3080" width="4" style="338" customWidth="1"/>
    <col min="3081" max="3081" width="7.5703125" style="338" customWidth="1"/>
    <col min="3082" max="3082" width="3.140625" style="338" customWidth="1"/>
    <col min="3083" max="3083" width="7.5703125" style="338" customWidth="1"/>
    <col min="3084" max="3084" width="2" style="338" customWidth="1"/>
    <col min="3085" max="3085" width="12.7109375" style="338" customWidth="1"/>
    <col min="3086" max="3086" width="3.140625" style="338" customWidth="1"/>
    <col min="3087" max="3087" width="8.85546875" style="338" customWidth="1"/>
    <col min="3088" max="3088" width="3.28515625" style="338" customWidth="1"/>
    <col min="3089" max="3328" width="10.85546875" style="338"/>
    <col min="3329" max="3329" width="12.5703125" style="338" customWidth="1"/>
    <col min="3330" max="3330" width="7.5703125" style="338" customWidth="1"/>
    <col min="3331" max="3331" width="3.7109375" style="338" customWidth="1"/>
    <col min="3332" max="3332" width="7.5703125" style="338" customWidth="1"/>
    <col min="3333" max="3333" width="3.7109375" style="338" customWidth="1"/>
    <col min="3334" max="3334" width="9.28515625" style="338" customWidth="1"/>
    <col min="3335" max="3335" width="7.5703125" style="338" customWidth="1"/>
    <col min="3336" max="3336" width="4" style="338" customWidth="1"/>
    <col min="3337" max="3337" width="7.5703125" style="338" customWidth="1"/>
    <col min="3338" max="3338" width="3.140625" style="338" customWidth="1"/>
    <col min="3339" max="3339" width="7.5703125" style="338" customWidth="1"/>
    <col min="3340" max="3340" width="2" style="338" customWidth="1"/>
    <col min="3341" max="3341" width="12.7109375" style="338" customWidth="1"/>
    <col min="3342" max="3342" width="3.140625" style="338" customWidth="1"/>
    <col min="3343" max="3343" width="8.85546875" style="338" customWidth="1"/>
    <col min="3344" max="3344" width="3.28515625" style="338" customWidth="1"/>
    <col min="3345" max="3584" width="10.85546875" style="338"/>
    <col min="3585" max="3585" width="12.5703125" style="338" customWidth="1"/>
    <col min="3586" max="3586" width="7.5703125" style="338" customWidth="1"/>
    <col min="3587" max="3587" width="3.7109375" style="338" customWidth="1"/>
    <col min="3588" max="3588" width="7.5703125" style="338" customWidth="1"/>
    <col min="3589" max="3589" width="3.7109375" style="338" customWidth="1"/>
    <col min="3590" max="3590" width="9.28515625" style="338" customWidth="1"/>
    <col min="3591" max="3591" width="7.5703125" style="338" customWidth="1"/>
    <col min="3592" max="3592" width="4" style="338" customWidth="1"/>
    <col min="3593" max="3593" width="7.5703125" style="338" customWidth="1"/>
    <col min="3594" max="3594" width="3.140625" style="338" customWidth="1"/>
    <col min="3595" max="3595" width="7.5703125" style="338" customWidth="1"/>
    <col min="3596" max="3596" width="2" style="338" customWidth="1"/>
    <col min="3597" max="3597" width="12.7109375" style="338" customWidth="1"/>
    <col min="3598" max="3598" width="3.140625" style="338" customWidth="1"/>
    <col min="3599" max="3599" width="8.85546875" style="338" customWidth="1"/>
    <col min="3600" max="3600" width="3.28515625" style="338" customWidth="1"/>
    <col min="3601" max="3840" width="10.85546875" style="338"/>
    <col min="3841" max="3841" width="12.5703125" style="338" customWidth="1"/>
    <col min="3842" max="3842" width="7.5703125" style="338" customWidth="1"/>
    <col min="3843" max="3843" width="3.7109375" style="338" customWidth="1"/>
    <col min="3844" max="3844" width="7.5703125" style="338" customWidth="1"/>
    <col min="3845" max="3845" width="3.7109375" style="338" customWidth="1"/>
    <col min="3846" max="3846" width="9.28515625" style="338" customWidth="1"/>
    <col min="3847" max="3847" width="7.5703125" style="338" customWidth="1"/>
    <col min="3848" max="3848" width="4" style="338" customWidth="1"/>
    <col min="3849" max="3849" width="7.5703125" style="338" customWidth="1"/>
    <col min="3850" max="3850" width="3.140625" style="338" customWidth="1"/>
    <col min="3851" max="3851" width="7.5703125" style="338" customWidth="1"/>
    <col min="3852" max="3852" width="2" style="338" customWidth="1"/>
    <col min="3853" max="3853" width="12.7109375" style="338" customWidth="1"/>
    <col min="3854" max="3854" width="3.140625" style="338" customWidth="1"/>
    <col min="3855" max="3855" width="8.85546875" style="338" customWidth="1"/>
    <col min="3856" max="3856" width="3.28515625" style="338" customWidth="1"/>
    <col min="3857" max="4096" width="10.85546875" style="338"/>
    <col min="4097" max="4097" width="12.5703125" style="338" customWidth="1"/>
    <col min="4098" max="4098" width="7.5703125" style="338" customWidth="1"/>
    <col min="4099" max="4099" width="3.7109375" style="338" customWidth="1"/>
    <col min="4100" max="4100" width="7.5703125" style="338" customWidth="1"/>
    <col min="4101" max="4101" width="3.7109375" style="338" customWidth="1"/>
    <col min="4102" max="4102" width="9.28515625" style="338" customWidth="1"/>
    <col min="4103" max="4103" width="7.5703125" style="338" customWidth="1"/>
    <col min="4104" max="4104" width="4" style="338" customWidth="1"/>
    <col min="4105" max="4105" width="7.5703125" style="338" customWidth="1"/>
    <col min="4106" max="4106" width="3.140625" style="338" customWidth="1"/>
    <col min="4107" max="4107" width="7.5703125" style="338" customWidth="1"/>
    <col min="4108" max="4108" width="2" style="338" customWidth="1"/>
    <col min="4109" max="4109" width="12.7109375" style="338" customWidth="1"/>
    <col min="4110" max="4110" width="3.140625" style="338" customWidth="1"/>
    <col min="4111" max="4111" width="8.85546875" style="338" customWidth="1"/>
    <col min="4112" max="4112" width="3.28515625" style="338" customWidth="1"/>
    <col min="4113" max="4352" width="10.85546875" style="338"/>
    <col min="4353" max="4353" width="12.5703125" style="338" customWidth="1"/>
    <col min="4354" max="4354" width="7.5703125" style="338" customWidth="1"/>
    <col min="4355" max="4355" width="3.7109375" style="338" customWidth="1"/>
    <col min="4356" max="4356" width="7.5703125" style="338" customWidth="1"/>
    <col min="4357" max="4357" width="3.7109375" style="338" customWidth="1"/>
    <col min="4358" max="4358" width="9.28515625" style="338" customWidth="1"/>
    <col min="4359" max="4359" width="7.5703125" style="338" customWidth="1"/>
    <col min="4360" max="4360" width="4" style="338" customWidth="1"/>
    <col min="4361" max="4361" width="7.5703125" style="338" customWidth="1"/>
    <col min="4362" max="4362" width="3.140625" style="338" customWidth="1"/>
    <col min="4363" max="4363" width="7.5703125" style="338" customWidth="1"/>
    <col min="4364" max="4364" width="2" style="338" customWidth="1"/>
    <col min="4365" max="4365" width="12.7109375" style="338" customWidth="1"/>
    <col min="4366" max="4366" width="3.140625" style="338" customWidth="1"/>
    <col min="4367" max="4367" width="8.85546875" style="338" customWidth="1"/>
    <col min="4368" max="4368" width="3.28515625" style="338" customWidth="1"/>
    <col min="4369" max="4608" width="10.85546875" style="338"/>
    <col min="4609" max="4609" width="12.5703125" style="338" customWidth="1"/>
    <col min="4610" max="4610" width="7.5703125" style="338" customWidth="1"/>
    <col min="4611" max="4611" width="3.7109375" style="338" customWidth="1"/>
    <col min="4612" max="4612" width="7.5703125" style="338" customWidth="1"/>
    <col min="4613" max="4613" width="3.7109375" style="338" customWidth="1"/>
    <col min="4614" max="4614" width="9.28515625" style="338" customWidth="1"/>
    <col min="4615" max="4615" width="7.5703125" style="338" customWidth="1"/>
    <col min="4616" max="4616" width="4" style="338" customWidth="1"/>
    <col min="4617" max="4617" width="7.5703125" style="338" customWidth="1"/>
    <col min="4618" max="4618" width="3.140625" style="338" customWidth="1"/>
    <col min="4619" max="4619" width="7.5703125" style="338" customWidth="1"/>
    <col min="4620" max="4620" width="2" style="338" customWidth="1"/>
    <col min="4621" max="4621" width="12.7109375" style="338" customWidth="1"/>
    <col min="4622" max="4622" width="3.140625" style="338" customWidth="1"/>
    <col min="4623" max="4623" width="8.85546875" style="338" customWidth="1"/>
    <col min="4624" max="4624" width="3.28515625" style="338" customWidth="1"/>
    <col min="4625" max="4864" width="10.85546875" style="338"/>
    <col min="4865" max="4865" width="12.5703125" style="338" customWidth="1"/>
    <col min="4866" max="4866" width="7.5703125" style="338" customWidth="1"/>
    <col min="4867" max="4867" width="3.7109375" style="338" customWidth="1"/>
    <col min="4868" max="4868" width="7.5703125" style="338" customWidth="1"/>
    <col min="4869" max="4869" width="3.7109375" style="338" customWidth="1"/>
    <col min="4870" max="4870" width="9.28515625" style="338" customWidth="1"/>
    <col min="4871" max="4871" width="7.5703125" style="338" customWidth="1"/>
    <col min="4872" max="4872" width="4" style="338" customWidth="1"/>
    <col min="4873" max="4873" width="7.5703125" style="338" customWidth="1"/>
    <col min="4874" max="4874" width="3.140625" style="338" customWidth="1"/>
    <col min="4875" max="4875" width="7.5703125" style="338" customWidth="1"/>
    <col min="4876" max="4876" width="2" style="338" customWidth="1"/>
    <col min="4877" max="4877" width="12.7109375" style="338" customWidth="1"/>
    <col min="4878" max="4878" width="3.140625" style="338" customWidth="1"/>
    <col min="4879" max="4879" width="8.85546875" style="338" customWidth="1"/>
    <col min="4880" max="4880" width="3.28515625" style="338" customWidth="1"/>
    <col min="4881" max="5120" width="10.85546875" style="338"/>
    <col min="5121" max="5121" width="12.5703125" style="338" customWidth="1"/>
    <col min="5122" max="5122" width="7.5703125" style="338" customWidth="1"/>
    <col min="5123" max="5123" width="3.7109375" style="338" customWidth="1"/>
    <col min="5124" max="5124" width="7.5703125" style="338" customWidth="1"/>
    <col min="5125" max="5125" width="3.7109375" style="338" customWidth="1"/>
    <col min="5126" max="5126" width="9.28515625" style="338" customWidth="1"/>
    <col min="5127" max="5127" width="7.5703125" style="338" customWidth="1"/>
    <col min="5128" max="5128" width="4" style="338" customWidth="1"/>
    <col min="5129" max="5129" width="7.5703125" style="338" customWidth="1"/>
    <col min="5130" max="5130" width="3.140625" style="338" customWidth="1"/>
    <col min="5131" max="5131" width="7.5703125" style="338" customWidth="1"/>
    <col min="5132" max="5132" width="2" style="338" customWidth="1"/>
    <col min="5133" max="5133" width="12.7109375" style="338" customWidth="1"/>
    <col min="5134" max="5134" width="3.140625" style="338" customWidth="1"/>
    <col min="5135" max="5135" width="8.85546875" style="338" customWidth="1"/>
    <col min="5136" max="5136" width="3.28515625" style="338" customWidth="1"/>
    <col min="5137" max="5376" width="10.85546875" style="338"/>
    <col min="5377" max="5377" width="12.5703125" style="338" customWidth="1"/>
    <col min="5378" max="5378" width="7.5703125" style="338" customWidth="1"/>
    <col min="5379" max="5379" width="3.7109375" style="338" customWidth="1"/>
    <col min="5380" max="5380" width="7.5703125" style="338" customWidth="1"/>
    <col min="5381" max="5381" width="3.7109375" style="338" customWidth="1"/>
    <col min="5382" max="5382" width="9.28515625" style="338" customWidth="1"/>
    <col min="5383" max="5383" width="7.5703125" style="338" customWidth="1"/>
    <col min="5384" max="5384" width="4" style="338" customWidth="1"/>
    <col min="5385" max="5385" width="7.5703125" style="338" customWidth="1"/>
    <col min="5386" max="5386" width="3.140625" style="338" customWidth="1"/>
    <col min="5387" max="5387" width="7.5703125" style="338" customWidth="1"/>
    <col min="5388" max="5388" width="2" style="338" customWidth="1"/>
    <col min="5389" max="5389" width="12.7109375" style="338" customWidth="1"/>
    <col min="5390" max="5390" width="3.140625" style="338" customWidth="1"/>
    <col min="5391" max="5391" width="8.85546875" style="338" customWidth="1"/>
    <col min="5392" max="5392" width="3.28515625" style="338" customWidth="1"/>
    <col min="5393" max="5632" width="10.85546875" style="338"/>
    <col min="5633" max="5633" width="12.5703125" style="338" customWidth="1"/>
    <col min="5634" max="5634" width="7.5703125" style="338" customWidth="1"/>
    <col min="5635" max="5635" width="3.7109375" style="338" customWidth="1"/>
    <col min="5636" max="5636" width="7.5703125" style="338" customWidth="1"/>
    <col min="5637" max="5637" width="3.7109375" style="338" customWidth="1"/>
    <col min="5638" max="5638" width="9.28515625" style="338" customWidth="1"/>
    <col min="5639" max="5639" width="7.5703125" style="338" customWidth="1"/>
    <col min="5640" max="5640" width="4" style="338" customWidth="1"/>
    <col min="5641" max="5641" width="7.5703125" style="338" customWidth="1"/>
    <col min="5642" max="5642" width="3.140625" style="338" customWidth="1"/>
    <col min="5643" max="5643" width="7.5703125" style="338" customWidth="1"/>
    <col min="5644" max="5644" width="2" style="338" customWidth="1"/>
    <col min="5645" max="5645" width="12.7109375" style="338" customWidth="1"/>
    <col min="5646" max="5646" width="3.140625" style="338" customWidth="1"/>
    <col min="5647" max="5647" width="8.85546875" style="338" customWidth="1"/>
    <col min="5648" max="5648" width="3.28515625" style="338" customWidth="1"/>
    <col min="5649" max="5888" width="10.85546875" style="338"/>
    <col min="5889" max="5889" width="12.5703125" style="338" customWidth="1"/>
    <col min="5890" max="5890" width="7.5703125" style="338" customWidth="1"/>
    <col min="5891" max="5891" width="3.7109375" style="338" customWidth="1"/>
    <col min="5892" max="5892" width="7.5703125" style="338" customWidth="1"/>
    <col min="5893" max="5893" width="3.7109375" style="338" customWidth="1"/>
    <col min="5894" max="5894" width="9.28515625" style="338" customWidth="1"/>
    <col min="5895" max="5895" width="7.5703125" style="338" customWidth="1"/>
    <col min="5896" max="5896" width="4" style="338" customWidth="1"/>
    <col min="5897" max="5897" width="7.5703125" style="338" customWidth="1"/>
    <col min="5898" max="5898" width="3.140625" style="338" customWidth="1"/>
    <col min="5899" max="5899" width="7.5703125" style="338" customWidth="1"/>
    <col min="5900" max="5900" width="2" style="338" customWidth="1"/>
    <col min="5901" max="5901" width="12.7109375" style="338" customWidth="1"/>
    <col min="5902" max="5902" width="3.140625" style="338" customWidth="1"/>
    <col min="5903" max="5903" width="8.85546875" style="338" customWidth="1"/>
    <col min="5904" max="5904" width="3.28515625" style="338" customWidth="1"/>
    <col min="5905" max="6144" width="10.85546875" style="338"/>
    <col min="6145" max="6145" width="12.5703125" style="338" customWidth="1"/>
    <col min="6146" max="6146" width="7.5703125" style="338" customWidth="1"/>
    <col min="6147" max="6147" width="3.7109375" style="338" customWidth="1"/>
    <col min="6148" max="6148" width="7.5703125" style="338" customWidth="1"/>
    <col min="6149" max="6149" width="3.7109375" style="338" customWidth="1"/>
    <col min="6150" max="6150" width="9.28515625" style="338" customWidth="1"/>
    <col min="6151" max="6151" width="7.5703125" style="338" customWidth="1"/>
    <col min="6152" max="6152" width="4" style="338" customWidth="1"/>
    <col min="6153" max="6153" width="7.5703125" style="338" customWidth="1"/>
    <col min="6154" max="6154" width="3.140625" style="338" customWidth="1"/>
    <col min="6155" max="6155" width="7.5703125" style="338" customWidth="1"/>
    <col min="6156" max="6156" width="2" style="338" customWidth="1"/>
    <col min="6157" max="6157" width="12.7109375" style="338" customWidth="1"/>
    <col min="6158" max="6158" width="3.140625" style="338" customWidth="1"/>
    <col min="6159" max="6159" width="8.85546875" style="338" customWidth="1"/>
    <col min="6160" max="6160" width="3.28515625" style="338" customWidth="1"/>
    <col min="6161" max="6400" width="10.85546875" style="338"/>
    <col min="6401" max="6401" width="12.5703125" style="338" customWidth="1"/>
    <col min="6402" max="6402" width="7.5703125" style="338" customWidth="1"/>
    <col min="6403" max="6403" width="3.7109375" style="338" customWidth="1"/>
    <col min="6404" max="6404" width="7.5703125" style="338" customWidth="1"/>
    <col min="6405" max="6405" width="3.7109375" style="338" customWidth="1"/>
    <col min="6406" max="6406" width="9.28515625" style="338" customWidth="1"/>
    <col min="6407" max="6407" width="7.5703125" style="338" customWidth="1"/>
    <col min="6408" max="6408" width="4" style="338" customWidth="1"/>
    <col min="6409" max="6409" width="7.5703125" style="338" customWidth="1"/>
    <col min="6410" max="6410" width="3.140625" style="338" customWidth="1"/>
    <col min="6411" max="6411" width="7.5703125" style="338" customWidth="1"/>
    <col min="6412" max="6412" width="2" style="338" customWidth="1"/>
    <col min="6413" max="6413" width="12.7109375" style="338" customWidth="1"/>
    <col min="6414" max="6414" width="3.140625" style="338" customWidth="1"/>
    <col min="6415" max="6415" width="8.85546875" style="338" customWidth="1"/>
    <col min="6416" max="6416" width="3.28515625" style="338" customWidth="1"/>
    <col min="6417" max="6656" width="10.85546875" style="338"/>
    <col min="6657" max="6657" width="12.5703125" style="338" customWidth="1"/>
    <col min="6658" max="6658" width="7.5703125" style="338" customWidth="1"/>
    <col min="6659" max="6659" width="3.7109375" style="338" customWidth="1"/>
    <col min="6660" max="6660" width="7.5703125" style="338" customWidth="1"/>
    <col min="6661" max="6661" width="3.7109375" style="338" customWidth="1"/>
    <col min="6662" max="6662" width="9.28515625" style="338" customWidth="1"/>
    <col min="6663" max="6663" width="7.5703125" style="338" customWidth="1"/>
    <col min="6664" max="6664" width="4" style="338" customWidth="1"/>
    <col min="6665" max="6665" width="7.5703125" style="338" customWidth="1"/>
    <col min="6666" max="6666" width="3.140625" style="338" customWidth="1"/>
    <col min="6667" max="6667" width="7.5703125" style="338" customWidth="1"/>
    <col min="6668" max="6668" width="2" style="338" customWidth="1"/>
    <col min="6669" max="6669" width="12.7109375" style="338" customWidth="1"/>
    <col min="6670" max="6670" width="3.140625" style="338" customWidth="1"/>
    <col min="6671" max="6671" width="8.85546875" style="338" customWidth="1"/>
    <col min="6672" max="6672" width="3.28515625" style="338" customWidth="1"/>
    <col min="6673" max="6912" width="10.85546875" style="338"/>
    <col min="6913" max="6913" width="12.5703125" style="338" customWidth="1"/>
    <col min="6914" max="6914" width="7.5703125" style="338" customWidth="1"/>
    <col min="6915" max="6915" width="3.7109375" style="338" customWidth="1"/>
    <col min="6916" max="6916" width="7.5703125" style="338" customWidth="1"/>
    <col min="6917" max="6917" width="3.7109375" style="338" customWidth="1"/>
    <col min="6918" max="6918" width="9.28515625" style="338" customWidth="1"/>
    <col min="6919" max="6919" width="7.5703125" style="338" customWidth="1"/>
    <col min="6920" max="6920" width="4" style="338" customWidth="1"/>
    <col min="6921" max="6921" width="7.5703125" style="338" customWidth="1"/>
    <col min="6922" max="6922" width="3.140625" style="338" customWidth="1"/>
    <col min="6923" max="6923" width="7.5703125" style="338" customWidth="1"/>
    <col min="6924" max="6924" width="2" style="338" customWidth="1"/>
    <col min="6925" max="6925" width="12.7109375" style="338" customWidth="1"/>
    <col min="6926" max="6926" width="3.140625" style="338" customWidth="1"/>
    <col min="6927" max="6927" width="8.85546875" style="338" customWidth="1"/>
    <col min="6928" max="6928" width="3.28515625" style="338" customWidth="1"/>
    <col min="6929" max="7168" width="10.85546875" style="338"/>
    <col min="7169" max="7169" width="12.5703125" style="338" customWidth="1"/>
    <col min="7170" max="7170" width="7.5703125" style="338" customWidth="1"/>
    <col min="7171" max="7171" width="3.7109375" style="338" customWidth="1"/>
    <col min="7172" max="7172" width="7.5703125" style="338" customWidth="1"/>
    <col min="7173" max="7173" width="3.7109375" style="338" customWidth="1"/>
    <col min="7174" max="7174" width="9.28515625" style="338" customWidth="1"/>
    <col min="7175" max="7175" width="7.5703125" style="338" customWidth="1"/>
    <col min="7176" max="7176" width="4" style="338" customWidth="1"/>
    <col min="7177" max="7177" width="7.5703125" style="338" customWidth="1"/>
    <col min="7178" max="7178" width="3.140625" style="338" customWidth="1"/>
    <col min="7179" max="7179" width="7.5703125" style="338" customWidth="1"/>
    <col min="7180" max="7180" width="2" style="338" customWidth="1"/>
    <col min="7181" max="7181" width="12.7109375" style="338" customWidth="1"/>
    <col min="7182" max="7182" width="3.140625" style="338" customWidth="1"/>
    <col min="7183" max="7183" width="8.85546875" style="338" customWidth="1"/>
    <col min="7184" max="7184" width="3.28515625" style="338" customWidth="1"/>
    <col min="7185" max="7424" width="10.85546875" style="338"/>
    <col min="7425" max="7425" width="12.5703125" style="338" customWidth="1"/>
    <col min="7426" max="7426" width="7.5703125" style="338" customWidth="1"/>
    <col min="7427" max="7427" width="3.7109375" style="338" customWidth="1"/>
    <col min="7428" max="7428" width="7.5703125" style="338" customWidth="1"/>
    <col min="7429" max="7429" width="3.7109375" style="338" customWidth="1"/>
    <col min="7430" max="7430" width="9.28515625" style="338" customWidth="1"/>
    <col min="7431" max="7431" width="7.5703125" style="338" customWidth="1"/>
    <col min="7432" max="7432" width="4" style="338" customWidth="1"/>
    <col min="7433" max="7433" width="7.5703125" style="338" customWidth="1"/>
    <col min="7434" max="7434" width="3.140625" style="338" customWidth="1"/>
    <col min="7435" max="7435" width="7.5703125" style="338" customWidth="1"/>
    <col min="7436" max="7436" width="2" style="338" customWidth="1"/>
    <col min="7437" max="7437" width="12.7109375" style="338" customWidth="1"/>
    <col min="7438" max="7438" width="3.140625" style="338" customWidth="1"/>
    <col min="7439" max="7439" width="8.85546875" style="338" customWidth="1"/>
    <col min="7440" max="7440" width="3.28515625" style="338" customWidth="1"/>
    <col min="7441" max="7680" width="10.85546875" style="338"/>
    <col min="7681" max="7681" width="12.5703125" style="338" customWidth="1"/>
    <col min="7682" max="7682" width="7.5703125" style="338" customWidth="1"/>
    <col min="7683" max="7683" width="3.7109375" style="338" customWidth="1"/>
    <col min="7684" max="7684" width="7.5703125" style="338" customWidth="1"/>
    <col min="7685" max="7685" width="3.7109375" style="338" customWidth="1"/>
    <col min="7686" max="7686" width="9.28515625" style="338" customWidth="1"/>
    <col min="7687" max="7687" width="7.5703125" style="338" customWidth="1"/>
    <col min="7688" max="7688" width="4" style="338" customWidth="1"/>
    <col min="7689" max="7689" width="7.5703125" style="338" customWidth="1"/>
    <col min="7690" max="7690" width="3.140625" style="338" customWidth="1"/>
    <col min="7691" max="7691" width="7.5703125" style="338" customWidth="1"/>
    <col min="7692" max="7692" width="2" style="338" customWidth="1"/>
    <col min="7693" max="7693" width="12.7109375" style="338" customWidth="1"/>
    <col min="7694" max="7694" width="3.140625" style="338" customWidth="1"/>
    <col min="7695" max="7695" width="8.85546875" style="338" customWidth="1"/>
    <col min="7696" max="7696" width="3.28515625" style="338" customWidth="1"/>
    <col min="7697" max="7936" width="10.85546875" style="338"/>
    <col min="7937" max="7937" width="12.5703125" style="338" customWidth="1"/>
    <col min="7938" max="7938" width="7.5703125" style="338" customWidth="1"/>
    <col min="7939" max="7939" width="3.7109375" style="338" customWidth="1"/>
    <col min="7940" max="7940" width="7.5703125" style="338" customWidth="1"/>
    <col min="7941" max="7941" width="3.7109375" style="338" customWidth="1"/>
    <col min="7942" max="7942" width="9.28515625" style="338" customWidth="1"/>
    <col min="7943" max="7943" width="7.5703125" style="338" customWidth="1"/>
    <col min="7944" max="7944" width="4" style="338" customWidth="1"/>
    <col min="7945" max="7945" width="7.5703125" style="338" customWidth="1"/>
    <col min="7946" max="7946" width="3.140625" style="338" customWidth="1"/>
    <col min="7947" max="7947" width="7.5703125" style="338" customWidth="1"/>
    <col min="7948" max="7948" width="2" style="338" customWidth="1"/>
    <col min="7949" max="7949" width="12.7109375" style="338" customWidth="1"/>
    <col min="7950" max="7950" width="3.140625" style="338" customWidth="1"/>
    <col min="7951" max="7951" width="8.85546875" style="338" customWidth="1"/>
    <col min="7952" max="7952" width="3.28515625" style="338" customWidth="1"/>
    <col min="7953" max="8192" width="10.85546875" style="338"/>
    <col min="8193" max="8193" width="12.5703125" style="338" customWidth="1"/>
    <col min="8194" max="8194" width="7.5703125" style="338" customWidth="1"/>
    <col min="8195" max="8195" width="3.7109375" style="338" customWidth="1"/>
    <col min="8196" max="8196" width="7.5703125" style="338" customWidth="1"/>
    <col min="8197" max="8197" width="3.7109375" style="338" customWidth="1"/>
    <col min="8198" max="8198" width="9.28515625" style="338" customWidth="1"/>
    <col min="8199" max="8199" width="7.5703125" style="338" customWidth="1"/>
    <col min="8200" max="8200" width="4" style="338" customWidth="1"/>
    <col min="8201" max="8201" width="7.5703125" style="338" customWidth="1"/>
    <col min="8202" max="8202" width="3.140625" style="338" customWidth="1"/>
    <col min="8203" max="8203" width="7.5703125" style="338" customWidth="1"/>
    <col min="8204" max="8204" width="2" style="338" customWidth="1"/>
    <col min="8205" max="8205" width="12.7109375" style="338" customWidth="1"/>
    <col min="8206" max="8206" width="3.140625" style="338" customWidth="1"/>
    <col min="8207" max="8207" width="8.85546875" style="338" customWidth="1"/>
    <col min="8208" max="8208" width="3.28515625" style="338" customWidth="1"/>
    <col min="8209" max="8448" width="10.85546875" style="338"/>
    <col min="8449" max="8449" width="12.5703125" style="338" customWidth="1"/>
    <col min="8450" max="8450" width="7.5703125" style="338" customWidth="1"/>
    <col min="8451" max="8451" width="3.7109375" style="338" customWidth="1"/>
    <col min="8452" max="8452" width="7.5703125" style="338" customWidth="1"/>
    <col min="8453" max="8453" width="3.7109375" style="338" customWidth="1"/>
    <col min="8454" max="8454" width="9.28515625" style="338" customWidth="1"/>
    <col min="8455" max="8455" width="7.5703125" style="338" customWidth="1"/>
    <col min="8456" max="8456" width="4" style="338" customWidth="1"/>
    <col min="8457" max="8457" width="7.5703125" style="338" customWidth="1"/>
    <col min="8458" max="8458" width="3.140625" style="338" customWidth="1"/>
    <col min="8459" max="8459" width="7.5703125" style="338" customWidth="1"/>
    <col min="8460" max="8460" width="2" style="338" customWidth="1"/>
    <col min="8461" max="8461" width="12.7109375" style="338" customWidth="1"/>
    <col min="8462" max="8462" width="3.140625" style="338" customWidth="1"/>
    <col min="8463" max="8463" width="8.85546875" style="338" customWidth="1"/>
    <col min="8464" max="8464" width="3.28515625" style="338" customWidth="1"/>
    <col min="8465" max="8704" width="10.85546875" style="338"/>
    <col min="8705" max="8705" width="12.5703125" style="338" customWidth="1"/>
    <col min="8706" max="8706" width="7.5703125" style="338" customWidth="1"/>
    <col min="8707" max="8707" width="3.7109375" style="338" customWidth="1"/>
    <col min="8708" max="8708" width="7.5703125" style="338" customWidth="1"/>
    <col min="8709" max="8709" width="3.7109375" style="338" customWidth="1"/>
    <col min="8710" max="8710" width="9.28515625" style="338" customWidth="1"/>
    <col min="8711" max="8711" width="7.5703125" style="338" customWidth="1"/>
    <col min="8712" max="8712" width="4" style="338" customWidth="1"/>
    <col min="8713" max="8713" width="7.5703125" style="338" customWidth="1"/>
    <col min="8714" max="8714" width="3.140625" style="338" customWidth="1"/>
    <col min="8715" max="8715" width="7.5703125" style="338" customWidth="1"/>
    <col min="8716" max="8716" width="2" style="338" customWidth="1"/>
    <col min="8717" max="8717" width="12.7109375" style="338" customWidth="1"/>
    <col min="8718" max="8718" width="3.140625" style="338" customWidth="1"/>
    <col min="8719" max="8719" width="8.85546875" style="338" customWidth="1"/>
    <col min="8720" max="8720" width="3.28515625" style="338" customWidth="1"/>
    <col min="8721" max="8960" width="10.85546875" style="338"/>
    <col min="8961" max="8961" width="12.5703125" style="338" customWidth="1"/>
    <col min="8962" max="8962" width="7.5703125" style="338" customWidth="1"/>
    <col min="8963" max="8963" width="3.7109375" style="338" customWidth="1"/>
    <col min="8964" max="8964" width="7.5703125" style="338" customWidth="1"/>
    <col min="8965" max="8965" width="3.7109375" style="338" customWidth="1"/>
    <col min="8966" max="8966" width="9.28515625" style="338" customWidth="1"/>
    <col min="8967" max="8967" width="7.5703125" style="338" customWidth="1"/>
    <col min="8968" max="8968" width="4" style="338" customWidth="1"/>
    <col min="8969" max="8969" width="7.5703125" style="338" customWidth="1"/>
    <col min="8970" max="8970" width="3.140625" style="338" customWidth="1"/>
    <col min="8971" max="8971" width="7.5703125" style="338" customWidth="1"/>
    <col min="8972" max="8972" width="2" style="338" customWidth="1"/>
    <col min="8973" max="8973" width="12.7109375" style="338" customWidth="1"/>
    <col min="8974" max="8974" width="3.140625" style="338" customWidth="1"/>
    <col min="8975" max="8975" width="8.85546875" style="338" customWidth="1"/>
    <col min="8976" max="8976" width="3.28515625" style="338" customWidth="1"/>
    <col min="8977" max="9216" width="10.85546875" style="338"/>
    <col min="9217" max="9217" width="12.5703125" style="338" customWidth="1"/>
    <col min="9218" max="9218" width="7.5703125" style="338" customWidth="1"/>
    <col min="9219" max="9219" width="3.7109375" style="338" customWidth="1"/>
    <col min="9220" max="9220" width="7.5703125" style="338" customWidth="1"/>
    <col min="9221" max="9221" width="3.7109375" style="338" customWidth="1"/>
    <col min="9222" max="9222" width="9.28515625" style="338" customWidth="1"/>
    <col min="9223" max="9223" width="7.5703125" style="338" customWidth="1"/>
    <col min="9224" max="9224" width="4" style="338" customWidth="1"/>
    <col min="9225" max="9225" width="7.5703125" style="338" customWidth="1"/>
    <col min="9226" max="9226" width="3.140625" style="338" customWidth="1"/>
    <col min="9227" max="9227" width="7.5703125" style="338" customWidth="1"/>
    <col min="9228" max="9228" width="2" style="338" customWidth="1"/>
    <col min="9229" max="9229" width="12.7109375" style="338" customWidth="1"/>
    <col min="9230" max="9230" width="3.140625" style="338" customWidth="1"/>
    <col min="9231" max="9231" width="8.85546875" style="338" customWidth="1"/>
    <col min="9232" max="9232" width="3.28515625" style="338" customWidth="1"/>
    <col min="9233" max="9472" width="10.85546875" style="338"/>
    <col min="9473" max="9473" width="12.5703125" style="338" customWidth="1"/>
    <col min="9474" max="9474" width="7.5703125" style="338" customWidth="1"/>
    <col min="9475" max="9475" width="3.7109375" style="338" customWidth="1"/>
    <col min="9476" max="9476" width="7.5703125" style="338" customWidth="1"/>
    <col min="9477" max="9477" width="3.7109375" style="338" customWidth="1"/>
    <col min="9478" max="9478" width="9.28515625" style="338" customWidth="1"/>
    <col min="9479" max="9479" width="7.5703125" style="338" customWidth="1"/>
    <col min="9480" max="9480" width="4" style="338" customWidth="1"/>
    <col min="9481" max="9481" width="7.5703125" style="338" customWidth="1"/>
    <col min="9482" max="9482" width="3.140625" style="338" customWidth="1"/>
    <col min="9483" max="9483" width="7.5703125" style="338" customWidth="1"/>
    <col min="9484" max="9484" width="2" style="338" customWidth="1"/>
    <col min="9485" max="9485" width="12.7109375" style="338" customWidth="1"/>
    <col min="9486" max="9486" width="3.140625" style="338" customWidth="1"/>
    <col min="9487" max="9487" width="8.85546875" style="338" customWidth="1"/>
    <col min="9488" max="9488" width="3.28515625" style="338" customWidth="1"/>
    <col min="9489" max="9728" width="10.85546875" style="338"/>
    <col min="9729" max="9729" width="12.5703125" style="338" customWidth="1"/>
    <col min="9730" max="9730" width="7.5703125" style="338" customWidth="1"/>
    <col min="9731" max="9731" width="3.7109375" style="338" customWidth="1"/>
    <col min="9732" max="9732" width="7.5703125" style="338" customWidth="1"/>
    <col min="9733" max="9733" width="3.7109375" style="338" customWidth="1"/>
    <col min="9734" max="9734" width="9.28515625" style="338" customWidth="1"/>
    <col min="9735" max="9735" width="7.5703125" style="338" customWidth="1"/>
    <col min="9736" max="9736" width="4" style="338" customWidth="1"/>
    <col min="9737" max="9737" width="7.5703125" style="338" customWidth="1"/>
    <col min="9738" max="9738" width="3.140625" style="338" customWidth="1"/>
    <col min="9739" max="9739" width="7.5703125" style="338" customWidth="1"/>
    <col min="9740" max="9740" width="2" style="338" customWidth="1"/>
    <col min="9741" max="9741" width="12.7109375" style="338" customWidth="1"/>
    <col min="9742" max="9742" width="3.140625" style="338" customWidth="1"/>
    <col min="9743" max="9743" width="8.85546875" style="338" customWidth="1"/>
    <col min="9744" max="9744" width="3.28515625" style="338" customWidth="1"/>
    <col min="9745" max="9984" width="10.85546875" style="338"/>
    <col min="9985" max="9985" width="12.5703125" style="338" customWidth="1"/>
    <col min="9986" max="9986" width="7.5703125" style="338" customWidth="1"/>
    <col min="9987" max="9987" width="3.7109375" style="338" customWidth="1"/>
    <col min="9988" max="9988" width="7.5703125" style="338" customWidth="1"/>
    <col min="9989" max="9989" width="3.7109375" style="338" customWidth="1"/>
    <col min="9990" max="9990" width="9.28515625" style="338" customWidth="1"/>
    <col min="9991" max="9991" width="7.5703125" style="338" customWidth="1"/>
    <col min="9992" max="9992" width="4" style="338" customWidth="1"/>
    <col min="9993" max="9993" width="7.5703125" style="338" customWidth="1"/>
    <col min="9994" max="9994" width="3.140625" style="338" customWidth="1"/>
    <col min="9995" max="9995" width="7.5703125" style="338" customWidth="1"/>
    <col min="9996" max="9996" width="2" style="338" customWidth="1"/>
    <col min="9997" max="9997" width="12.7109375" style="338" customWidth="1"/>
    <col min="9998" max="9998" width="3.140625" style="338" customWidth="1"/>
    <col min="9999" max="9999" width="8.85546875" style="338" customWidth="1"/>
    <col min="10000" max="10000" width="3.28515625" style="338" customWidth="1"/>
    <col min="10001" max="10240" width="10.85546875" style="338"/>
    <col min="10241" max="10241" width="12.5703125" style="338" customWidth="1"/>
    <col min="10242" max="10242" width="7.5703125" style="338" customWidth="1"/>
    <col min="10243" max="10243" width="3.7109375" style="338" customWidth="1"/>
    <col min="10244" max="10244" width="7.5703125" style="338" customWidth="1"/>
    <col min="10245" max="10245" width="3.7109375" style="338" customWidth="1"/>
    <col min="10246" max="10246" width="9.28515625" style="338" customWidth="1"/>
    <col min="10247" max="10247" width="7.5703125" style="338" customWidth="1"/>
    <col min="10248" max="10248" width="4" style="338" customWidth="1"/>
    <col min="10249" max="10249" width="7.5703125" style="338" customWidth="1"/>
    <col min="10250" max="10250" width="3.140625" style="338" customWidth="1"/>
    <col min="10251" max="10251" width="7.5703125" style="338" customWidth="1"/>
    <col min="10252" max="10252" width="2" style="338" customWidth="1"/>
    <col min="10253" max="10253" width="12.7109375" style="338" customWidth="1"/>
    <col min="10254" max="10254" width="3.140625" style="338" customWidth="1"/>
    <col min="10255" max="10255" width="8.85546875" style="338" customWidth="1"/>
    <col min="10256" max="10256" width="3.28515625" style="338" customWidth="1"/>
    <col min="10257" max="10496" width="10.85546875" style="338"/>
    <col min="10497" max="10497" width="12.5703125" style="338" customWidth="1"/>
    <col min="10498" max="10498" width="7.5703125" style="338" customWidth="1"/>
    <col min="10499" max="10499" width="3.7109375" style="338" customWidth="1"/>
    <col min="10500" max="10500" width="7.5703125" style="338" customWidth="1"/>
    <col min="10501" max="10501" width="3.7109375" style="338" customWidth="1"/>
    <col min="10502" max="10502" width="9.28515625" style="338" customWidth="1"/>
    <col min="10503" max="10503" width="7.5703125" style="338" customWidth="1"/>
    <col min="10504" max="10504" width="4" style="338" customWidth="1"/>
    <col min="10505" max="10505" width="7.5703125" style="338" customWidth="1"/>
    <col min="10506" max="10506" width="3.140625" style="338" customWidth="1"/>
    <col min="10507" max="10507" width="7.5703125" style="338" customWidth="1"/>
    <col min="10508" max="10508" width="2" style="338" customWidth="1"/>
    <col min="10509" max="10509" width="12.7109375" style="338" customWidth="1"/>
    <col min="10510" max="10510" width="3.140625" style="338" customWidth="1"/>
    <col min="10511" max="10511" width="8.85546875" style="338" customWidth="1"/>
    <col min="10512" max="10512" width="3.28515625" style="338" customWidth="1"/>
    <col min="10513" max="10752" width="10.85546875" style="338"/>
    <col min="10753" max="10753" width="12.5703125" style="338" customWidth="1"/>
    <col min="10754" max="10754" width="7.5703125" style="338" customWidth="1"/>
    <col min="10755" max="10755" width="3.7109375" style="338" customWidth="1"/>
    <col min="10756" max="10756" width="7.5703125" style="338" customWidth="1"/>
    <col min="10757" max="10757" width="3.7109375" style="338" customWidth="1"/>
    <col min="10758" max="10758" width="9.28515625" style="338" customWidth="1"/>
    <col min="10759" max="10759" width="7.5703125" style="338" customWidth="1"/>
    <col min="10760" max="10760" width="4" style="338" customWidth="1"/>
    <col min="10761" max="10761" width="7.5703125" style="338" customWidth="1"/>
    <col min="10762" max="10762" width="3.140625" style="338" customWidth="1"/>
    <col min="10763" max="10763" width="7.5703125" style="338" customWidth="1"/>
    <col min="10764" max="10764" width="2" style="338" customWidth="1"/>
    <col min="10765" max="10765" width="12.7109375" style="338" customWidth="1"/>
    <col min="10766" max="10766" width="3.140625" style="338" customWidth="1"/>
    <col min="10767" max="10767" width="8.85546875" style="338" customWidth="1"/>
    <col min="10768" max="10768" width="3.28515625" style="338" customWidth="1"/>
    <col min="10769" max="11008" width="10.85546875" style="338"/>
    <col min="11009" max="11009" width="12.5703125" style="338" customWidth="1"/>
    <col min="11010" max="11010" width="7.5703125" style="338" customWidth="1"/>
    <col min="11011" max="11011" width="3.7109375" style="338" customWidth="1"/>
    <col min="11012" max="11012" width="7.5703125" style="338" customWidth="1"/>
    <col min="11013" max="11013" width="3.7109375" style="338" customWidth="1"/>
    <col min="11014" max="11014" width="9.28515625" style="338" customWidth="1"/>
    <col min="11015" max="11015" width="7.5703125" style="338" customWidth="1"/>
    <col min="11016" max="11016" width="4" style="338" customWidth="1"/>
    <col min="11017" max="11017" width="7.5703125" style="338" customWidth="1"/>
    <col min="11018" max="11018" width="3.140625" style="338" customWidth="1"/>
    <col min="11019" max="11019" width="7.5703125" style="338" customWidth="1"/>
    <col min="11020" max="11020" width="2" style="338" customWidth="1"/>
    <col min="11021" max="11021" width="12.7109375" style="338" customWidth="1"/>
    <col min="11022" max="11022" width="3.140625" style="338" customWidth="1"/>
    <col min="11023" max="11023" width="8.85546875" style="338" customWidth="1"/>
    <col min="11024" max="11024" width="3.28515625" style="338" customWidth="1"/>
    <col min="11025" max="11264" width="10.85546875" style="338"/>
    <col min="11265" max="11265" width="12.5703125" style="338" customWidth="1"/>
    <col min="11266" max="11266" width="7.5703125" style="338" customWidth="1"/>
    <col min="11267" max="11267" width="3.7109375" style="338" customWidth="1"/>
    <col min="11268" max="11268" width="7.5703125" style="338" customWidth="1"/>
    <col min="11269" max="11269" width="3.7109375" style="338" customWidth="1"/>
    <col min="11270" max="11270" width="9.28515625" style="338" customWidth="1"/>
    <col min="11271" max="11271" width="7.5703125" style="338" customWidth="1"/>
    <col min="11272" max="11272" width="4" style="338" customWidth="1"/>
    <col min="11273" max="11273" width="7.5703125" style="338" customWidth="1"/>
    <col min="11274" max="11274" width="3.140625" style="338" customWidth="1"/>
    <col min="11275" max="11275" width="7.5703125" style="338" customWidth="1"/>
    <col min="11276" max="11276" width="2" style="338" customWidth="1"/>
    <col min="11277" max="11277" width="12.7109375" style="338" customWidth="1"/>
    <col min="11278" max="11278" width="3.140625" style="338" customWidth="1"/>
    <col min="11279" max="11279" width="8.85546875" style="338" customWidth="1"/>
    <col min="11280" max="11280" width="3.28515625" style="338" customWidth="1"/>
    <col min="11281" max="11520" width="10.85546875" style="338"/>
    <col min="11521" max="11521" width="12.5703125" style="338" customWidth="1"/>
    <col min="11522" max="11522" width="7.5703125" style="338" customWidth="1"/>
    <col min="11523" max="11523" width="3.7109375" style="338" customWidth="1"/>
    <col min="11524" max="11524" width="7.5703125" style="338" customWidth="1"/>
    <col min="11525" max="11525" width="3.7109375" style="338" customWidth="1"/>
    <col min="11526" max="11526" width="9.28515625" style="338" customWidth="1"/>
    <col min="11527" max="11527" width="7.5703125" style="338" customWidth="1"/>
    <col min="11528" max="11528" width="4" style="338" customWidth="1"/>
    <col min="11529" max="11529" width="7.5703125" style="338" customWidth="1"/>
    <col min="11530" max="11530" width="3.140625" style="338" customWidth="1"/>
    <col min="11531" max="11531" width="7.5703125" style="338" customWidth="1"/>
    <col min="11532" max="11532" width="2" style="338" customWidth="1"/>
    <col min="11533" max="11533" width="12.7109375" style="338" customWidth="1"/>
    <col min="11534" max="11534" width="3.140625" style="338" customWidth="1"/>
    <col min="11535" max="11535" width="8.85546875" style="338" customWidth="1"/>
    <col min="11536" max="11536" width="3.28515625" style="338" customWidth="1"/>
    <col min="11537" max="11776" width="10.85546875" style="338"/>
    <col min="11777" max="11777" width="12.5703125" style="338" customWidth="1"/>
    <col min="11778" max="11778" width="7.5703125" style="338" customWidth="1"/>
    <col min="11779" max="11779" width="3.7109375" style="338" customWidth="1"/>
    <col min="11780" max="11780" width="7.5703125" style="338" customWidth="1"/>
    <col min="11781" max="11781" width="3.7109375" style="338" customWidth="1"/>
    <col min="11782" max="11782" width="9.28515625" style="338" customWidth="1"/>
    <col min="11783" max="11783" width="7.5703125" style="338" customWidth="1"/>
    <col min="11784" max="11784" width="4" style="338" customWidth="1"/>
    <col min="11785" max="11785" width="7.5703125" style="338" customWidth="1"/>
    <col min="11786" max="11786" width="3.140625" style="338" customWidth="1"/>
    <col min="11787" max="11787" width="7.5703125" style="338" customWidth="1"/>
    <col min="11788" max="11788" width="2" style="338" customWidth="1"/>
    <col min="11789" max="11789" width="12.7109375" style="338" customWidth="1"/>
    <col min="11790" max="11790" width="3.140625" style="338" customWidth="1"/>
    <col min="11791" max="11791" width="8.85546875" style="338" customWidth="1"/>
    <col min="11792" max="11792" width="3.28515625" style="338" customWidth="1"/>
    <col min="11793" max="12032" width="10.85546875" style="338"/>
    <col min="12033" max="12033" width="12.5703125" style="338" customWidth="1"/>
    <col min="12034" max="12034" width="7.5703125" style="338" customWidth="1"/>
    <col min="12035" max="12035" width="3.7109375" style="338" customWidth="1"/>
    <col min="12036" max="12036" width="7.5703125" style="338" customWidth="1"/>
    <col min="12037" max="12037" width="3.7109375" style="338" customWidth="1"/>
    <col min="12038" max="12038" width="9.28515625" style="338" customWidth="1"/>
    <col min="12039" max="12039" width="7.5703125" style="338" customWidth="1"/>
    <col min="12040" max="12040" width="4" style="338" customWidth="1"/>
    <col min="12041" max="12041" width="7.5703125" style="338" customWidth="1"/>
    <col min="12042" max="12042" width="3.140625" style="338" customWidth="1"/>
    <col min="12043" max="12043" width="7.5703125" style="338" customWidth="1"/>
    <col min="12044" max="12044" width="2" style="338" customWidth="1"/>
    <col min="12045" max="12045" width="12.7109375" style="338" customWidth="1"/>
    <col min="12046" max="12046" width="3.140625" style="338" customWidth="1"/>
    <col min="12047" max="12047" width="8.85546875" style="338" customWidth="1"/>
    <col min="12048" max="12048" width="3.28515625" style="338" customWidth="1"/>
    <col min="12049" max="12288" width="10.85546875" style="338"/>
    <col min="12289" max="12289" width="12.5703125" style="338" customWidth="1"/>
    <col min="12290" max="12290" width="7.5703125" style="338" customWidth="1"/>
    <col min="12291" max="12291" width="3.7109375" style="338" customWidth="1"/>
    <col min="12292" max="12292" width="7.5703125" style="338" customWidth="1"/>
    <col min="12293" max="12293" width="3.7109375" style="338" customWidth="1"/>
    <col min="12294" max="12294" width="9.28515625" style="338" customWidth="1"/>
    <col min="12295" max="12295" width="7.5703125" style="338" customWidth="1"/>
    <col min="12296" max="12296" width="4" style="338" customWidth="1"/>
    <col min="12297" max="12297" width="7.5703125" style="338" customWidth="1"/>
    <col min="12298" max="12298" width="3.140625" style="338" customWidth="1"/>
    <col min="12299" max="12299" width="7.5703125" style="338" customWidth="1"/>
    <col min="12300" max="12300" width="2" style="338" customWidth="1"/>
    <col min="12301" max="12301" width="12.7109375" style="338" customWidth="1"/>
    <col min="12302" max="12302" width="3.140625" style="338" customWidth="1"/>
    <col min="12303" max="12303" width="8.85546875" style="338" customWidth="1"/>
    <col min="12304" max="12304" width="3.28515625" style="338" customWidth="1"/>
    <col min="12305" max="12544" width="10.85546875" style="338"/>
    <col min="12545" max="12545" width="12.5703125" style="338" customWidth="1"/>
    <col min="12546" max="12546" width="7.5703125" style="338" customWidth="1"/>
    <col min="12547" max="12547" width="3.7109375" style="338" customWidth="1"/>
    <col min="12548" max="12548" width="7.5703125" style="338" customWidth="1"/>
    <col min="12549" max="12549" width="3.7109375" style="338" customWidth="1"/>
    <col min="12550" max="12550" width="9.28515625" style="338" customWidth="1"/>
    <col min="12551" max="12551" width="7.5703125" style="338" customWidth="1"/>
    <col min="12552" max="12552" width="4" style="338" customWidth="1"/>
    <col min="12553" max="12553" width="7.5703125" style="338" customWidth="1"/>
    <col min="12554" max="12554" width="3.140625" style="338" customWidth="1"/>
    <col min="12555" max="12555" width="7.5703125" style="338" customWidth="1"/>
    <col min="12556" max="12556" width="2" style="338" customWidth="1"/>
    <col min="12557" max="12557" width="12.7109375" style="338" customWidth="1"/>
    <col min="12558" max="12558" width="3.140625" style="338" customWidth="1"/>
    <col min="12559" max="12559" width="8.85546875" style="338" customWidth="1"/>
    <col min="12560" max="12560" width="3.28515625" style="338" customWidth="1"/>
    <col min="12561" max="12800" width="10.85546875" style="338"/>
    <col min="12801" max="12801" width="12.5703125" style="338" customWidth="1"/>
    <col min="12802" max="12802" width="7.5703125" style="338" customWidth="1"/>
    <col min="12803" max="12803" width="3.7109375" style="338" customWidth="1"/>
    <col min="12804" max="12804" width="7.5703125" style="338" customWidth="1"/>
    <col min="12805" max="12805" width="3.7109375" style="338" customWidth="1"/>
    <col min="12806" max="12806" width="9.28515625" style="338" customWidth="1"/>
    <col min="12807" max="12807" width="7.5703125" style="338" customWidth="1"/>
    <col min="12808" max="12808" width="4" style="338" customWidth="1"/>
    <col min="12809" max="12809" width="7.5703125" style="338" customWidth="1"/>
    <col min="12810" max="12810" width="3.140625" style="338" customWidth="1"/>
    <col min="12811" max="12811" width="7.5703125" style="338" customWidth="1"/>
    <col min="12812" max="12812" width="2" style="338" customWidth="1"/>
    <col min="12813" max="12813" width="12.7109375" style="338" customWidth="1"/>
    <col min="12814" max="12814" width="3.140625" style="338" customWidth="1"/>
    <col min="12815" max="12815" width="8.85546875" style="338" customWidth="1"/>
    <col min="12816" max="12816" width="3.28515625" style="338" customWidth="1"/>
    <col min="12817" max="13056" width="10.85546875" style="338"/>
    <col min="13057" max="13057" width="12.5703125" style="338" customWidth="1"/>
    <col min="13058" max="13058" width="7.5703125" style="338" customWidth="1"/>
    <col min="13059" max="13059" width="3.7109375" style="338" customWidth="1"/>
    <col min="13060" max="13060" width="7.5703125" style="338" customWidth="1"/>
    <col min="13061" max="13061" width="3.7109375" style="338" customWidth="1"/>
    <col min="13062" max="13062" width="9.28515625" style="338" customWidth="1"/>
    <col min="13063" max="13063" width="7.5703125" style="338" customWidth="1"/>
    <col min="13064" max="13064" width="4" style="338" customWidth="1"/>
    <col min="13065" max="13065" width="7.5703125" style="338" customWidth="1"/>
    <col min="13066" max="13066" width="3.140625" style="338" customWidth="1"/>
    <col min="13067" max="13067" width="7.5703125" style="338" customWidth="1"/>
    <col min="13068" max="13068" width="2" style="338" customWidth="1"/>
    <col min="13069" max="13069" width="12.7109375" style="338" customWidth="1"/>
    <col min="13070" max="13070" width="3.140625" style="338" customWidth="1"/>
    <col min="13071" max="13071" width="8.85546875" style="338" customWidth="1"/>
    <col min="13072" max="13072" width="3.28515625" style="338" customWidth="1"/>
    <col min="13073" max="13312" width="10.85546875" style="338"/>
    <col min="13313" max="13313" width="12.5703125" style="338" customWidth="1"/>
    <col min="13314" max="13314" width="7.5703125" style="338" customWidth="1"/>
    <col min="13315" max="13315" width="3.7109375" style="338" customWidth="1"/>
    <col min="13316" max="13316" width="7.5703125" style="338" customWidth="1"/>
    <col min="13317" max="13317" width="3.7109375" style="338" customWidth="1"/>
    <col min="13318" max="13318" width="9.28515625" style="338" customWidth="1"/>
    <col min="13319" max="13319" width="7.5703125" style="338" customWidth="1"/>
    <col min="13320" max="13320" width="4" style="338" customWidth="1"/>
    <col min="13321" max="13321" width="7.5703125" style="338" customWidth="1"/>
    <col min="13322" max="13322" width="3.140625" style="338" customWidth="1"/>
    <col min="13323" max="13323" width="7.5703125" style="338" customWidth="1"/>
    <col min="13324" max="13324" width="2" style="338" customWidth="1"/>
    <col min="13325" max="13325" width="12.7109375" style="338" customWidth="1"/>
    <col min="13326" max="13326" width="3.140625" style="338" customWidth="1"/>
    <col min="13327" max="13327" width="8.85546875" style="338" customWidth="1"/>
    <col min="13328" max="13328" width="3.28515625" style="338" customWidth="1"/>
    <col min="13329" max="13568" width="10.85546875" style="338"/>
    <col min="13569" max="13569" width="12.5703125" style="338" customWidth="1"/>
    <col min="13570" max="13570" width="7.5703125" style="338" customWidth="1"/>
    <col min="13571" max="13571" width="3.7109375" style="338" customWidth="1"/>
    <col min="13572" max="13572" width="7.5703125" style="338" customWidth="1"/>
    <col min="13573" max="13573" width="3.7109375" style="338" customWidth="1"/>
    <col min="13574" max="13574" width="9.28515625" style="338" customWidth="1"/>
    <col min="13575" max="13575" width="7.5703125" style="338" customWidth="1"/>
    <col min="13576" max="13576" width="4" style="338" customWidth="1"/>
    <col min="13577" max="13577" width="7.5703125" style="338" customWidth="1"/>
    <col min="13578" max="13578" width="3.140625" style="338" customWidth="1"/>
    <col min="13579" max="13579" width="7.5703125" style="338" customWidth="1"/>
    <col min="13580" max="13580" width="2" style="338" customWidth="1"/>
    <col min="13581" max="13581" width="12.7109375" style="338" customWidth="1"/>
    <col min="13582" max="13582" width="3.140625" style="338" customWidth="1"/>
    <col min="13583" max="13583" width="8.85546875" style="338" customWidth="1"/>
    <col min="13584" max="13584" width="3.28515625" style="338" customWidth="1"/>
    <col min="13585" max="13824" width="10.85546875" style="338"/>
    <col min="13825" max="13825" width="12.5703125" style="338" customWidth="1"/>
    <col min="13826" max="13826" width="7.5703125" style="338" customWidth="1"/>
    <col min="13827" max="13827" width="3.7109375" style="338" customWidth="1"/>
    <col min="13828" max="13828" width="7.5703125" style="338" customWidth="1"/>
    <col min="13829" max="13829" width="3.7109375" style="338" customWidth="1"/>
    <col min="13830" max="13830" width="9.28515625" style="338" customWidth="1"/>
    <col min="13831" max="13831" width="7.5703125" style="338" customWidth="1"/>
    <col min="13832" max="13832" width="4" style="338" customWidth="1"/>
    <col min="13833" max="13833" width="7.5703125" style="338" customWidth="1"/>
    <col min="13834" max="13834" width="3.140625" style="338" customWidth="1"/>
    <col min="13835" max="13835" width="7.5703125" style="338" customWidth="1"/>
    <col min="13836" max="13836" width="2" style="338" customWidth="1"/>
    <col min="13837" max="13837" width="12.7109375" style="338" customWidth="1"/>
    <col min="13838" max="13838" width="3.140625" style="338" customWidth="1"/>
    <col min="13839" max="13839" width="8.85546875" style="338" customWidth="1"/>
    <col min="13840" max="13840" width="3.28515625" style="338" customWidth="1"/>
    <col min="13841" max="14080" width="10.85546875" style="338"/>
    <col min="14081" max="14081" width="12.5703125" style="338" customWidth="1"/>
    <col min="14082" max="14082" width="7.5703125" style="338" customWidth="1"/>
    <col min="14083" max="14083" width="3.7109375" style="338" customWidth="1"/>
    <col min="14084" max="14084" width="7.5703125" style="338" customWidth="1"/>
    <col min="14085" max="14085" width="3.7109375" style="338" customWidth="1"/>
    <col min="14086" max="14086" width="9.28515625" style="338" customWidth="1"/>
    <col min="14087" max="14087" width="7.5703125" style="338" customWidth="1"/>
    <col min="14088" max="14088" width="4" style="338" customWidth="1"/>
    <col min="14089" max="14089" width="7.5703125" style="338" customWidth="1"/>
    <col min="14090" max="14090" width="3.140625" style="338" customWidth="1"/>
    <col min="14091" max="14091" width="7.5703125" style="338" customWidth="1"/>
    <col min="14092" max="14092" width="2" style="338" customWidth="1"/>
    <col min="14093" max="14093" width="12.7109375" style="338" customWidth="1"/>
    <col min="14094" max="14094" width="3.140625" style="338" customWidth="1"/>
    <col min="14095" max="14095" width="8.85546875" style="338" customWidth="1"/>
    <col min="14096" max="14096" width="3.28515625" style="338" customWidth="1"/>
    <col min="14097" max="14336" width="10.85546875" style="338"/>
    <col min="14337" max="14337" width="12.5703125" style="338" customWidth="1"/>
    <col min="14338" max="14338" width="7.5703125" style="338" customWidth="1"/>
    <col min="14339" max="14339" width="3.7109375" style="338" customWidth="1"/>
    <col min="14340" max="14340" width="7.5703125" style="338" customWidth="1"/>
    <col min="14341" max="14341" width="3.7109375" style="338" customWidth="1"/>
    <col min="14342" max="14342" width="9.28515625" style="338" customWidth="1"/>
    <col min="14343" max="14343" width="7.5703125" style="338" customWidth="1"/>
    <col min="14344" max="14344" width="4" style="338" customWidth="1"/>
    <col min="14345" max="14345" width="7.5703125" style="338" customWidth="1"/>
    <col min="14346" max="14346" width="3.140625" style="338" customWidth="1"/>
    <col min="14347" max="14347" width="7.5703125" style="338" customWidth="1"/>
    <col min="14348" max="14348" width="2" style="338" customWidth="1"/>
    <col min="14349" max="14349" width="12.7109375" style="338" customWidth="1"/>
    <col min="14350" max="14350" width="3.140625" style="338" customWidth="1"/>
    <col min="14351" max="14351" width="8.85546875" style="338" customWidth="1"/>
    <col min="14352" max="14352" width="3.28515625" style="338" customWidth="1"/>
    <col min="14353" max="14592" width="10.85546875" style="338"/>
    <col min="14593" max="14593" width="12.5703125" style="338" customWidth="1"/>
    <col min="14594" max="14594" width="7.5703125" style="338" customWidth="1"/>
    <col min="14595" max="14595" width="3.7109375" style="338" customWidth="1"/>
    <col min="14596" max="14596" width="7.5703125" style="338" customWidth="1"/>
    <col min="14597" max="14597" width="3.7109375" style="338" customWidth="1"/>
    <col min="14598" max="14598" width="9.28515625" style="338" customWidth="1"/>
    <col min="14599" max="14599" width="7.5703125" style="338" customWidth="1"/>
    <col min="14600" max="14600" width="4" style="338" customWidth="1"/>
    <col min="14601" max="14601" width="7.5703125" style="338" customWidth="1"/>
    <col min="14602" max="14602" width="3.140625" style="338" customWidth="1"/>
    <col min="14603" max="14603" width="7.5703125" style="338" customWidth="1"/>
    <col min="14604" max="14604" width="2" style="338" customWidth="1"/>
    <col min="14605" max="14605" width="12.7109375" style="338" customWidth="1"/>
    <col min="14606" max="14606" width="3.140625" style="338" customWidth="1"/>
    <col min="14607" max="14607" width="8.85546875" style="338" customWidth="1"/>
    <col min="14608" max="14608" width="3.28515625" style="338" customWidth="1"/>
    <col min="14609" max="14848" width="10.85546875" style="338"/>
    <col min="14849" max="14849" width="12.5703125" style="338" customWidth="1"/>
    <col min="14850" max="14850" width="7.5703125" style="338" customWidth="1"/>
    <col min="14851" max="14851" width="3.7109375" style="338" customWidth="1"/>
    <col min="14852" max="14852" width="7.5703125" style="338" customWidth="1"/>
    <col min="14853" max="14853" width="3.7109375" style="338" customWidth="1"/>
    <col min="14854" max="14854" width="9.28515625" style="338" customWidth="1"/>
    <col min="14855" max="14855" width="7.5703125" style="338" customWidth="1"/>
    <col min="14856" max="14856" width="4" style="338" customWidth="1"/>
    <col min="14857" max="14857" width="7.5703125" style="338" customWidth="1"/>
    <col min="14858" max="14858" width="3.140625" style="338" customWidth="1"/>
    <col min="14859" max="14859" width="7.5703125" style="338" customWidth="1"/>
    <col min="14860" max="14860" width="2" style="338" customWidth="1"/>
    <col min="14861" max="14861" width="12.7109375" style="338" customWidth="1"/>
    <col min="14862" max="14862" width="3.140625" style="338" customWidth="1"/>
    <col min="14863" max="14863" width="8.85546875" style="338" customWidth="1"/>
    <col min="14864" max="14864" width="3.28515625" style="338" customWidth="1"/>
    <col min="14865" max="15104" width="10.85546875" style="338"/>
    <col min="15105" max="15105" width="12.5703125" style="338" customWidth="1"/>
    <col min="15106" max="15106" width="7.5703125" style="338" customWidth="1"/>
    <col min="15107" max="15107" width="3.7109375" style="338" customWidth="1"/>
    <col min="15108" max="15108" width="7.5703125" style="338" customWidth="1"/>
    <col min="15109" max="15109" width="3.7109375" style="338" customWidth="1"/>
    <col min="15110" max="15110" width="9.28515625" style="338" customWidth="1"/>
    <col min="15111" max="15111" width="7.5703125" style="338" customWidth="1"/>
    <col min="15112" max="15112" width="4" style="338" customWidth="1"/>
    <col min="15113" max="15113" width="7.5703125" style="338" customWidth="1"/>
    <col min="15114" max="15114" width="3.140625" style="338" customWidth="1"/>
    <col min="15115" max="15115" width="7.5703125" style="338" customWidth="1"/>
    <col min="15116" max="15116" width="2" style="338" customWidth="1"/>
    <col min="15117" max="15117" width="12.7109375" style="338" customWidth="1"/>
    <col min="15118" max="15118" width="3.140625" style="338" customWidth="1"/>
    <col min="15119" max="15119" width="8.85546875" style="338" customWidth="1"/>
    <col min="15120" max="15120" width="3.28515625" style="338" customWidth="1"/>
    <col min="15121" max="15360" width="10.85546875" style="338"/>
    <col min="15361" max="15361" width="12.5703125" style="338" customWidth="1"/>
    <col min="15362" max="15362" width="7.5703125" style="338" customWidth="1"/>
    <col min="15363" max="15363" width="3.7109375" style="338" customWidth="1"/>
    <col min="15364" max="15364" width="7.5703125" style="338" customWidth="1"/>
    <col min="15365" max="15365" width="3.7109375" style="338" customWidth="1"/>
    <col min="15366" max="15366" width="9.28515625" style="338" customWidth="1"/>
    <col min="15367" max="15367" width="7.5703125" style="338" customWidth="1"/>
    <col min="15368" max="15368" width="4" style="338" customWidth="1"/>
    <col min="15369" max="15369" width="7.5703125" style="338" customWidth="1"/>
    <col min="15370" max="15370" width="3.140625" style="338" customWidth="1"/>
    <col min="15371" max="15371" width="7.5703125" style="338" customWidth="1"/>
    <col min="15372" max="15372" width="2" style="338" customWidth="1"/>
    <col min="15373" max="15373" width="12.7109375" style="338" customWidth="1"/>
    <col min="15374" max="15374" width="3.140625" style="338" customWidth="1"/>
    <col min="15375" max="15375" width="8.85546875" style="338" customWidth="1"/>
    <col min="15376" max="15376" width="3.28515625" style="338" customWidth="1"/>
    <col min="15377" max="15616" width="10.85546875" style="338"/>
    <col min="15617" max="15617" width="12.5703125" style="338" customWidth="1"/>
    <col min="15618" max="15618" width="7.5703125" style="338" customWidth="1"/>
    <col min="15619" max="15619" width="3.7109375" style="338" customWidth="1"/>
    <col min="15620" max="15620" width="7.5703125" style="338" customWidth="1"/>
    <col min="15621" max="15621" width="3.7109375" style="338" customWidth="1"/>
    <col min="15622" max="15622" width="9.28515625" style="338" customWidth="1"/>
    <col min="15623" max="15623" width="7.5703125" style="338" customWidth="1"/>
    <col min="15624" max="15624" width="4" style="338" customWidth="1"/>
    <col min="15625" max="15625" width="7.5703125" style="338" customWidth="1"/>
    <col min="15626" max="15626" width="3.140625" style="338" customWidth="1"/>
    <col min="15627" max="15627" width="7.5703125" style="338" customWidth="1"/>
    <col min="15628" max="15628" width="2" style="338" customWidth="1"/>
    <col min="15629" max="15629" width="12.7109375" style="338" customWidth="1"/>
    <col min="15630" max="15630" width="3.140625" style="338" customWidth="1"/>
    <col min="15631" max="15631" width="8.85546875" style="338" customWidth="1"/>
    <col min="15632" max="15632" width="3.28515625" style="338" customWidth="1"/>
    <col min="15633" max="15872" width="10.85546875" style="338"/>
    <col min="15873" max="15873" width="12.5703125" style="338" customWidth="1"/>
    <col min="15874" max="15874" width="7.5703125" style="338" customWidth="1"/>
    <col min="15875" max="15875" width="3.7109375" style="338" customWidth="1"/>
    <col min="15876" max="15876" width="7.5703125" style="338" customWidth="1"/>
    <col min="15877" max="15877" width="3.7109375" style="338" customWidth="1"/>
    <col min="15878" max="15878" width="9.28515625" style="338" customWidth="1"/>
    <col min="15879" max="15879" width="7.5703125" style="338" customWidth="1"/>
    <col min="15880" max="15880" width="4" style="338" customWidth="1"/>
    <col min="15881" max="15881" width="7.5703125" style="338" customWidth="1"/>
    <col min="15882" max="15882" width="3.140625" style="338" customWidth="1"/>
    <col min="15883" max="15883" width="7.5703125" style="338" customWidth="1"/>
    <col min="15884" max="15884" width="2" style="338" customWidth="1"/>
    <col min="15885" max="15885" width="12.7109375" style="338" customWidth="1"/>
    <col min="15886" max="15886" width="3.140625" style="338" customWidth="1"/>
    <col min="15887" max="15887" width="8.85546875" style="338" customWidth="1"/>
    <col min="15888" max="15888" width="3.28515625" style="338" customWidth="1"/>
    <col min="15889" max="16128" width="10.85546875" style="338"/>
    <col min="16129" max="16129" width="12.5703125" style="338" customWidth="1"/>
    <col min="16130" max="16130" width="7.5703125" style="338" customWidth="1"/>
    <col min="16131" max="16131" width="3.7109375" style="338" customWidth="1"/>
    <col min="16132" max="16132" width="7.5703125" style="338" customWidth="1"/>
    <col min="16133" max="16133" width="3.7109375" style="338" customWidth="1"/>
    <col min="16134" max="16134" width="9.28515625" style="338" customWidth="1"/>
    <col min="16135" max="16135" width="7.5703125" style="338" customWidth="1"/>
    <col min="16136" max="16136" width="4" style="338" customWidth="1"/>
    <col min="16137" max="16137" width="7.5703125" style="338" customWidth="1"/>
    <col min="16138" max="16138" width="3.140625" style="338" customWidth="1"/>
    <col min="16139" max="16139" width="7.5703125" style="338" customWidth="1"/>
    <col min="16140" max="16140" width="2" style="338" customWidth="1"/>
    <col min="16141" max="16141" width="12.7109375" style="338" customWidth="1"/>
    <col min="16142" max="16142" width="3.140625" style="338" customWidth="1"/>
    <col min="16143" max="16143" width="8.85546875" style="338" customWidth="1"/>
    <col min="16144" max="16144" width="3.28515625" style="338" customWidth="1"/>
    <col min="16145" max="16384" width="10.85546875" style="338"/>
  </cols>
  <sheetData>
    <row r="1" spans="1:14" s="336" customFormat="1" ht="18" x14ac:dyDescent="0.25">
      <c r="A1" s="333" t="s">
        <v>693</v>
      </c>
      <c r="B1" s="333"/>
      <c r="C1" s="333"/>
      <c r="D1" s="333"/>
      <c r="E1" s="333"/>
      <c r="F1" s="333"/>
      <c r="G1" s="333"/>
      <c r="H1" s="333"/>
      <c r="I1" s="333"/>
      <c r="J1" s="333"/>
      <c r="K1" s="333"/>
      <c r="L1" s="333"/>
      <c r="M1" s="334"/>
      <c r="N1" s="335" t="s">
        <v>1695</v>
      </c>
    </row>
    <row r="2" spans="1:14" s="336" customFormat="1" ht="18" x14ac:dyDescent="0.25">
      <c r="A2" s="333" t="s">
        <v>34</v>
      </c>
      <c r="B2" s="333"/>
      <c r="C2" s="333"/>
      <c r="D2" s="333"/>
      <c r="E2" s="333"/>
      <c r="F2" s="333"/>
      <c r="G2" s="333"/>
      <c r="H2" s="337"/>
      <c r="I2" s="337"/>
      <c r="J2" s="337"/>
      <c r="K2" s="337"/>
      <c r="L2" s="337"/>
      <c r="N2" s="337"/>
    </row>
    <row r="3" spans="1:14" s="336" customFormat="1" ht="14.25" customHeight="1" x14ac:dyDescent="0.25">
      <c r="A3" s="337"/>
      <c r="B3" s="337"/>
      <c r="C3" s="337"/>
      <c r="D3" s="337"/>
      <c r="E3" s="337"/>
      <c r="F3" s="337"/>
      <c r="G3" s="337"/>
      <c r="H3" s="337"/>
      <c r="I3" s="337"/>
      <c r="J3" s="337"/>
      <c r="K3" s="337"/>
      <c r="L3" s="337"/>
      <c r="M3" s="337"/>
      <c r="N3" s="337"/>
    </row>
    <row r="4" spans="1:14" ht="18.75" customHeight="1" x14ac:dyDescent="0.2">
      <c r="A4" s="1768" t="s">
        <v>190</v>
      </c>
      <c r="B4" s="1769" t="s">
        <v>695</v>
      </c>
      <c r="C4" s="1769"/>
      <c r="D4" s="1769"/>
      <c r="E4" s="1769"/>
      <c r="F4" s="1769"/>
      <c r="G4" s="1769"/>
      <c r="H4" s="1769"/>
      <c r="I4" s="1769"/>
      <c r="J4" s="1769"/>
      <c r="K4" s="1769"/>
      <c r="L4" s="1769"/>
      <c r="M4" s="1769"/>
      <c r="N4" s="1769"/>
    </row>
    <row r="5" spans="1:14" s="339" customFormat="1" ht="26.25" customHeight="1" x14ac:dyDescent="0.2">
      <c r="A5" s="1768"/>
      <c r="B5" s="1770" t="s">
        <v>0</v>
      </c>
      <c r="C5" s="1770"/>
      <c r="D5" s="1770"/>
      <c r="E5" s="1770"/>
      <c r="F5" s="867"/>
      <c r="G5" s="1771" t="s">
        <v>696</v>
      </c>
      <c r="H5" s="1771"/>
      <c r="I5" s="1771"/>
      <c r="J5" s="868"/>
      <c r="K5" s="1771" t="s">
        <v>697</v>
      </c>
      <c r="L5" s="1771"/>
      <c r="M5" s="1771"/>
      <c r="N5" s="1771"/>
    </row>
    <row r="6" spans="1:14" s="339" customFormat="1" ht="15" customHeight="1" x14ac:dyDescent="0.2">
      <c r="A6" s="1768"/>
      <c r="B6" s="1772">
        <v>2012</v>
      </c>
      <c r="C6" s="1772"/>
      <c r="D6" s="866">
        <v>2013</v>
      </c>
      <c r="E6" s="866"/>
      <c r="F6" s="654"/>
      <c r="G6" s="1772">
        <v>2012</v>
      </c>
      <c r="H6" s="1772"/>
      <c r="I6" s="1772">
        <v>2013</v>
      </c>
      <c r="J6" s="1772"/>
      <c r="K6" s="1772">
        <v>2012</v>
      </c>
      <c r="L6" s="1772"/>
      <c r="M6" s="1772">
        <v>2013</v>
      </c>
      <c r="N6" s="1772"/>
    </row>
    <row r="7" spans="1:14" s="340" customFormat="1" ht="15" customHeight="1" x14ac:dyDescent="0.2">
      <c r="A7" s="856" t="s">
        <v>698</v>
      </c>
      <c r="B7" s="857">
        <f>AVERAGE(B8:B19)</f>
        <v>0.5</v>
      </c>
      <c r="C7" s="858"/>
      <c r="D7" s="857">
        <f>AVERAGE(D8:D19)</f>
        <v>0.25</v>
      </c>
      <c r="E7" s="858"/>
      <c r="F7" s="858"/>
      <c r="G7" s="857">
        <f>AVERAGE(G8:G19)</f>
        <v>0.91666666666666663</v>
      </c>
      <c r="H7" s="858"/>
      <c r="I7" s="857">
        <f>AVERAGE(I8:I19)</f>
        <v>0.5</v>
      </c>
      <c r="J7" s="858"/>
      <c r="K7" s="857">
        <f>AVERAGE(K8:K19)</f>
        <v>8.3333333333333329E-2</v>
      </c>
      <c r="L7" s="858"/>
      <c r="M7" s="858">
        <f>AVERAGE(M8:M19)</f>
        <v>0</v>
      </c>
      <c r="N7" s="857"/>
    </row>
    <row r="8" spans="1:14" ht="13.5" customHeight="1" x14ac:dyDescent="0.2">
      <c r="A8" s="918" t="s">
        <v>194</v>
      </c>
      <c r="B8" s="921">
        <f t="shared" ref="B8:B19" si="0">AVERAGE(G8,K8)</f>
        <v>1</v>
      </c>
      <c r="C8" s="921"/>
      <c r="D8" s="921">
        <f t="shared" ref="D8:D19" si="1">AVERAGE(I8,M8)</f>
        <v>0</v>
      </c>
      <c r="E8" s="921"/>
      <c r="F8" s="921"/>
      <c r="G8" s="921">
        <v>1</v>
      </c>
      <c r="H8" s="921"/>
      <c r="I8" s="921">
        <v>0</v>
      </c>
      <c r="J8" s="921"/>
      <c r="K8" s="921">
        <v>1</v>
      </c>
      <c r="L8" s="921"/>
      <c r="M8" s="921">
        <v>0</v>
      </c>
      <c r="N8" s="921"/>
    </row>
    <row r="9" spans="1:14" ht="13.5" customHeight="1" x14ac:dyDescent="0.2">
      <c r="A9" s="902" t="s">
        <v>418</v>
      </c>
      <c r="B9" s="922">
        <f t="shared" si="0"/>
        <v>0.5</v>
      </c>
      <c r="C9" s="922"/>
      <c r="D9" s="922">
        <f t="shared" si="1"/>
        <v>0.5</v>
      </c>
      <c r="E9" s="922"/>
      <c r="F9" s="922"/>
      <c r="G9" s="922">
        <v>1</v>
      </c>
      <c r="H9" s="922"/>
      <c r="I9" s="922">
        <v>1</v>
      </c>
      <c r="J9" s="922"/>
      <c r="K9" s="922">
        <v>0</v>
      </c>
      <c r="L9" s="922"/>
      <c r="M9" s="922">
        <v>0</v>
      </c>
      <c r="N9" s="922"/>
    </row>
    <row r="10" spans="1:14" ht="13.5" customHeight="1" x14ac:dyDescent="0.2">
      <c r="A10" s="902" t="s">
        <v>196</v>
      </c>
      <c r="B10" s="922">
        <f t="shared" si="0"/>
        <v>0.5</v>
      </c>
      <c r="C10" s="922"/>
      <c r="D10" s="922">
        <f t="shared" si="1"/>
        <v>0.5</v>
      </c>
      <c r="E10" s="922"/>
      <c r="F10" s="922"/>
      <c r="G10" s="922">
        <v>1</v>
      </c>
      <c r="H10" s="922"/>
      <c r="I10" s="922">
        <v>1</v>
      </c>
      <c r="J10" s="922"/>
      <c r="K10" s="922">
        <v>0</v>
      </c>
      <c r="L10" s="922"/>
      <c r="M10" s="922">
        <v>0</v>
      </c>
      <c r="N10" s="922"/>
    </row>
    <row r="11" spans="1:14" ht="13.5" customHeight="1" x14ac:dyDescent="0.2">
      <c r="A11" s="902" t="s">
        <v>197</v>
      </c>
      <c r="B11" s="922">
        <f t="shared" si="0"/>
        <v>0.5</v>
      </c>
      <c r="C11" s="922"/>
      <c r="D11" s="922">
        <f t="shared" si="1"/>
        <v>0.5</v>
      </c>
      <c r="E11" s="922"/>
      <c r="F11" s="922"/>
      <c r="G11" s="922">
        <v>1</v>
      </c>
      <c r="H11" s="922"/>
      <c r="I11" s="922">
        <v>1</v>
      </c>
      <c r="J11" s="922"/>
      <c r="K11" s="922">
        <v>0</v>
      </c>
      <c r="L11" s="922"/>
      <c r="M11" s="922">
        <v>0</v>
      </c>
      <c r="N11" s="922"/>
    </row>
    <row r="12" spans="1:14" ht="13.5" customHeight="1" x14ac:dyDescent="0.2">
      <c r="A12" s="902" t="s">
        <v>198</v>
      </c>
      <c r="B12" s="922">
        <f t="shared" si="0"/>
        <v>0.5</v>
      </c>
      <c r="C12" s="922"/>
      <c r="D12" s="922">
        <f t="shared" si="1"/>
        <v>0.5</v>
      </c>
      <c r="E12" s="922"/>
      <c r="F12" s="922"/>
      <c r="G12" s="922">
        <v>1</v>
      </c>
      <c r="H12" s="922"/>
      <c r="I12" s="922">
        <v>1</v>
      </c>
      <c r="J12" s="922"/>
      <c r="K12" s="922">
        <v>0</v>
      </c>
      <c r="L12" s="922"/>
      <c r="M12" s="922">
        <v>0</v>
      </c>
      <c r="N12" s="922"/>
    </row>
    <row r="13" spans="1:14" ht="13.5" customHeight="1" x14ac:dyDescent="0.2">
      <c r="A13" s="902" t="s">
        <v>199</v>
      </c>
      <c r="B13" s="922">
        <f t="shared" si="0"/>
        <v>0.5</v>
      </c>
      <c r="C13" s="922"/>
      <c r="D13" s="922">
        <f t="shared" si="1"/>
        <v>0</v>
      </c>
      <c r="E13" s="922"/>
      <c r="F13" s="922"/>
      <c r="G13" s="922">
        <v>1</v>
      </c>
      <c r="H13" s="922"/>
      <c r="I13" s="922">
        <v>0</v>
      </c>
      <c r="J13" s="922"/>
      <c r="K13" s="922">
        <v>0</v>
      </c>
      <c r="L13" s="922"/>
      <c r="M13" s="922">
        <v>0</v>
      </c>
      <c r="N13" s="922"/>
    </row>
    <row r="14" spans="1:14" ht="13.5" customHeight="1" x14ac:dyDescent="0.2">
      <c r="A14" s="902" t="s">
        <v>200</v>
      </c>
      <c r="B14" s="922">
        <f t="shared" si="0"/>
        <v>0.5</v>
      </c>
      <c r="C14" s="922"/>
      <c r="D14" s="922">
        <f t="shared" si="1"/>
        <v>0</v>
      </c>
      <c r="E14" s="922"/>
      <c r="F14" s="922"/>
      <c r="G14" s="922">
        <v>1</v>
      </c>
      <c r="H14" s="922"/>
      <c r="I14" s="922">
        <v>0</v>
      </c>
      <c r="J14" s="922"/>
      <c r="K14" s="922">
        <v>0</v>
      </c>
      <c r="L14" s="922"/>
      <c r="M14" s="922">
        <v>0</v>
      </c>
      <c r="N14" s="922"/>
    </row>
    <row r="15" spans="1:14" ht="13.5" customHeight="1" x14ac:dyDescent="0.2">
      <c r="A15" s="902" t="s">
        <v>201</v>
      </c>
      <c r="B15" s="922">
        <f t="shared" si="0"/>
        <v>0.5</v>
      </c>
      <c r="C15" s="922"/>
      <c r="D15" s="922">
        <f t="shared" si="1"/>
        <v>0</v>
      </c>
      <c r="E15" s="922"/>
      <c r="F15" s="922"/>
      <c r="G15" s="922">
        <v>1</v>
      </c>
      <c r="H15" s="922"/>
      <c r="I15" s="922">
        <v>0</v>
      </c>
      <c r="J15" s="922"/>
      <c r="K15" s="922">
        <v>0</v>
      </c>
      <c r="L15" s="922"/>
      <c r="M15" s="922">
        <v>0</v>
      </c>
      <c r="N15" s="922"/>
    </row>
    <row r="16" spans="1:14" ht="13.5" customHeight="1" x14ac:dyDescent="0.2">
      <c r="A16" s="902" t="s">
        <v>202</v>
      </c>
      <c r="B16" s="922">
        <f t="shared" si="0"/>
        <v>0.5</v>
      </c>
      <c r="C16" s="922"/>
      <c r="D16" s="922">
        <f t="shared" si="1"/>
        <v>0</v>
      </c>
      <c r="E16" s="922"/>
      <c r="F16" s="922"/>
      <c r="G16" s="922">
        <v>1</v>
      </c>
      <c r="H16" s="922"/>
      <c r="I16" s="922">
        <v>0</v>
      </c>
      <c r="J16" s="922"/>
      <c r="K16" s="922">
        <v>0</v>
      </c>
      <c r="L16" s="922"/>
      <c r="M16" s="922">
        <v>0</v>
      </c>
      <c r="N16" s="922"/>
    </row>
    <row r="17" spans="1:14" ht="13.5" customHeight="1" x14ac:dyDescent="0.2">
      <c r="A17" s="902" t="s">
        <v>203</v>
      </c>
      <c r="B17" s="922">
        <f t="shared" si="0"/>
        <v>0.5</v>
      </c>
      <c r="C17" s="922"/>
      <c r="D17" s="922">
        <f t="shared" si="1"/>
        <v>0.5</v>
      </c>
      <c r="E17" s="922"/>
      <c r="F17" s="922"/>
      <c r="G17" s="922">
        <v>1</v>
      </c>
      <c r="H17" s="922"/>
      <c r="I17" s="922">
        <v>1</v>
      </c>
      <c r="J17" s="922"/>
      <c r="K17" s="922">
        <v>0</v>
      </c>
      <c r="L17" s="922"/>
      <c r="M17" s="922">
        <v>0</v>
      </c>
      <c r="N17" s="922"/>
    </row>
    <row r="18" spans="1:14" ht="13.5" customHeight="1" x14ac:dyDescent="0.2">
      <c r="A18" s="902" t="s">
        <v>204</v>
      </c>
      <c r="B18" s="922">
        <f t="shared" si="0"/>
        <v>0</v>
      </c>
      <c r="C18" s="922"/>
      <c r="D18" s="922">
        <f t="shared" si="1"/>
        <v>0</v>
      </c>
      <c r="E18" s="922"/>
      <c r="F18" s="922"/>
      <c r="G18" s="922">
        <v>0</v>
      </c>
      <c r="H18" s="922"/>
      <c r="I18" s="922">
        <v>0</v>
      </c>
      <c r="J18" s="922"/>
      <c r="K18" s="922">
        <v>0</v>
      </c>
      <c r="L18" s="922"/>
      <c r="M18" s="922">
        <v>0</v>
      </c>
      <c r="N18" s="922"/>
    </row>
    <row r="19" spans="1:14" ht="13.5" customHeight="1" x14ac:dyDescent="0.2">
      <c r="A19" s="920" t="s">
        <v>205</v>
      </c>
      <c r="B19" s="923">
        <f t="shared" si="0"/>
        <v>0.5</v>
      </c>
      <c r="C19" s="923"/>
      <c r="D19" s="923">
        <f t="shared" si="1"/>
        <v>0.5</v>
      </c>
      <c r="E19" s="923"/>
      <c r="F19" s="923"/>
      <c r="G19" s="923">
        <v>1</v>
      </c>
      <c r="H19" s="923"/>
      <c r="I19" s="923">
        <v>1</v>
      </c>
      <c r="J19" s="923"/>
      <c r="K19" s="923">
        <v>0</v>
      </c>
      <c r="L19" s="923"/>
      <c r="M19" s="923">
        <v>0</v>
      </c>
      <c r="N19" s="923"/>
    </row>
    <row r="20" spans="1:14" ht="13.5" customHeight="1" x14ac:dyDescent="0.2">
      <c r="N20" s="341"/>
    </row>
    <row r="21" spans="1:14" ht="15.75" customHeight="1" x14ac:dyDescent="0.2">
      <c r="A21" s="338" t="s">
        <v>699</v>
      </c>
      <c r="B21" s="342"/>
      <c r="C21" s="342"/>
      <c r="D21" s="342"/>
      <c r="E21" s="342"/>
      <c r="F21" s="342"/>
      <c r="G21" s="342"/>
      <c r="H21" s="342"/>
      <c r="I21" s="342"/>
      <c r="J21" s="342"/>
    </row>
    <row r="22" spans="1:14" ht="20.25" customHeight="1" x14ac:dyDescent="0.2">
      <c r="A22" s="343"/>
    </row>
    <row r="23" spans="1:14" ht="11.25" customHeight="1" x14ac:dyDescent="0.2"/>
    <row r="24" spans="1:14" ht="11.25" customHeight="1" x14ac:dyDescent="0.2"/>
  </sheetData>
  <sheetProtection selectLockedCells="1" selectUnlockedCells="1"/>
  <mergeCells count="10">
    <mergeCell ref="A4:A6"/>
    <mergeCell ref="B4:N4"/>
    <mergeCell ref="B5:E5"/>
    <mergeCell ref="G5:I5"/>
    <mergeCell ref="K5:N5"/>
    <mergeCell ref="B6:C6"/>
    <mergeCell ref="G6:H6"/>
    <mergeCell ref="K6:L6"/>
    <mergeCell ref="M6:N6"/>
    <mergeCell ref="I6:J6"/>
  </mergeCells>
  <printOptions horizontalCentered="1" verticalCentered="1"/>
  <pageMargins left="0.98425196850393704" right="0.39370078740157483" top="0.39370078740157483" bottom="0.39370078740157483" header="0.51181102362204722" footer="0.59055118110236227"/>
  <pageSetup firstPageNumber="0" orientation="landscape" r:id="rId1"/>
  <headerFooter>
    <oddFooter>&amp;L&amp;"Tahoma,Normal"550</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Q25"/>
  <sheetViews>
    <sheetView showGridLines="0" view="pageBreakPreview" zoomScaleSheetLayoutView="100" workbookViewId="0"/>
  </sheetViews>
  <sheetFormatPr baseColWidth="10" defaultColWidth="3.140625" defaultRowHeight="12.75" x14ac:dyDescent="0.2"/>
  <cols>
    <col min="1" max="1" width="28.85546875" style="338" customWidth="1"/>
    <col min="2" max="2" width="17" style="338" customWidth="1"/>
    <col min="3" max="3" width="16.5703125" style="338" customWidth="1"/>
    <col min="4" max="4" width="11.140625" style="338" customWidth="1"/>
    <col min="5" max="5" width="4.42578125" style="338" customWidth="1"/>
    <col min="6" max="6" width="9.28515625" style="338" customWidth="1"/>
    <col min="7" max="7" width="3.140625" style="338"/>
    <col min="8" max="8" width="8.28515625" style="338" customWidth="1"/>
    <col min="9" max="9" width="3.5703125" style="338" customWidth="1"/>
    <col min="10" max="10" width="8" style="338" customWidth="1"/>
    <col min="11" max="11" width="3.140625" style="338"/>
    <col min="12" max="12" width="8.28515625" style="338" customWidth="1"/>
    <col min="13" max="13" width="2" style="338" customWidth="1"/>
    <col min="14" max="14" width="10.85546875" style="338" customWidth="1"/>
    <col min="15" max="15" width="3.140625" style="338"/>
    <col min="16" max="16" width="8.85546875" style="338" customWidth="1"/>
    <col min="17" max="17" width="3.28515625" style="338" customWidth="1"/>
    <col min="18" max="252" width="10.85546875" style="338" customWidth="1"/>
    <col min="253" max="253" width="14.7109375" style="338" customWidth="1"/>
    <col min="254" max="254" width="5.7109375" style="338" customWidth="1"/>
    <col min="255" max="255" width="12.7109375" style="338" customWidth="1"/>
    <col min="256" max="256" width="3.140625" style="338"/>
    <col min="257" max="257" width="28.85546875" style="338" customWidth="1"/>
    <col min="258" max="258" width="17" style="338" customWidth="1"/>
    <col min="259" max="259" width="9.85546875" style="338" customWidth="1"/>
    <col min="260" max="260" width="11.140625" style="338" customWidth="1"/>
    <col min="261" max="261" width="4.42578125" style="338" customWidth="1"/>
    <col min="262" max="262" width="9.28515625" style="338" customWidth="1"/>
    <col min="263" max="263" width="3.140625" style="338"/>
    <col min="264" max="264" width="8.28515625" style="338" customWidth="1"/>
    <col min="265" max="265" width="3.5703125" style="338" customWidth="1"/>
    <col min="266" max="266" width="8" style="338" customWidth="1"/>
    <col min="267" max="267" width="3.140625" style="338"/>
    <col min="268" max="268" width="8.28515625" style="338" customWidth="1"/>
    <col min="269" max="269" width="2" style="338" customWidth="1"/>
    <col min="270" max="270" width="10.85546875" style="338" customWidth="1"/>
    <col min="271" max="271" width="3.140625" style="338"/>
    <col min="272" max="272" width="8.85546875" style="338" customWidth="1"/>
    <col min="273" max="273" width="3.28515625" style="338" customWidth="1"/>
    <col min="274" max="508" width="10.85546875" style="338" customWidth="1"/>
    <col min="509" max="509" width="14.7109375" style="338" customWidth="1"/>
    <col min="510" max="510" width="5.7109375" style="338" customWidth="1"/>
    <col min="511" max="511" width="12.7109375" style="338" customWidth="1"/>
    <col min="512" max="512" width="3.140625" style="338"/>
    <col min="513" max="513" width="28.85546875" style="338" customWidth="1"/>
    <col min="514" max="514" width="17" style="338" customWidth="1"/>
    <col min="515" max="515" width="9.85546875" style="338" customWidth="1"/>
    <col min="516" max="516" width="11.140625" style="338" customWidth="1"/>
    <col min="517" max="517" width="4.42578125" style="338" customWidth="1"/>
    <col min="518" max="518" width="9.28515625" style="338" customWidth="1"/>
    <col min="519" max="519" width="3.140625" style="338"/>
    <col min="520" max="520" width="8.28515625" style="338" customWidth="1"/>
    <col min="521" max="521" width="3.5703125" style="338" customWidth="1"/>
    <col min="522" max="522" width="8" style="338" customWidth="1"/>
    <col min="523" max="523" width="3.140625" style="338"/>
    <col min="524" max="524" width="8.28515625" style="338" customWidth="1"/>
    <col min="525" max="525" width="2" style="338" customWidth="1"/>
    <col min="526" max="526" width="10.85546875" style="338" customWidth="1"/>
    <col min="527" max="527" width="3.140625" style="338"/>
    <col min="528" max="528" width="8.85546875" style="338" customWidth="1"/>
    <col min="529" max="529" width="3.28515625" style="338" customWidth="1"/>
    <col min="530" max="764" width="10.85546875" style="338" customWidth="1"/>
    <col min="765" max="765" width="14.7109375" style="338" customWidth="1"/>
    <col min="766" max="766" width="5.7109375" style="338" customWidth="1"/>
    <col min="767" max="767" width="12.7109375" style="338" customWidth="1"/>
    <col min="768" max="768" width="3.140625" style="338"/>
    <col min="769" max="769" width="28.85546875" style="338" customWidth="1"/>
    <col min="770" max="770" width="17" style="338" customWidth="1"/>
    <col min="771" max="771" width="9.85546875" style="338" customWidth="1"/>
    <col min="772" max="772" width="11.140625" style="338" customWidth="1"/>
    <col min="773" max="773" width="4.42578125" style="338" customWidth="1"/>
    <col min="774" max="774" width="9.28515625" style="338" customWidth="1"/>
    <col min="775" max="775" width="3.140625" style="338"/>
    <col min="776" max="776" width="8.28515625" style="338" customWidth="1"/>
    <col min="777" max="777" width="3.5703125" style="338" customWidth="1"/>
    <col min="778" max="778" width="8" style="338" customWidth="1"/>
    <col min="779" max="779" width="3.140625" style="338"/>
    <col min="780" max="780" width="8.28515625" style="338" customWidth="1"/>
    <col min="781" max="781" width="2" style="338" customWidth="1"/>
    <col min="782" max="782" width="10.85546875" style="338" customWidth="1"/>
    <col min="783" max="783" width="3.140625" style="338"/>
    <col min="784" max="784" width="8.85546875" style="338" customWidth="1"/>
    <col min="785" max="785" width="3.28515625" style="338" customWidth="1"/>
    <col min="786" max="1020" width="10.85546875" style="338" customWidth="1"/>
    <col min="1021" max="1021" width="14.7109375" style="338" customWidth="1"/>
    <col min="1022" max="1022" width="5.7109375" style="338" customWidth="1"/>
    <col min="1023" max="1023" width="12.7109375" style="338" customWidth="1"/>
    <col min="1024" max="1024" width="3.140625" style="338"/>
    <col min="1025" max="1025" width="28.85546875" style="338" customWidth="1"/>
    <col min="1026" max="1026" width="17" style="338" customWidth="1"/>
    <col min="1027" max="1027" width="9.85546875" style="338" customWidth="1"/>
    <col min="1028" max="1028" width="11.140625" style="338" customWidth="1"/>
    <col min="1029" max="1029" width="4.42578125" style="338" customWidth="1"/>
    <col min="1030" max="1030" width="9.28515625" style="338" customWidth="1"/>
    <col min="1031" max="1031" width="3.140625" style="338"/>
    <col min="1032" max="1032" width="8.28515625" style="338" customWidth="1"/>
    <col min="1033" max="1033" width="3.5703125" style="338" customWidth="1"/>
    <col min="1034" max="1034" width="8" style="338" customWidth="1"/>
    <col min="1035" max="1035" width="3.140625" style="338"/>
    <col min="1036" max="1036" width="8.28515625" style="338" customWidth="1"/>
    <col min="1037" max="1037" width="2" style="338" customWidth="1"/>
    <col min="1038" max="1038" width="10.85546875" style="338" customWidth="1"/>
    <col min="1039" max="1039" width="3.140625" style="338"/>
    <col min="1040" max="1040" width="8.85546875" style="338" customWidth="1"/>
    <col min="1041" max="1041" width="3.28515625" style="338" customWidth="1"/>
    <col min="1042" max="1276" width="10.85546875" style="338" customWidth="1"/>
    <col min="1277" max="1277" width="14.7109375" style="338" customWidth="1"/>
    <col min="1278" max="1278" width="5.7109375" style="338" customWidth="1"/>
    <col min="1279" max="1279" width="12.7109375" style="338" customWidth="1"/>
    <col min="1280" max="1280" width="3.140625" style="338"/>
    <col min="1281" max="1281" width="28.85546875" style="338" customWidth="1"/>
    <col min="1282" max="1282" width="17" style="338" customWidth="1"/>
    <col min="1283" max="1283" width="9.85546875" style="338" customWidth="1"/>
    <col min="1284" max="1284" width="11.140625" style="338" customWidth="1"/>
    <col min="1285" max="1285" width="4.42578125" style="338" customWidth="1"/>
    <col min="1286" max="1286" width="9.28515625" style="338" customWidth="1"/>
    <col min="1287" max="1287" width="3.140625" style="338"/>
    <col min="1288" max="1288" width="8.28515625" style="338" customWidth="1"/>
    <col min="1289" max="1289" width="3.5703125" style="338" customWidth="1"/>
    <col min="1290" max="1290" width="8" style="338" customWidth="1"/>
    <col min="1291" max="1291" width="3.140625" style="338"/>
    <col min="1292" max="1292" width="8.28515625" style="338" customWidth="1"/>
    <col min="1293" max="1293" width="2" style="338" customWidth="1"/>
    <col min="1294" max="1294" width="10.85546875" style="338" customWidth="1"/>
    <col min="1295" max="1295" width="3.140625" style="338"/>
    <col min="1296" max="1296" width="8.85546875" style="338" customWidth="1"/>
    <col min="1297" max="1297" width="3.28515625" style="338" customWidth="1"/>
    <col min="1298" max="1532" width="10.85546875" style="338" customWidth="1"/>
    <col min="1533" max="1533" width="14.7109375" style="338" customWidth="1"/>
    <col min="1534" max="1534" width="5.7109375" style="338" customWidth="1"/>
    <col min="1535" max="1535" width="12.7109375" style="338" customWidth="1"/>
    <col min="1536" max="1536" width="3.140625" style="338"/>
    <col min="1537" max="1537" width="28.85546875" style="338" customWidth="1"/>
    <col min="1538" max="1538" width="17" style="338" customWidth="1"/>
    <col min="1539" max="1539" width="9.85546875" style="338" customWidth="1"/>
    <col min="1540" max="1540" width="11.140625" style="338" customWidth="1"/>
    <col min="1541" max="1541" width="4.42578125" style="338" customWidth="1"/>
    <col min="1542" max="1542" width="9.28515625" style="338" customWidth="1"/>
    <col min="1543" max="1543" width="3.140625" style="338"/>
    <col min="1544" max="1544" width="8.28515625" style="338" customWidth="1"/>
    <col min="1545" max="1545" width="3.5703125" style="338" customWidth="1"/>
    <col min="1546" max="1546" width="8" style="338" customWidth="1"/>
    <col min="1547" max="1547" width="3.140625" style="338"/>
    <col min="1548" max="1548" width="8.28515625" style="338" customWidth="1"/>
    <col min="1549" max="1549" width="2" style="338" customWidth="1"/>
    <col min="1550" max="1550" width="10.85546875" style="338" customWidth="1"/>
    <col min="1551" max="1551" width="3.140625" style="338"/>
    <col min="1552" max="1552" width="8.85546875" style="338" customWidth="1"/>
    <col min="1553" max="1553" width="3.28515625" style="338" customWidth="1"/>
    <col min="1554" max="1788" width="10.85546875" style="338" customWidth="1"/>
    <col min="1789" max="1789" width="14.7109375" style="338" customWidth="1"/>
    <col min="1790" max="1790" width="5.7109375" style="338" customWidth="1"/>
    <col min="1791" max="1791" width="12.7109375" style="338" customWidth="1"/>
    <col min="1792" max="1792" width="3.140625" style="338"/>
    <col min="1793" max="1793" width="28.85546875" style="338" customWidth="1"/>
    <col min="1794" max="1794" width="17" style="338" customWidth="1"/>
    <col min="1795" max="1795" width="9.85546875" style="338" customWidth="1"/>
    <col min="1796" max="1796" width="11.140625" style="338" customWidth="1"/>
    <col min="1797" max="1797" width="4.42578125" style="338" customWidth="1"/>
    <col min="1798" max="1798" width="9.28515625" style="338" customWidth="1"/>
    <col min="1799" max="1799" width="3.140625" style="338"/>
    <col min="1800" max="1800" width="8.28515625" style="338" customWidth="1"/>
    <col min="1801" max="1801" width="3.5703125" style="338" customWidth="1"/>
    <col min="1802" max="1802" width="8" style="338" customWidth="1"/>
    <col min="1803" max="1803" width="3.140625" style="338"/>
    <col min="1804" max="1804" width="8.28515625" style="338" customWidth="1"/>
    <col min="1805" max="1805" width="2" style="338" customWidth="1"/>
    <col min="1806" max="1806" width="10.85546875" style="338" customWidth="1"/>
    <col min="1807" max="1807" width="3.140625" style="338"/>
    <col min="1808" max="1808" width="8.85546875" style="338" customWidth="1"/>
    <col min="1809" max="1809" width="3.28515625" style="338" customWidth="1"/>
    <col min="1810" max="2044" width="10.85546875" style="338" customWidth="1"/>
    <col min="2045" max="2045" width="14.7109375" style="338" customWidth="1"/>
    <col min="2046" max="2046" width="5.7109375" style="338" customWidth="1"/>
    <col min="2047" max="2047" width="12.7109375" style="338" customWidth="1"/>
    <col min="2048" max="2048" width="3.140625" style="338"/>
    <col min="2049" max="2049" width="28.85546875" style="338" customWidth="1"/>
    <col min="2050" max="2050" width="17" style="338" customWidth="1"/>
    <col min="2051" max="2051" width="9.85546875" style="338" customWidth="1"/>
    <col min="2052" max="2052" width="11.140625" style="338" customWidth="1"/>
    <col min="2053" max="2053" width="4.42578125" style="338" customWidth="1"/>
    <col min="2054" max="2054" width="9.28515625" style="338" customWidth="1"/>
    <col min="2055" max="2055" width="3.140625" style="338"/>
    <col min="2056" max="2056" width="8.28515625" style="338" customWidth="1"/>
    <col min="2057" max="2057" width="3.5703125" style="338" customWidth="1"/>
    <col min="2058" max="2058" width="8" style="338" customWidth="1"/>
    <col min="2059" max="2059" width="3.140625" style="338"/>
    <col min="2060" max="2060" width="8.28515625" style="338" customWidth="1"/>
    <col min="2061" max="2061" width="2" style="338" customWidth="1"/>
    <col min="2062" max="2062" width="10.85546875" style="338" customWidth="1"/>
    <col min="2063" max="2063" width="3.140625" style="338"/>
    <col min="2064" max="2064" width="8.85546875" style="338" customWidth="1"/>
    <col min="2065" max="2065" width="3.28515625" style="338" customWidth="1"/>
    <col min="2066" max="2300" width="10.85546875" style="338" customWidth="1"/>
    <col min="2301" max="2301" width="14.7109375" style="338" customWidth="1"/>
    <col min="2302" max="2302" width="5.7109375" style="338" customWidth="1"/>
    <col min="2303" max="2303" width="12.7109375" style="338" customWidth="1"/>
    <col min="2304" max="2304" width="3.140625" style="338"/>
    <col min="2305" max="2305" width="28.85546875" style="338" customWidth="1"/>
    <col min="2306" max="2306" width="17" style="338" customWidth="1"/>
    <col min="2307" max="2307" width="9.85546875" style="338" customWidth="1"/>
    <col min="2308" max="2308" width="11.140625" style="338" customWidth="1"/>
    <col min="2309" max="2309" width="4.42578125" style="338" customWidth="1"/>
    <col min="2310" max="2310" width="9.28515625" style="338" customWidth="1"/>
    <col min="2311" max="2311" width="3.140625" style="338"/>
    <col min="2312" max="2312" width="8.28515625" style="338" customWidth="1"/>
    <col min="2313" max="2313" width="3.5703125" style="338" customWidth="1"/>
    <col min="2314" max="2314" width="8" style="338" customWidth="1"/>
    <col min="2315" max="2315" width="3.140625" style="338"/>
    <col min="2316" max="2316" width="8.28515625" style="338" customWidth="1"/>
    <col min="2317" max="2317" width="2" style="338" customWidth="1"/>
    <col min="2318" max="2318" width="10.85546875" style="338" customWidth="1"/>
    <col min="2319" max="2319" width="3.140625" style="338"/>
    <col min="2320" max="2320" width="8.85546875" style="338" customWidth="1"/>
    <col min="2321" max="2321" width="3.28515625" style="338" customWidth="1"/>
    <col min="2322" max="2556" width="10.85546875" style="338" customWidth="1"/>
    <col min="2557" max="2557" width="14.7109375" style="338" customWidth="1"/>
    <col min="2558" max="2558" width="5.7109375" style="338" customWidth="1"/>
    <col min="2559" max="2559" width="12.7109375" style="338" customWidth="1"/>
    <col min="2560" max="2560" width="3.140625" style="338"/>
    <col min="2561" max="2561" width="28.85546875" style="338" customWidth="1"/>
    <col min="2562" max="2562" width="17" style="338" customWidth="1"/>
    <col min="2563" max="2563" width="9.85546875" style="338" customWidth="1"/>
    <col min="2564" max="2564" width="11.140625" style="338" customWidth="1"/>
    <col min="2565" max="2565" width="4.42578125" style="338" customWidth="1"/>
    <col min="2566" max="2566" width="9.28515625" style="338" customWidth="1"/>
    <col min="2567" max="2567" width="3.140625" style="338"/>
    <col min="2568" max="2568" width="8.28515625" style="338" customWidth="1"/>
    <col min="2569" max="2569" width="3.5703125" style="338" customWidth="1"/>
    <col min="2570" max="2570" width="8" style="338" customWidth="1"/>
    <col min="2571" max="2571" width="3.140625" style="338"/>
    <col min="2572" max="2572" width="8.28515625" style="338" customWidth="1"/>
    <col min="2573" max="2573" width="2" style="338" customWidth="1"/>
    <col min="2574" max="2574" width="10.85546875" style="338" customWidth="1"/>
    <col min="2575" max="2575" width="3.140625" style="338"/>
    <col min="2576" max="2576" width="8.85546875" style="338" customWidth="1"/>
    <col min="2577" max="2577" width="3.28515625" style="338" customWidth="1"/>
    <col min="2578" max="2812" width="10.85546875" style="338" customWidth="1"/>
    <col min="2813" max="2813" width="14.7109375" style="338" customWidth="1"/>
    <col min="2814" max="2814" width="5.7109375" style="338" customWidth="1"/>
    <col min="2815" max="2815" width="12.7109375" style="338" customWidth="1"/>
    <col min="2816" max="2816" width="3.140625" style="338"/>
    <col min="2817" max="2817" width="28.85546875" style="338" customWidth="1"/>
    <col min="2818" max="2818" width="17" style="338" customWidth="1"/>
    <col min="2819" max="2819" width="9.85546875" style="338" customWidth="1"/>
    <col min="2820" max="2820" width="11.140625" style="338" customWidth="1"/>
    <col min="2821" max="2821" width="4.42578125" style="338" customWidth="1"/>
    <col min="2822" max="2822" width="9.28515625" style="338" customWidth="1"/>
    <col min="2823" max="2823" width="3.140625" style="338"/>
    <col min="2824" max="2824" width="8.28515625" style="338" customWidth="1"/>
    <col min="2825" max="2825" width="3.5703125" style="338" customWidth="1"/>
    <col min="2826" max="2826" width="8" style="338" customWidth="1"/>
    <col min="2827" max="2827" width="3.140625" style="338"/>
    <col min="2828" max="2828" width="8.28515625" style="338" customWidth="1"/>
    <col min="2829" max="2829" width="2" style="338" customWidth="1"/>
    <col min="2830" max="2830" width="10.85546875" style="338" customWidth="1"/>
    <col min="2831" max="2831" width="3.140625" style="338"/>
    <col min="2832" max="2832" width="8.85546875" style="338" customWidth="1"/>
    <col min="2833" max="2833" width="3.28515625" style="338" customWidth="1"/>
    <col min="2834" max="3068" width="10.85546875" style="338" customWidth="1"/>
    <col min="3069" max="3069" width="14.7109375" style="338" customWidth="1"/>
    <col min="3070" max="3070" width="5.7109375" style="338" customWidth="1"/>
    <col min="3071" max="3071" width="12.7109375" style="338" customWidth="1"/>
    <col min="3072" max="3072" width="3.140625" style="338"/>
    <col min="3073" max="3073" width="28.85546875" style="338" customWidth="1"/>
    <col min="3074" max="3074" width="17" style="338" customWidth="1"/>
    <col min="3075" max="3075" width="9.85546875" style="338" customWidth="1"/>
    <col min="3076" max="3076" width="11.140625" style="338" customWidth="1"/>
    <col min="3077" max="3077" width="4.42578125" style="338" customWidth="1"/>
    <col min="3078" max="3078" width="9.28515625" style="338" customWidth="1"/>
    <col min="3079" max="3079" width="3.140625" style="338"/>
    <col min="3080" max="3080" width="8.28515625" style="338" customWidth="1"/>
    <col min="3081" max="3081" width="3.5703125" style="338" customWidth="1"/>
    <col min="3082" max="3082" width="8" style="338" customWidth="1"/>
    <col min="3083" max="3083" width="3.140625" style="338"/>
    <col min="3084" max="3084" width="8.28515625" style="338" customWidth="1"/>
    <col min="3085" max="3085" width="2" style="338" customWidth="1"/>
    <col min="3086" max="3086" width="10.85546875" style="338" customWidth="1"/>
    <col min="3087" max="3087" width="3.140625" style="338"/>
    <col min="3088" max="3088" width="8.85546875" style="338" customWidth="1"/>
    <col min="3089" max="3089" width="3.28515625" style="338" customWidth="1"/>
    <col min="3090" max="3324" width="10.85546875" style="338" customWidth="1"/>
    <col min="3325" max="3325" width="14.7109375" style="338" customWidth="1"/>
    <col min="3326" max="3326" width="5.7109375" style="338" customWidth="1"/>
    <col min="3327" max="3327" width="12.7109375" style="338" customWidth="1"/>
    <col min="3328" max="3328" width="3.140625" style="338"/>
    <col min="3329" max="3329" width="28.85546875" style="338" customWidth="1"/>
    <col min="3330" max="3330" width="17" style="338" customWidth="1"/>
    <col min="3331" max="3331" width="9.85546875" style="338" customWidth="1"/>
    <col min="3332" max="3332" width="11.140625" style="338" customWidth="1"/>
    <col min="3333" max="3333" width="4.42578125" style="338" customWidth="1"/>
    <col min="3334" max="3334" width="9.28515625" style="338" customWidth="1"/>
    <col min="3335" max="3335" width="3.140625" style="338"/>
    <col min="3336" max="3336" width="8.28515625" style="338" customWidth="1"/>
    <col min="3337" max="3337" width="3.5703125" style="338" customWidth="1"/>
    <col min="3338" max="3338" width="8" style="338" customWidth="1"/>
    <col min="3339" max="3339" width="3.140625" style="338"/>
    <col min="3340" max="3340" width="8.28515625" style="338" customWidth="1"/>
    <col min="3341" max="3341" width="2" style="338" customWidth="1"/>
    <col min="3342" max="3342" width="10.85546875" style="338" customWidth="1"/>
    <col min="3343" max="3343" width="3.140625" style="338"/>
    <col min="3344" max="3344" width="8.85546875" style="338" customWidth="1"/>
    <col min="3345" max="3345" width="3.28515625" style="338" customWidth="1"/>
    <col min="3346" max="3580" width="10.85546875" style="338" customWidth="1"/>
    <col min="3581" max="3581" width="14.7109375" style="338" customWidth="1"/>
    <col min="3582" max="3582" width="5.7109375" style="338" customWidth="1"/>
    <col min="3583" max="3583" width="12.7109375" style="338" customWidth="1"/>
    <col min="3584" max="3584" width="3.140625" style="338"/>
    <col min="3585" max="3585" width="28.85546875" style="338" customWidth="1"/>
    <col min="3586" max="3586" width="17" style="338" customWidth="1"/>
    <col min="3587" max="3587" width="9.85546875" style="338" customWidth="1"/>
    <col min="3588" max="3588" width="11.140625" style="338" customWidth="1"/>
    <col min="3589" max="3589" width="4.42578125" style="338" customWidth="1"/>
    <col min="3590" max="3590" width="9.28515625" style="338" customWidth="1"/>
    <col min="3591" max="3591" width="3.140625" style="338"/>
    <col min="3592" max="3592" width="8.28515625" style="338" customWidth="1"/>
    <col min="3593" max="3593" width="3.5703125" style="338" customWidth="1"/>
    <col min="3594" max="3594" width="8" style="338" customWidth="1"/>
    <col min="3595" max="3595" width="3.140625" style="338"/>
    <col min="3596" max="3596" width="8.28515625" style="338" customWidth="1"/>
    <col min="3597" max="3597" width="2" style="338" customWidth="1"/>
    <col min="3598" max="3598" width="10.85546875" style="338" customWidth="1"/>
    <col min="3599" max="3599" width="3.140625" style="338"/>
    <col min="3600" max="3600" width="8.85546875" style="338" customWidth="1"/>
    <col min="3601" max="3601" width="3.28515625" style="338" customWidth="1"/>
    <col min="3602" max="3836" width="10.85546875" style="338" customWidth="1"/>
    <col min="3837" max="3837" width="14.7109375" style="338" customWidth="1"/>
    <col min="3838" max="3838" width="5.7109375" style="338" customWidth="1"/>
    <col min="3839" max="3839" width="12.7109375" style="338" customWidth="1"/>
    <col min="3840" max="3840" width="3.140625" style="338"/>
    <col min="3841" max="3841" width="28.85546875" style="338" customWidth="1"/>
    <col min="3842" max="3842" width="17" style="338" customWidth="1"/>
    <col min="3843" max="3843" width="9.85546875" style="338" customWidth="1"/>
    <col min="3844" max="3844" width="11.140625" style="338" customWidth="1"/>
    <col min="3845" max="3845" width="4.42578125" style="338" customWidth="1"/>
    <col min="3846" max="3846" width="9.28515625" style="338" customWidth="1"/>
    <col min="3847" max="3847" width="3.140625" style="338"/>
    <col min="3848" max="3848" width="8.28515625" style="338" customWidth="1"/>
    <col min="3849" max="3849" width="3.5703125" style="338" customWidth="1"/>
    <col min="3850" max="3850" width="8" style="338" customWidth="1"/>
    <col min="3851" max="3851" width="3.140625" style="338"/>
    <col min="3852" max="3852" width="8.28515625" style="338" customWidth="1"/>
    <col min="3853" max="3853" width="2" style="338" customWidth="1"/>
    <col min="3854" max="3854" width="10.85546875" style="338" customWidth="1"/>
    <col min="3855" max="3855" width="3.140625" style="338"/>
    <col min="3856" max="3856" width="8.85546875" style="338" customWidth="1"/>
    <col min="3857" max="3857" width="3.28515625" style="338" customWidth="1"/>
    <col min="3858" max="4092" width="10.85546875" style="338" customWidth="1"/>
    <col min="4093" max="4093" width="14.7109375" style="338" customWidth="1"/>
    <col min="4094" max="4094" width="5.7109375" style="338" customWidth="1"/>
    <col min="4095" max="4095" width="12.7109375" style="338" customWidth="1"/>
    <col min="4096" max="4096" width="3.140625" style="338"/>
    <col min="4097" max="4097" width="28.85546875" style="338" customWidth="1"/>
    <col min="4098" max="4098" width="17" style="338" customWidth="1"/>
    <col min="4099" max="4099" width="9.85546875" style="338" customWidth="1"/>
    <col min="4100" max="4100" width="11.140625" style="338" customWidth="1"/>
    <col min="4101" max="4101" width="4.42578125" style="338" customWidth="1"/>
    <col min="4102" max="4102" width="9.28515625" style="338" customWidth="1"/>
    <col min="4103" max="4103" width="3.140625" style="338"/>
    <col min="4104" max="4104" width="8.28515625" style="338" customWidth="1"/>
    <col min="4105" max="4105" width="3.5703125" style="338" customWidth="1"/>
    <col min="4106" max="4106" width="8" style="338" customWidth="1"/>
    <col min="4107" max="4107" width="3.140625" style="338"/>
    <col min="4108" max="4108" width="8.28515625" style="338" customWidth="1"/>
    <col min="4109" max="4109" width="2" style="338" customWidth="1"/>
    <col min="4110" max="4110" width="10.85546875" style="338" customWidth="1"/>
    <col min="4111" max="4111" width="3.140625" style="338"/>
    <col min="4112" max="4112" width="8.85546875" style="338" customWidth="1"/>
    <col min="4113" max="4113" width="3.28515625" style="338" customWidth="1"/>
    <col min="4114" max="4348" width="10.85546875" style="338" customWidth="1"/>
    <col min="4349" max="4349" width="14.7109375" style="338" customWidth="1"/>
    <col min="4350" max="4350" width="5.7109375" style="338" customWidth="1"/>
    <col min="4351" max="4351" width="12.7109375" style="338" customWidth="1"/>
    <col min="4352" max="4352" width="3.140625" style="338"/>
    <col min="4353" max="4353" width="28.85546875" style="338" customWidth="1"/>
    <col min="4354" max="4354" width="17" style="338" customWidth="1"/>
    <col min="4355" max="4355" width="9.85546875" style="338" customWidth="1"/>
    <col min="4356" max="4356" width="11.140625" style="338" customWidth="1"/>
    <col min="4357" max="4357" width="4.42578125" style="338" customWidth="1"/>
    <col min="4358" max="4358" width="9.28515625" style="338" customWidth="1"/>
    <col min="4359" max="4359" width="3.140625" style="338"/>
    <col min="4360" max="4360" width="8.28515625" style="338" customWidth="1"/>
    <col min="4361" max="4361" width="3.5703125" style="338" customWidth="1"/>
    <col min="4362" max="4362" width="8" style="338" customWidth="1"/>
    <col min="4363" max="4363" width="3.140625" style="338"/>
    <col min="4364" max="4364" width="8.28515625" style="338" customWidth="1"/>
    <col min="4365" max="4365" width="2" style="338" customWidth="1"/>
    <col min="4366" max="4366" width="10.85546875" style="338" customWidth="1"/>
    <col min="4367" max="4367" width="3.140625" style="338"/>
    <col min="4368" max="4368" width="8.85546875" style="338" customWidth="1"/>
    <col min="4369" max="4369" width="3.28515625" style="338" customWidth="1"/>
    <col min="4370" max="4604" width="10.85546875" style="338" customWidth="1"/>
    <col min="4605" max="4605" width="14.7109375" style="338" customWidth="1"/>
    <col min="4606" max="4606" width="5.7109375" style="338" customWidth="1"/>
    <col min="4607" max="4607" width="12.7109375" style="338" customWidth="1"/>
    <col min="4608" max="4608" width="3.140625" style="338"/>
    <col min="4609" max="4609" width="28.85546875" style="338" customWidth="1"/>
    <col min="4610" max="4610" width="17" style="338" customWidth="1"/>
    <col min="4611" max="4611" width="9.85546875" style="338" customWidth="1"/>
    <col min="4612" max="4612" width="11.140625" style="338" customWidth="1"/>
    <col min="4613" max="4613" width="4.42578125" style="338" customWidth="1"/>
    <col min="4614" max="4614" width="9.28515625" style="338" customWidth="1"/>
    <col min="4615" max="4615" width="3.140625" style="338"/>
    <col min="4616" max="4616" width="8.28515625" style="338" customWidth="1"/>
    <col min="4617" max="4617" width="3.5703125" style="338" customWidth="1"/>
    <col min="4618" max="4618" width="8" style="338" customWidth="1"/>
    <col min="4619" max="4619" width="3.140625" style="338"/>
    <col min="4620" max="4620" width="8.28515625" style="338" customWidth="1"/>
    <col min="4621" max="4621" width="2" style="338" customWidth="1"/>
    <col min="4622" max="4622" width="10.85546875" style="338" customWidth="1"/>
    <col min="4623" max="4623" width="3.140625" style="338"/>
    <col min="4624" max="4624" width="8.85546875" style="338" customWidth="1"/>
    <col min="4625" max="4625" width="3.28515625" style="338" customWidth="1"/>
    <col min="4626" max="4860" width="10.85546875" style="338" customWidth="1"/>
    <col min="4861" max="4861" width="14.7109375" style="338" customWidth="1"/>
    <col min="4862" max="4862" width="5.7109375" style="338" customWidth="1"/>
    <col min="4863" max="4863" width="12.7109375" style="338" customWidth="1"/>
    <col min="4864" max="4864" width="3.140625" style="338"/>
    <col min="4865" max="4865" width="28.85546875" style="338" customWidth="1"/>
    <col min="4866" max="4866" width="17" style="338" customWidth="1"/>
    <col min="4867" max="4867" width="9.85546875" style="338" customWidth="1"/>
    <col min="4868" max="4868" width="11.140625" style="338" customWidth="1"/>
    <col min="4869" max="4869" width="4.42578125" style="338" customWidth="1"/>
    <col min="4870" max="4870" width="9.28515625" style="338" customWidth="1"/>
    <col min="4871" max="4871" width="3.140625" style="338"/>
    <col min="4872" max="4872" width="8.28515625" style="338" customWidth="1"/>
    <col min="4873" max="4873" width="3.5703125" style="338" customWidth="1"/>
    <col min="4874" max="4874" width="8" style="338" customWidth="1"/>
    <col min="4875" max="4875" width="3.140625" style="338"/>
    <col min="4876" max="4876" width="8.28515625" style="338" customWidth="1"/>
    <col min="4877" max="4877" width="2" style="338" customWidth="1"/>
    <col min="4878" max="4878" width="10.85546875" style="338" customWidth="1"/>
    <col min="4879" max="4879" width="3.140625" style="338"/>
    <col min="4880" max="4880" width="8.85546875" style="338" customWidth="1"/>
    <col min="4881" max="4881" width="3.28515625" style="338" customWidth="1"/>
    <col min="4882" max="5116" width="10.85546875" style="338" customWidth="1"/>
    <col min="5117" max="5117" width="14.7109375" style="338" customWidth="1"/>
    <col min="5118" max="5118" width="5.7109375" style="338" customWidth="1"/>
    <col min="5119" max="5119" width="12.7109375" style="338" customWidth="1"/>
    <col min="5120" max="5120" width="3.140625" style="338"/>
    <col min="5121" max="5121" width="28.85546875" style="338" customWidth="1"/>
    <col min="5122" max="5122" width="17" style="338" customWidth="1"/>
    <col min="5123" max="5123" width="9.85546875" style="338" customWidth="1"/>
    <col min="5124" max="5124" width="11.140625" style="338" customWidth="1"/>
    <col min="5125" max="5125" width="4.42578125" style="338" customWidth="1"/>
    <col min="5126" max="5126" width="9.28515625" style="338" customWidth="1"/>
    <col min="5127" max="5127" width="3.140625" style="338"/>
    <col min="5128" max="5128" width="8.28515625" style="338" customWidth="1"/>
    <col min="5129" max="5129" width="3.5703125" style="338" customWidth="1"/>
    <col min="5130" max="5130" width="8" style="338" customWidth="1"/>
    <col min="5131" max="5131" width="3.140625" style="338"/>
    <col min="5132" max="5132" width="8.28515625" style="338" customWidth="1"/>
    <col min="5133" max="5133" width="2" style="338" customWidth="1"/>
    <col min="5134" max="5134" width="10.85546875" style="338" customWidth="1"/>
    <col min="5135" max="5135" width="3.140625" style="338"/>
    <col min="5136" max="5136" width="8.85546875" style="338" customWidth="1"/>
    <col min="5137" max="5137" width="3.28515625" style="338" customWidth="1"/>
    <col min="5138" max="5372" width="10.85546875" style="338" customWidth="1"/>
    <col min="5373" max="5373" width="14.7109375" style="338" customWidth="1"/>
    <col min="5374" max="5374" width="5.7109375" style="338" customWidth="1"/>
    <col min="5375" max="5375" width="12.7109375" style="338" customWidth="1"/>
    <col min="5376" max="5376" width="3.140625" style="338"/>
    <col min="5377" max="5377" width="28.85546875" style="338" customWidth="1"/>
    <col min="5378" max="5378" width="17" style="338" customWidth="1"/>
    <col min="5379" max="5379" width="9.85546875" style="338" customWidth="1"/>
    <col min="5380" max="5380" width="11.140625" style="338" customWidth="1"/>
    <col min="5381" max="5381" width="4.42578125" style="338" customWidth="1"/>
    <col min="5382" max="5382" width="9.28515625" style="338" customWidth="1"/>
    <col min="5383" max="5383" width="3.140625" style="338"/>
    <col min="5384" max="5384" width="8.28515625" style="338" customWidth="1"/>
    <col min="5385" max="5385" width="3.5703125" style="338" customWidth="1"/>
    <col min="5386" max="5386" width="8" style="338" customWidth="1"/>
    <col min="5387" max="5387" width="3.140625" style="338"/>
    <col min="5388" max="5388" width="8.28515625" style="338" customWidth="1"/>
    <col min="5389" max="5389" width="2" style="338" customWidth="1"/>
    <col min="5390" max="5390" width="10.85546875" style="338" customWidth="1"/>
    <col min="5391" max="5391" width="3.140625" style="338"/>
    <col min="5392" max="5392" width="8.85546875" style="338" customWidth="1"/>
    <col min="5393" max="5393" width="3.28515625" style="338" customWidth="1"/>
    <col min="5394" max="5628" width="10.85546875" style="338" customWidth="1"/>
    <col min="5629" max="5629" width="14.7109375" style="338" customWidth="1"/>
    <col min="5630" max="5630" width="5.7109375" style="338" customWidth="1"/>
    <col min="5631" max="5631" width="12.7109375" style="338" customWidth="1"/>
    <col min="5632" max="5632" width="3.140625" style="338"/>
    <col min="5633" max="5633" width="28.85546875" style="338" customWidth="1"/>
    <col min="5634" max="5634" width="17" style="338" customWidth="1"/>
    <col min="5635" max="5635" width="9.85546875" style="338" customWidth="1"/>
    <col min="5636" max="5636" width="11.140625" style="338" customWidth="1"/>
    <col min="5637" max="5637" width="4.42578125" style="338" customWidth="1"/>
    <col min="5638" max="5638" width="9.28515625" style="338" customWidth="1"/>
    <col min="5639" max="5639" width="3.140625" style="338"/>
    <col min="5640" max="5640" width="8.28515625" style="338" customWidth="1"/>
    <col min="5641" max="5641" width="3.5703125" style="338" customWidth="1"/>
    <col min="5642" max="5642" width="8" style="338" customWidth="1"/>
    <col min="5643" max="5643" width="3.140625" style="338"/>
    <col min="5644" max="5644" width="8.28515625" style="338" customWidth="1"/>
    <col min="5645" max="5645" width="2" style="338" customWidth="1"/>
    <col min="5646" max="5646" width="10.85546875" style="338" customWidth="1"/>
    <col min="5647" max="5647" width="3.140625" style="338"/>
    <col min="5648" max="5648" width="8.85546875" style="338" customWidth="1"/>
    <col min="5649" max="5649" width="3.28515625" style="338" customWidth="1"/>
    <col min="5650" max="5884" width="10.85546875" style="338" customWidth="1"/>
    <col min="5885" max="5885" width="14.7109375" style="338" customWidth="1"/>
    <col min="5886" max="5886" width="5.7109375" style="338" customWidth="1"/>
    <col min="5887" max="5887" width="12.7109375" style="338" customWidth="1"/>
    <col min="5888" max="5888" width="3.140625" style="338"/>
    <col min="5889" max="5889" width="28.85546875" style="338" customWidth="1"/>
    <col min="5890" max="5890" width="17" style="338" customWidth="1"/>
    <col min="5891" max="5891" width="9.85546875" style="338" customWidth="1"/>
    <col min="5892" max="5892" width="11.140625" style="338" customWidth="1"/>
    <col min="5893" max="5893" width="4.42578125" style="338" customWidth="1"/>
    <col min="5894" max="5894" width="9.28515625" style="338" customWidth="1"/>
    <col min="5895" max="5895" width="3.140625" style="338"/>
    <col min="5896" max="5896" width="8.28515625" style="338" customWidth="1"/>
    <col min="5897" max="5897" width="3.5703125" style="338" customWidth="1"/>
    <col min="5898" max="5898" width="8" style="338" customWidth="1"/>
    <col min="5899" max="5899" width="3.140625" style="338"/>
    <col min="5900" max="5900" width="8.28515625" style="338" customWidth="1"/>
    <col min="5901" max="5901" width="2" style="338" customWidth="1"/>
    <col min="5902" max="5902" width="10.85546875" style="338" customWidth="1"/>
    <col min="5903" max="5903" width="3.140625" style="338"/>
    <col min="5904" max="5904" width="8.85546875" style="338" customWidth="1"/>
    <col min="5905" max="5905" width="3.28515625" style="338" customWidth="1"/>
    <col min="5906" max="6140" width="10.85546875" style="338" customWidth="1"/>
    <col min="6141" max="6141" width="14.7109375" style="338" customWidth="1"/>
    <col min="6142" max="6142" width="5.7109375" style="338" customWidth="1"/>
    <col min="6143" max="6143" width="12.7109375" style="338" customWidth="1"/>
    <col min="6144" max="6144" width="3.140625" style="338"/>
    <col min="6145" max="6145" width="28.85546875" style="338" customWidth="1"/>
    <col min="6146" max="6146" width="17" style="338" customWidth="1"/>
    <col min="6147" max="6147" width="9.85546875" style="338" customWidth="1"/>
    <col min="6148" max="6148" width="11.140625" style="338" customWidth="1"/>
    <col min="6149" max="6149" width="4.42578125" style="338" customWidth="1"/>
    <col min="6150" max="6150" width="9.28515625" style="338" customWidth="1"/>
    <col min="6151" max="6151" width="3.140625" style="338"/>
    <col min="6152" max="6152" width="8.28515625" style="338" customWidth="1"/>
    <col min="6153" max="6153" width="3.5703125" style="338" customWidth="1"/>
    <col min="6154" max="6154" width="8" style="338" customWidth="1"/>
    <col min="6155" max="6155" width="3.140625" style="338"/>
    <col min="6156" max="6156" width="8.28515625" style="338" customWidth="1"/>
    <col min="6157" max="6157" width="2" style="338" customWidth="1"/>
    <col min="6158" max="6158" width="10.85546875" style="338" customWidth="1"/>
    <col min="6159" max="6159" width="3.140625" style="338"/>
    <col min="6160" max="6160" width="8.85546875" style="338" customWidth="1"/>
    <col min="6161" max="6161" width="3.28515625" style="338" customWidth="1"/>
    <col min="6162" max="6396" width="10.85546875" style="338" customWidth="1"/>
    <col min="6397" max="6397" width="14.7109375" style="338" customWidth="1"/>
    <col min="6398" max="6398" width="5.7109375" style="338" customWidth="1"/>
    <col min="6399" max="6399" width="12.7109375" style="338" customWidth="1"/>
    <col min="6400" max="6400" width="3.140625" style="338"/>
    <col min="6401" max="6401" width="28.85546875" style="338" customWidth="1"/>
    <col min="6402" max="6402" width="17" style="338" customWidth="1"/>
    <col min="6403" max="6403" width="9.85546875" style="338" customWidth="1"/>
    <col min="6404" max="6404" width="11.140625" style="338" customWidth="1"/>
    <col min="6405" max="6405" width="4.42578125" style="338" customWidth="1"/>
    <col min="6406" max="6406" width="9.28515625" style="338" customWidth="1"/>
    <col min="6407" max="6407" width="3.140625" style="338"/>
    <col min="6408" max="6408" width="8.28515625" style="338" customWidth="1"/>
    <col min="6409" max="6409" width="3.5703125" style="338" customWidth="1"/>
    <col min="6410" max="6410" width="8" style="338" customWidth="1"/>
    <col min="6411" max="6411" width="3.140625" style="338"/>
    <col min="6412" max="6412" width="8.28515625" style="338" customWidth="1"/>
    <col min="6413" max="6413" width="2" style="338" customWidth="1"/>
    <col min="6414" max="6414" width="10.85546875" style="338" customWidth="1"/>
    <col min="6415" max="6415" width="3.140625" style="338"/>
    <col min="6416" max="6416" width="8.85546875" style="338" customWidth="1"/>
    <col min="6417" max="6417" width="3.28515625" style="338" customWidth="1"/>
    <col min="6418" max="6652" width="10.85546875" style="338" customWidth="1"/>
    <col min="6653" max="6653" width="14.7109375" style="338" customWidth="1"/>
    <col min="6654" max="6654" width="5.7109375" style="338" customWidth="1"/>
    <col min="6655" max="6655" width="12.7109375" style="338" customWidth="1"/>
    <col min="6656" max="6656" width="3.140625" style="338"/>
    <col min="6657" max="6657" width="28.85546875" style="338" customWidth="1"/>
    <col min="6658" max="6658" width="17" style="338" customWidth="1"/>
    <col min="6659" max="6659" width="9.85546875" style="338" customWidth="1"/>
    <col min="6660" max="6660" width="11.140625" style="338" customWidth="1"/>
    <col min="6661" max="6661" width="4.42578125" style="338" customWidth="1"/>
    <col min="6662" max="6662" width="9.28515625" style="338" customWidth="1"/>
    <col min="6663" max="6663" width="3.140625" style="338"/>
    <col min="6664" max="6664" width="8.28515625" style="338" customWidth="1"/>
    <col min="6665" max="6665" width="3.5703125" style="338" customWidth="1"/>
    <col min="6666" max="6666" width="8" style="338" customWidth="1"/>
    <col min="6667" max="6667" width="3.140625" style="338"/>
    <col min="6668" max="6668" width="8.28515625" style="338" customWidth="1"/>
    <col min="6669" max="6669" width="2" style="338" customWidth="1"/>
    <col min="6670" max="6670" width="10.85546875" style="338" customWidth="1"/>
    <col min="6671" max="6671" width="3.140625" style="338"/>
    <col min="6672" max="6672" width="8.85546875" style="338" customWidth="1"/>
    <col min="6673" max="6673" width="3.28515625" style="338" customWidth="1"/>
    <col min="6674" max="6908" width="10.85546875" style="338" customWidth="1"/>
    <col min="6909" max="6909" width="14.7109375" style="338" customWidth="1"/>
    <col min="6910" max="6910" width="5.7109375" style="338" customWidth="1"/>
    <col min="6911" max="6911" width="12.7109375" style="338" customWidth="1"/>
    <col min="6912" max="6912" width="3.140625" style="338"/>
    <col min="6913" max="6913" width="28.85546875" style="338" customWidth="1"/>
    <col min="6914" max="6914" width="17" style="338" customWidth="1"/>
    <col min="6915" max="6915" width="9.85546875" style="338" customWidth="1"/>
    <col min="6916" max="6916" width="11.140625" style="338" customWidth="1"/>
    <col min="6917" max="6917" width="4.42578125" style="338" customWidth="1"/>
    <col min="6918" max="6918" width="9.28515625" style="338" customWidth="1"/>
    <col min="6919" max="6919" width="3.140625" style="338"/>
    <col min="6920" max="6920" width="8.28515625" style="338" customWidth="1"/>
    <col min="6921" max="6921" width="3.5703125" style="338" customWidth="1"/>
    <col min="6922" max="6922" width="8" style="338" customWidth="1"/>
    <col min="6923" max="6923" width="3.140625" style="338"/>
    <col min="6924" max="6924" width="8.28515625" style="338" customWidth="1"/>
    <col min="6925" max="6925" width="2" style="338" customWidth="1"/>
    <col min="6926" max="6926" width="10.85546875" style="338" customWidth="1"/>
    <col min="6927" max="6927" width="3.140625" style="338"/>
    <col min="6928" max="6928" width="8.85546875" style="338" customWidth="1"/>
    <col min="6929" max="6929" width="3.28515625" style="338" customWidth="1"/>
    <col min="6930" max="7164" width="10.85546875" style="338" customWidth="1"/>
    <col min="7165" max="7165" width="14.7109375" style="338" customWidth="1"/>
    <col min="7166" max="7166" width="5.7109375" style="338" customWidth="1"/>
    <col min="7167" max="7167" width="12.7109375" style="338" customWidth="1"/>
    <col min="7168" max="7168" width="3.140625" style="338"/>
    <col min="7169" max="7169" width="28.85546875" style="338" customWidth="1"/>
    <col min="7170" max="7170" width="17" style="338" customWidth="1"/>
    <col min="7171" max="7171" width="9.85546875" style="338" customWidth="1"/>
    <col min="7172" max="7172" width="11.140625" style="338" customWidth="1"/>
    <col min="7173" max="7173" width="4.42578125" style="338" customWidth="1"/>
    <col min="7174" max="7174" width="9.28515625" style="338" customWidth="1"/>
    <col min="7175" max="7175" width="3.140625" style="338"/>
    <col min="7176" max="7176" width="8.28515625" style="338" customWidth="1"/>
    <col min="7177" max="7177" width="3.5703125" style="338" customWidth="1"/>
    <col min="7178" max="7178" width="8" style="338" customWidth="1"/>
    <col min="7179" max="7179" width="3.140625" style="338"/>
    <col min="7180" max="7180" width="8.28515625" style="338" customWidth="1"/>
    <col min="7181" max="7181" width="2" style="338" customWidth="1"/>
    <col min="7182" max="7182" width="10.85546875" style="338" customWidth="1"/>
    <col min="7183" max="7183" width="3.140625" style="338"/>
    <col min="7184" max="7184" width="8.85546875" style="338" customWidth="1"/>
    <col min="7185" max="7185" width="3.28515625" style="338" customWidth="1"/>
    <col min="7186" max="7420" width="10.85546875" style="338" customWidth="1"/>
    <col min="7421" max="7421" width="14.7109375" style="338" customWidth="1"/>
    <col min="7422" max="7422" width="5.7109375" style="338" customWidth="1"/>
    <col min="7423" max="7423" width="12.7109375" style="338" customWidth="1"/>
    <col min="7424" max="7424" width="3.140625" style="338"/>
    <col min="7425" max="7425" width="28.85546875" style="338" customWidth="1"/>
    <col min="7426" max="7426" width="17" style="338" customWidth="1"/>
    <col min="7427" max="7427" width="9.85546875" style="338" customWidth="1"/>
    <col min="7428" max="7428" width="11.140625" style="338" customWidth="1"/>
    <col min="7429" max="7429" width="4.42578125" style="338" customWidth="1"/>
    <col min="7430" max="7430" width="9.28515625" style="338" customWidth="1"/>
    <col min="7431" max="7431" width="3.140625" style="338"/>
    <col min="7432" max="7432" width="8.28515625" style="338" customWidth="1"/>
    <col min="7433" max="7433" width="3.5703125" style="338" customWidth="1"/>
    <col min="7434" max="7434" width="8" style="338" customWidth="1"/>
    <col min="7435" max="7435" width="3.140625" style="338"/>
    <col min="7436" max="7436" width="8.28515625" style="338" customWidth="1"/>
    <col min="7437" max="7437" width="2" style="338" customWidth="1"/>
    <col min="7438" max="7438" width="10.85546875" style="338" customWidth="1"/>
    <col min="7439" max="7439" width="3.140625" style="338"/>
    <col min="7440" max="7440" width="8.85546875" style="338" customWidth="1"/>
    <col min="7441" max="7441" width="3.28515625" style="338" customWidth="1"/>
    <col min="7442" max="7676" width="10.85546875" style="338" customWidth="1"/>
    <col min="7677" max="7677" width="14.7109375" style="338" customWidth="1"/>
    <col min="7678" max="7678" width="5.7109375" style="338" customWidth="1"/>
    <col min="7679" max="7679" width="12.7109375" style="338" customWidth="1"/>
    <col min="7680" max="7680" width="3.140625" style="338"/>
    <col min="7681" max="7681" width="28.85546875" style="338" customWidth="1"/>
    <col min="7682" max="7682" width="17" style="338" customWidth="1"/>
    <col min="7683" max="7683" width="9.85546875" style="338" customWidth="1"/>
    <col min="7684" max="7684" width="11.140625" style="338" customWidth="1"/>
    <col min="7685" max="7685" width="4.42578125" style="338" customWidth="1"/>
    <col min="7686" max="7686" width="9.28515625" style="338" customWidth="1"/>
    <col min="7687" max="7687" width="3.140625" style="338"/>
    <col min="7688" max="7688" width="8.28515625" style="338" customWidth="1"/>
    <col min="7689" max="7689" width="3.5703125" style="338" customWidth="1"/>
    <col min="7690" max="7690" width="8" style="338" customWidth="1"/>
    <col min="7691" max="7691" width="3.140625" style="338"/>
    <col min="7692" max="7692" width="8.28515625" style="338" customWidth="1"/>
    <col min="7693" max="7693" width="2" style="338" customWidth="1"/>
    <col min="7694" max="7694" width="10.85546875" style="338" customWidth="1"/>
    <col min="7695" max="7695" width="3.140625" style="338"/>
    <col min="7696" max="7696" width="8.85546875" style="338" customWidth="1"/>
    <col min="7697" max="7697" width="3.28515625" style="338" customWidth="1"/>
    <col min="7698" max="7932" width="10.85546875" style="338" customWidth="1"/>
    <col min="7933" max="7933" width="14.7109375" style="338" customWidth="1"/>
    <col min="7934" max="7934" width="5.7109375" style="338" customWidth="1"/>
    <col min="7935" max="7935" width="12.7109375" style="338" customWidth="1"/>
    <col min="7936" max="7936" width="3.140625" style="338"/>
    <col min="7937" max="7937" width="28.85546875" style="338" customWidth="1"/>
    <col min="7938" max="7938" width="17" style="338" customWidth="1"/>
    <col min="7939" max="7939" width="9.85546875" style="338" customWidth="1"/>
    <col min="7940" max="7940" width="11.140625" style="338" customWidth="1"/>
    <col min="7941" max="7941" width="4.42578125" style="338" customWidth="1"/>
    <col min="7942" max="7942" width="9.28515625" style="338" customWidth="1"/>
    <col min="7943" max="7943" width="3.140625" style="338"/>
    <col min="7944" max="7944" width="8.28515625" style="338" customWidth="1"/>
    <col min="7945" max="7945" width="3.5703125" style="338" customWidth="1"/>
    <col min="7946" max="7946" width="8" style="338" customWidth="1"/>
    <col min="7947" max="7947" width="3.140625" style="338"/>
    <col min="7948" max="7948" width="8.28515625" style="338" customWidth="1"/>
    <col min="7949" max="7949" width="2" style="338" customWidth="1"/>
    <col min="7950" max="7950" width="10.85546875" style="338" customWidth="1"/>
    <col min="7951" max="7951" width="3.140625" style="338"/>
    <col min="7952" max="7952" width="8.85546875" style="338" customWidth="1"/>
    <col min="7953" max="7953" width="3.28515625" style="338" customWidth="1"/>
    <col min="7954" max="8188" width="10.85546875" style="338" customWidth="1"/>
    <col min="8189" max="8189" width="14.7109375" style="338" customWidth="1"/>
    <col min="8190" max="8190" width="5.7109375" style="338" customWidth="1"/>
    <col min="8191" max="8191" width="12.7109375" style="338" customWidth="1"/>
    <col min="8192" max="8192" width="3.140625" style="338"/>
    <col min="8193" max="8193" width="28.85546875" style="338" customWidth="1"/>
    <col min="8194" max="8194" width="17" style="338" customWidth="1"/>
    <col min="8195" max="8195" width="9.85546875" style="338" customWidth="1"/>
    <col min="8196" max="8196" width="11.140625" style="338" customWidth="1"/>
    <col min="8197" max="8197" width="4.42578125" style="338" customWidth="1"/>
    <col min="8198" max="8198" width="9.28515625" style="338" customWidth="1"/>
    <col min="8199" max="8199" width="3.140625" style="338"/>
    <col min="8200" max="8200" width="8.28515625" style="338" customWidth="1"/>
    <col min="8201" max="8201" width="3.5703125" style="338" customWidth="1"/>
    <col min="8202" max="8202" width="8" style="338" customWidth="1"/>
    <col min="8203" max="8203" width="3.140625" style="338"/>
    <col min="8204" max="8204" width="8.28515625" style="338" customWidth="1"/>
    <col min="8205" max="8205" width="2" style="338" customWidth="1"/>
    <col min="8206" max="8206" width="10.85546875" style="338" customWidth="1"/>
    <col min="8207" max="8207" width="3.140625" style="338"/>
    <col min="8208" max="8208" width="8.85546875" style="338" customWidth="1"/>
    <col min="8209" max="8209" width="3.28515625" style="338" customWidth="1"/>
    <col min="8210" max="8444" width="10.85546875" style="338" customWidth="1"/>
    <col min="8445" max="8445" width="14.7109375" style="338" customWidth="1"/>
    <col min="8446" max="8446" width="5.7109375" style="338" customWidth="1"/>
    <col min="8447" max="8447" width="12.7109375" style="338" customWidth="1"/>
    <col min="8448" max="8448" width="3.140625" style="338"/>
    <col min="8449" max="8449" width="28.85546875" style="338" customWidth="1"/>
    <col min="8450" max="8450" width="17" style="338" customWidth="1"/>
    <col min="8451" max="8451" width="9.85546875" style="338" customWidth="1"/>
    <col min="8452" max="8452" width="11.140625" style="338" customWidth="1"/>
    <col min="8453" max="8453" width="4.42578125" style="338" customWidth="1"/>
    <col min="8454" max="8454" width="9.28515625" style="338" customWidth="1"/>
    <col min="8455" max="8455" width="3.140625" style="338"/>
    <col min="8456" max="8456" width="8.28515625" style="338" customWidth="1"/>
    <col min="8457" max="8457" width="3.5703125" style="338" customWidth="1"/>
    <col min="8458" max="8458" width="8" style="338" customWidth="1"/>
    <col min="8459" max="8459" width="3.140625" style="338"/>
    <col min="8460" max="8460" width="8.28515625" style="338" customWidth="1"/>
    <col min="8461" max="8461" width="2" style="338" customWidth="1"/>
    <col min="8462" max="8462" width="10.85546875" style="338" customWidth="1"/>
    <col min="8463" max="8463" width="3.140625" style="338"/>
    <col min="8464" max="8464" width="8.85546875" style="338" customWidth="1"/>
    <col min="8465" max="8465" width="3.28515625" style="338" customWidth="1"/>
    <col min="8466" max="8700" width="10.85546875" style="338" customWidth="1"/>
    <col min="8701" max="8701" width="14.7109375" style="338" customWidth="1"/>
    <col min="8702" max="8702" width="5.7109375" style="338" customWidth="1"/>
    <col min="8703" max="8703" width="12.7109375" style="338" customWidth="1"/>
    <col min="8704" max="8704" width="3.140625" style="338"/>
    <col min="8705" max="8705" width="28.85546875" style="338" customWidth="1"/>
    <col min="8706" max="8706" width="17" style="338" customWidth="1"/>
    <col min="8707" max="8707" width="9.85546875" style="338" customWidth="1"/>
    <col min="8708" max="8708" width="11.140625" style="338" customWidth="1"/>
    <col min="8709" max="8709" width="4.42578125" style="338" customWidth="1"/>
    <col min="8710" max="8710" width="9.28515625" style="338" customWidth="1"/>
    <col min="8711" max="8711" width="3.140625" style="338"/>
    <col min="8712" max="8712" width="8.28515625" style="338" customWidth="1"/>
    <col min="8713" max="8713" width="3.5703125" style="338" customWidth="1"/>
    <col min="8714" max="8714" width="8" style="338" customWidth="1"/>
    <col min="8715" max="8715" width="3.140625" style="338"/>
    <col min="8716" max="8716" width="8.28515625" style="338" customWidth="1"/>
    <col min="8717" max="8717" width="2" style="338" customWidth="1"/>
    <col min="8718" max="8718" width="10.85546875" style="338" customWidth="1"/>
    <col min="8719" max="8719" width="3.140625" style="338"/>
    <col min="8720" max="8720" width="8.85546875" style="338" customWidth="1"/>
    <col min="8721" max="8721" width="3.28515625" style="338" customWidth="1"/>
    <col min="8722" max="8956" width="10.85546875" style="338" customWidth="1"/>
    <col min="8957" max="8957" width="14.7109375" style="338" customWidth="1"/>
    <col min="8958" max="8958" width="5.7109375" style="338" customWidth="1"/>
    <col min="8959" max="8959" width="12.7109375" style="338" customWidth="1"/>
    <col min="8960" max="8960" width="3.140625" style="338"/>
    <col min="8961" max="8961" width="28.85546875" style="338" customWidth="1"/>
    <col min="8962" max="8962" width="17" style="338" customWidth="1"/>
    <col min="8963" max="8963" width="9.85546875" style="338" customWidth="1"/>
    <col min="8964" max="8964" width="11.140625" style="338" customWidth="1"/>
    <col min="8965" max="8965" width="4.42578125" style="338" customWidth="1"/>
    <col min="8966" max="8966" width="9.28515625" style="338" customWidth="1"/>
    <col min="8967" max="8967" width="3.140625" style="338"/>
    <col min="8968" max="8968" width="8.28515625" style="338" customWidth="1"/>
    <col min="8969" max="8969" width="3.5703125" style="338" customWidth="1"/>
    <col min="8970" max="8970" width="8" style="338" customWidth="1"/>
    <col min="8971" max="8971" width="3.140625" style="338"/>
    <col min="8972" max="8972" width="8.28515625" style="338" customWidth="1"/>
    <col min="8973" max="8973" width="2" style="338" customWidth="1"/>
    <col min="8974" max="8974" width="10.85546875" style="338" customWidth="1"/>
    <col min="8975" max="8975" width="3.140625" style="338"/>
    <col min="8976" max="8976" width="8.85546875" style="338" customWidth="1"/>
    <col min="8977" max="8977" width="3.28515625" style="338" customWidth="1"/>
    <col min="8978" max="9212" width="10.85546875" style="338" customWidth="1"/>
    <col min="9213" max="9213" width="14.7109375" style="338" customWidth="1"/>
    <col min="9214" max="9214" width="5.7109375" style="338" customWidth="1"/>
    <col min="9215" max="9215" width="12.7109375" style="338" customWidth="1"/>
    <col min="9216" max="9216" width="3.140625" style="338"/>
    <col min="9217" max="9217" width="28.85546875" style="338" customWidth="1"/>
    <col min="9218" max="9218" width="17" style="338" customWidth="1"/>
    <col min="9219" max="9219" width="9.85546875" style="338" customWidth="1"/>
    <col min="9220" max="9220" width="11.140625" style="338" customWidth="1"/>
    <col min="9221" max="9221" width="4.42578125" style="338" customWidth="1"/>
    <col min="9222" max="9222" width="9.28515625" style="338" customWidth="1"/>
    <col min="9223" max="9223" width="3.140625" style="338"/>
    <col min="9224" max="9224" width="8.28515625" style="338" customWidth="1"/>
    <col min="9225" max="9225" width="3.5703125" style="338" customWidth="1"/>
    <col min="9226" max="9226" width="8" style="338" customWidth="1"/>
    <col min="9227" max="9227" width="3.140625" style="338"/>
    <col min="9228" max="9228" width="8.28515625" style="338" customWidth="1"/>
    <col min="9229" max="9229" width="2" style="338" customWidth="1"/>
    <col min="9230" max="9230" width="10.85546875" style="338" customWidth="1"/>
    <col min="9231" max="9231" width="3.140625" style="338"/>
    <col min="9232" max="9232" width="8.85546875" style="338" customWidth="1"/>
    <col min="9233" max="9233" width="3.28515625" style="338" customWidth="1"/>
    <col min="9234" max="9468" width="10.85546875" style="338" customWidth="1"/>
    <col min="9469" max="9469" width="14.7109375" style="338" customWidth="1"/>
    <col min="9470" max="9470" width="5.7109375" style="338" customWidth="1"/>
    <col min="9471" max="9471" width="12.7109375" style="338" customWidth="1"/>
    <col min="9472" max="9472" width="3.140625" style="338"/>
    <col min="9473" max="9473" width="28.85546875" style="338" customWidth="1"/>
    <col min="9474" max="9474" width="17" style="338" customWidth="1"/>
    <col min="9475" max="9475" width="9.85546875" style="338" customWidth="1"/>
    <col min="9476" max="9476" width="11.140625" style="338" customWidth="1"/>
    <col min="9477" max="9477" width="4.42578125" style="338" customWidth="1"/>
    <col min="9478" max="9478" width="9.28515625" style="338" customWidth="1"/>
    <col min="9479" max="9479" width="3.140625" style="338"/>
    <col min="9480" max="9480" width="8.28515625" style="338" customWidth="1"/>
    <col min="9481" max="9481" width="3.5703125" style="338" customWidth="1"/>
    <col min="9482" max="9482" width="8" style="338" customWidth="1"/>
    <col min="9483" max="9483" width="3.140625" style="338"/>
    <col min="9484" max="9484" width="8.28515625" style="338" customWidth="1"/>
    <col min="9485" max="9485" width="2" style="338" customWidth="1"/>
    <col min="9486" max="9486" width="10.85546875" style="338" customWidth="1"/>
    <col min="9487" max="9487" width="3.140625" style="338"/>
    <col min="9488" max="9488" width="8.85546875" style="338" customWidth="1"/>
    <col min="9489" max="9489" width="3.28515625" style="338" customWidth="1"/>
    <col min="9490" max="9724" width="10.85546875" style="338" customWidth="1"/>
    <col min="9725" max="9725" width="14.7109375" style="338" customWidth="1"/>
    <col min="9726" max="9726" width="5.7109375" style="338" customWidth="1"/>
    <col min="9727" max="9727" width="12.7109375" style="338" customWidth="1"/>
    <col min="9728" max="9728" width="3.140625" style="338"/>
    <col min="9729" max="9729" width="28.85546875" style="338" customWidth="1"/>
    <col min="9730" max="9730" width="17" style="338" customWidth="1"/>
    <col min="9731" max="9731" width="9.85546875" style="338" customWidth="1"/>
    <col min="9732" max="9732" width="11.140625" style="338" customWidth="1"/>
    <col min="9733" max="9733" width="4.42578125" style="338" customWidth="1"/>
    <col min="9734" max="9734" width="9.28515625" style="338" customWidth="1"/>
    <col min="9735" max="9735" width="3.140625" style="338"/>
    <col min="9736" max="9736" width="8.28515625" style="338" customWidth="1"/>
    <col min="9737" max="9737" width="3.5703125" style="338" customWidth="1"/>
    <col min="9738" max="9738" width="8" style="338" customWidth="1"/>
    <col min="9739" max="9739" width="3.140625" style="338"/>
    <col min="9740" max="9740" width="8.28515625" style="338" customWidth="1"/>
    <col min="9741" max="9741" width="2" style="338" customWidth="1"/>
    <col min="9742" max="9742" width="10.85546875" style="338" customWidth="1"/>
    <col min="9743" max="9743" width="3.140625" style="338"/>
    <col min="9744" max="9744" width="8.85546875" style="338" customWidth="1"/>
    <col min="9745" max="9745" width="3.28515625" style="338" customWidth="1"/>
    <col min="9746" max="9980" width="10.85546875" style="338" customWidth="1"/>
    <col min="9981" max="9981" width="14.7109375" style="338" customWidth="1"/>
    <col min="9982" max="9982" width="5.7109375" style="338" customWidth="1"/>
    <col min="9983" max="9983" width="12.7109375" style="338" customWidth="1"/>
    <col min="9984" max="9984" width="3.140625" style="338"/>
    <col min="9985" max="9985" width="28.85546875" style="338" customWidth="1"/>
    <col min="9986" max="9986" width="17" style="338" customWidth="1"/>
    <col min="9987" max="9987" width="9.85546875" style="338" customWidth="1"/>
    <col min="9988" max="9988" width="11.140625" style="338" customWidth="1"/>
    <col min="9989" max="9989" width="4.42578125" style="338" customWidth="1"/>
    <col min="9990" max="9990" width="9.28515625" style="338" customWidth="1"/>
    <col min="9991" max="9991" width="3.140625" style="338"/>
    <col min="9992" max="9992" width="8.28515625" style="338" customWidth="1"/>
    <col min="9993" max="9993" width="3.5703125" style="338" customWidth="1"/>
    <col min="9994" max="9994" width="8" style="338" customWidth="1"/>
    <col min="9995" max="9995" width="3.140625" style="338"/>
    <col min="9996" max="9996" width="8.28515625" style="338" customWidth="1"/>
    <col min="9997" max="9997" width="2" style="338" customWidth="1"/>
    <col min="9998" max="9998" width="10.85546875" style="338" customWidth="1"/>
    <col min="9999" max="9999" width="3.140625" style="338"/>
    <col min="10000" max="10000" width="8.85546875" style="338" customWidth="1"/>
    <col min="10001" max="10001" width="3.28515625" style="338" customWidth="1"/>
    <col min="10002" max="10236" width="10.85546875" style="338" customWidth="1"/>
    <col min="10237" max="10237" width="14.7109375" style="338" customWidth="1"/>
    <col min="10238" max="10238" width="5.7109375" style="338" customWidth="1"/>
    <col min="10239" max="10239" width="12.7109375" style="338" customWidth="1"/>
    <col min="10240" max="10240" width="3.140625" style="338"/>
    <col min="10241" max="10241" width="28.85546875" style="338" customWidth="1"/>
    <col min="10242" max="10242" width="17" style="338" customWidth="1"/>
    <col min="10243" max="10243" width="9.85546875" style="338" customWidth="1"/>
    <col min="10244" max="10244" width="11.140625" style="338" customWidth="1"/>
    <col min="10245" max="10245" width="4.42578125" style="338" customWidth="1"/>
    <col min="10246" max="10246" width="9.28515625" style="338" customWidth="1"/>
    <col min="10247" max="10247" width="3.140625" style="338"/>
    <col min="10248" max="10248" width="8.28515625" style="338" customWidth="1"/>
    <col min="10249" max="10249" width="3.5703125" style="338" customWidth="1"/>
    <col min="10250" max="10250" width="8" style="338" customWidth="1"/>
    <col min="10251" max="10251" width="3.140625" style="338"/>
    <col min="10252" max="10252" width="8.28515625" style="338" customWidth="1"/>
    <col min="10253" max="10253" width="2" style="338" customWidth="1"/>
    <col min="10254" max="10254" width="10.85546875" style="338" customWidth="1"/>
    <col min="10255" max="10255" width="3.140625" style="338"/>
    <col min="10256" max="10256" width="8.85546875" style="338" customWidth="1"/>
    <col min="10257" max="10257" width="3.28515625" style="338" customWidth="1"/>
    <col min="10258" max="10492" width="10.85546875" style="338" customWidth="1"/>
    <col min="10493" max="10493" width="14.7109375" style="338" customWidth="1"/>
    <col min="10494" max="10494" width="5.7109375" style="338" customWidth="1"/>
    <col min="10495" max="10495" width="12.7109375" style="338" customWidth="1"/>
    <col min="10496" max="10496" width="3.140625" style="338"/>
    <col min="10497" max="10497" width="28.85546875" style="338" customWidth="1"/>
    <col min="10498" max="10498" width="17" style="338" customWidth="1"/>
    <col min="10499" max="10499" width="9.85546875" style="338" customWidth="1"/>
    <col min="10500" max="10500" width="11.140625" style="338" customWidth="1"/>
    <col min="10501" max="10501" width="4.42578125" style="338" customWidth="1"/>
    <col min="10502" max="10502" width="9.28515625" style="338" customWidth="1"/>
    <col min="10503" max="10503" width="3.140625" style="338"/>
    <col min="10504" max="10504" width="8.28515625" style="338" customWidth="1"/>
    <col min="10505" max="10505" width="3.5703125" style="338" customWidth="1"/>
    <col min="10506" max="10506" width="8" style="338" customWidth="1"/>
    <col min="10507" max="10507" width="3.140625" style="338"/>
    <col min="10508" max="10508" width="8.28515625" style="338" customWidth="1"/>
    <col min="10509" max="10509" width="2" style="338" customWidth="1"/>
    <col min="10510" max="10510" width="10.85546875" style="338" customWidth="1"/>
    <col min="10511" max="10511" width="3.140625" style="338"/>
    <col min="10512" max="10512" width="8.85546875" style="338" customWidth="1"/>
    <col min="10513" max="10513" width="3.28515625" style="338" customWidth="1"/>
    <col min="10514" max="10748" width="10.85546875" style="338" customWidth="1"/>
    <col min="10749" max="10749" width="14.7109375" style="338" customWidth="1"/>
    <col min="10750" max="10750" width="5.7109375" style="338" customWidth="1"/>
    <col min="10751" max="10751" width="12.7109375" style="338" customWidth="1"/>
    <col min="10752" max="10752" width="3.140625" style="338"/>
    <col min="10753" max="10753" width="28.85546875" style="338" customWidth="1"/>
    <col min="10754" max="10754" width="17" style="338" customWidth="1"/>
    <col min="10755" max="10755" width="9.85546875" style="338" customWidth="1"/>
    <col min="10756" max="10756" width="11.140625" style="338" customWidth="1"/>
    <col min="10757" max="10757" width="4.42578125" style="338" customWidth="1"/>
    <col min="10758" max="10758" width="9.28515625" style="338" customWidth="1"/>
    <col min="10759" max="10759" width="3.140625" style="338"/>
    <col min="10760" max="10760" width="8.28515625" style="338" customWidth="1"/>
    <col min="10761" max="10761" width="3.5703125" style="338" customWidth="1"/>
    <col min="10762" max="10762" width="8" style="338" customWidth="1"/>
    <col min="10763" max="10763" width="3.140625" style="338"/>
    <col min="10764" max="10764" width="8.28515625" style="338" customWidth="1"/>
    <col min="10765" max="10765" width="2" style="338" customWidth="1"/>
    <col min="10766" max="10766" width="10.85546875" style="338" customWidth="1"/>
    <col min="10767" max="10767" width="3.140625" style="338"/>
    <col min="10768" max="10768" width="8.85546875" style="338" customWidth="1"/>
    <col min="10769" max="10769" width="3.28515625" style="338" customWidth="1"/>
    <col min="10770" max="11004" width="10.85546875" style="338" customWidth="1"/>
    <col min="11005" max="11005" width="14.7109375" style="338" customWidth="1"/>
    <col min="11006" max="11006" width="5.7109375" style="338" customWidth="1"/>
    <col min="11007" max="11007" width="12.7109375" style="338" customWidth="1"/>
    <col min="11008" max="11008" width="3.140625" style="338"/>
    <col min="11009" max="11009" width="28.85546875" style="338" customWidth="1"/>
    <col min="11010" max="11010" width="17" style="338" customWidth="1"/>
    <col min="11011" max="11011" width="9.85546875" style="338" customWidth="1"/>
    <col min="11012" max="11012" width="11.140625" style="338" customWidth="1"/>
    <col min="11013" max="11013" width="4.42578125" style="338" customWidth="1"/>
    <col min="11014" max="11014" width="9.28515625" style="338" customWidth="1"/>
    <col min="11015" max="11015" width="3.140625" style="338"/>
    <col min="11016" max="11016" width="8.28515625" style="338" customWidth="1"/>
    <col min="11017" max="11017" width="3.5703125" style="338" customWidth="1"/>
    <col min="11018" max="11018" width="8" style="338" customWidth="1"/>
    <col min="11019" max="11019" width="3.140625" style="338"/>
    <col min="11020" max="11020" width="8.28515625" style="338" customWidth="1"/>
    <col min="11021" max="11021" width="2" style="338" customWidth="1"/>
    <col min="11022" max="11022" width="10.85546875" style="338" customWidth="1"/>
    <col min="11023" max="11023" width="3.140625" style="338"/>
    <col min="11024" max="11024" width="8.85546875" style="338" customWidth="1"/>
    <col min="11025" max="11025" width="3.28515625" style="338" customWidth="1"/>
    <col min="11026" max="11260" width="10.85546875" style="338" customWidth="1"/>
    <col min="11261" max="11261" width="14.7109375" style="338" customWidth="1"/>
    <col min="11262" max="11262" width="5.7109375" style="338" customWidth="1"/>
    <col min="11263" max="11263" width="12.7109375" style="338" customWidth="1"/>
    <col min="11264" max="11264" width="3.140625" style="338"/>
    <col min="11265" max="11265" width="28.85546875" style="338" customWidth="1"/>
    <col min="11266" max="11266" width="17" style="338" customWidth="1"/>
    <col min="11267" max="11267" width="9.85546875" style="338" customWidth="1"/>
    <col min="11268" max="11268" width="11.140625" style="338" customWidth="1"/>
    <col min="11269" max="11269" width="4.42578125" style="338" customWidth="1"/>
    <col min="11270" max="11270" width="9.28515625" style="338" customWidth="1"/>
    <col min="11271" max="11271" width="3.140625" style="338"/>
    <col min="11272" max="11272" width="8.28515625" style="338" customWidth="1"/>
    <col min="11273" max="11273" width="3.5703125" style="338" customWidth="1"/>
    <col min="11274" max="11274" width="8" style="338" customWidth="1"/>
    <col min="11275" max="11275" width="3.140625" style="338"/>
    <col min="11276" max="11276" width="8.28515625" style="338" customWidth="1"/>
    <col min="11277" max="11277" width="2" style="338" customWidth="1"/>
    <col min="11278" max="11278" width="10.85546875" style="338" customWidth="1"/>
    <col min="11279" max="11279" width="3.140625" style="338"/>
    <col min="11280" max="11280" width="8.85546875" style="338" customWidth="1"/>
    <col min="11281" max="11281" width="3.28515625" style="338" customWidth="1"/>
    <col min="11282" max="11516" width="10.85546875" style="338" customWidth="1"/>
    <col min="11517" max="11517" width="14.7109375" style="338" customWidth="1"/>
    <col min="11518" max="11518" width="5.7109375" style="338" customWidth="1"/>
    <col min="11519" max="11519" width="12.7109375" style="338" customWidth="1"/>
    <col min="11520" max="11520" width="3.140625" style="338"/>
    <col min="11521" max="11521" width="28.85546875" style="338" customWidth="1"/>
    <col min="11522" max="11522" width="17" style="338" customWidth="1"/>
    <col min="11523" max="11523" width="9.85546875" style="338" customWidth="1"/>
    <col min="11524" max="11524" width="11.140625" style="338" customWidth="1"/>
    <col min="11525" max="11525" width="4.42578125" style="338" customWidth="1"/>
    <col min="11526" max="11526" width="9.28515625" style="338" customWidth="1"/>
    <col min="11527" max="11527" width="3.140625" style="338"/>
    <col min="11528" max="11528" width="8.28515625" style="338" customWidth="1"/>
    <col min="11529" max="11529" width="3.5703125" style="338" customWidth="1"/>
    <col min="11530" max="11530" width="8" style="338" customWidth="1"/>
    <col min="11531" max="11531" width="3.140625" style="338"/>
    <col min="11532" max="11532" width="8.28515625" style="338" customWidth="1"/>
    <col min="11533" max="11533" width="2" style="338" customWidth="1"/>
    <col min="11534" max="11534" width="10.85546875" style="338" customWidth="1"/>
    <col min="11535" max="11535" width="3.140625" style="338"/>
    <col min="11536" max="11536" width="8.85546875" style="338" customWidth="1"/>
    <col min="11537" max="11537" width="3.28515625" style="338" customWidth="1"/>
    <col min="11538" max="11772" width="10.85546875" style="338" customWidth="1"/>
    <col min="11773" max="11773" width="14.7109375" style="338" customWidth="1"/>
    <col min="11774" max="11774" width="5.7109375" style="338" customWidth="1"/>
    <col min="11775" max="11775" width="12.7109375" style="338" customWidth="1"/>
    <col min="11776" max="11776" width="3.140625" style="338"/>
    <col min="11777" max="11777" width="28.85546875" style="338" customWidth="1"/>
    <col min="11778" max="11778" width="17" style="338" customWidth="1"/>
    <col min="11779" max="11779" width="9.85546875" style="338" customWidth="1"/>
    <col min="11780" max="11780" width="11.140625" style="338" customWidth="1"/>
    <col min="11781" max="11781" width="4.42578125" style="338" customWidth="1"/>
    <col min="11782" max="11782" width="9.28515625" style="338" customWidth="1"/>
    <col min="11783" max="11783" width="3.140625" style="338"/>
    <col min="11784" max="11784" width="8.28515625" style="338" customWidth="1"/>
    <col min="11785" max="11785" width="3.5703125" style="338" customWidth="1"/>
    <col min="11786" max="11786" width="8" style="338" customWidth="1"/>
    <col min="11787" max="11787" width="3.140625" style="338"/>
    <col min="11788" max="11788" width="8.28515625" style="338" customWidth="1"/>
    <col min="11789" max="11789" width="2" style="338" customWidth="1"/>
    <col min="11790" max="11790" width="10.85546875" style="338" customWidth="1"/>
    <col min="11791" max="11791" width="3.140625" style="338"/>
    <col min="11792" max="11792" width="8.85546875" style="338" customWidth="1"/>
    <col min="11793" max="11793" width="3.28515625" style="338" customWidth="1"/>
    <col min="11794" max="12028" width="10.85546875" style="338" customWidth="1"/>
    <col min="12029" max="12029" width="14.7109375" style="338" customWidth="1"/>
    <col min="12030" max="12030" width="5.7109375" style="338" customWidth="1"/>
    <col min="12031" max="12031" width="12.7109375" style="338" customWidth="1"/>
    <col min="12032" max="12032" width="3.140625" style="338"/>
    <col min="12033" max="12033" width="28.85546875" style="338" customWidth="1"/>
    <col min="12034" max="12034" width="17" style="338" customWidth="1"/>
    <col min="12035" max="12035" width="9.85546875" style="338" customWidth="1"/>
    <col min="12036" max="12036" width="11.140625" style="338" customWidth="1"/>
    <col min="12037" max="12037" width="4.42578125" style="338" customWidth="1"/>
    <col min="12038" max="12038" width="9.28515625" style="338" customWidth="1"/>
    <col min="12039" max="12039" width="3.140625" style="338"/>
    <col min="12040" max="12040" width="8.28515625" style="338" customWidth="1"/>
    <col min="12041" max="12041" width="3.5703125" style="338" customWidth="1"/>
    <col min="12042" max="12042" width="8" style="338" customWidth="1"/>
    <col min="12043" max="12043" width="3.140625" style="338"/>
    <col min="12044" max="12044" width="8.28515625" style="338" customWidth="1"/>
    <col min="12045" max="12045" width="2" style="338" customWidth="1"/>
    <col min="12046" max="12046" width="10.85546875" style="338" customWidth="1"/>
    <col min="12047" max="12047" width="3.140625" style="338"/>
    <col min="12048" max="12048" width="8.85546875" style="338" customWidth="1"/>
    <col min="12049" max="12049" width="3.28515625" style="338" customWidth="1"/>
    <col min="12050" max="12284" width="10.85546875" style="338" customWidth="1"/>
    <col min="12285" max="12285" width="14.7109375" style="338" customWidth="1"/>
    <col min="12286" max="12286" width="5.7109375" style="338" customWidth="1"/>
    <col min="12287" max="12287" width="12.7109375" style="338" customWidth="1"/>
    <col min="12288" max="12288" width="3.140625" style="338"/>
    <col min="12289" max="12289" width="28.85546875" style="338" customWidth="1"/>
    <col min="12290" max="12290" width="17" style="338" customWidth="1"/>
    <col min="12291" max="12291" width="9.85546875" style="338" customWidth="1"/>
    <col min="12292" max="12292" width="11.140625" style="338" customWidth="1"/>
    <col min="12293" max="12293" width="4.42578125" style="338" customWidth="1"/>
    <col min="12294" max="12294" width="9.28515625" style="338" customWidth="1"/>
    <col min="12295" max="12295" width="3.140625" style="338"/>
    <col min="12296" max="12296" width="8.28515625" style="338" customWidth="1"/>
    <col min="12297" max="12297" width="3.5703125" style="338" customWidth="1"/>
    <col min="12298" max="12298" width="8" style="338" customWidth="1"/>
    <col min="12299" max="12299" width="3.140625" style="338"/>
    <col min="12300" max="12300" width="8.28515625" style="338" customWidth="1"/>
    <col min="12301" max="12301" width="2" style="338" customWidth="1"/>
    <col min="12302" max="12302" width="10.85546875" style="338" customWidth="1"/>
    <col min="12303" max="12303" width="3.140625" style="338"/>
    <col min="12304" max="12304" width="8.85546875" style="338" customWidth="1"/>
    <col min="12305" max="12305" width="3.28515625" style="338" customWidth="1"/>
    <col min="12306" max="12540" width="10.85546875" style="338" customWidth="1"/>
    <col min="12541" max="12541" width="14.7109375" style="338" customWidth="1"/>
    <col min="12542" max="12542" width="5.7109375" style="338" customWidth="1"/>
    <col min="12543" max="12543" width="12.7109375" style="338" customWidth="1"/>
    <col min="12544" max="12544" width="3.140625" style="338"/>
    <col min="12545" max="12545" width="28.85546875" style="338" customWidth="1"/>
    <col min="12546" max="12546" width="17" style="338" customWidth="1"/>
    <col min="12547" max="12547" width="9.85546875" style="338" customWidth="1"/>
    <col min="12548" max="12548" width="11.140625" style="338" customWidth="1"/>
    <col min="12549" max="12549" width="4.42578125" style="338" customWidth="1"/>
    <col min="12550" max="12550" width="9.28515625" style="338" customWidth="1"/>
    <col min="12551" max="12551" width="3.140625" style="338"/>
    <col min="12552" max="12552" width="8.28515625" style="338" customWidth="1"/>
    <col min="12553" max="12553" width="3.5703125" style="338" customWidth="1"/>
    <col min="12554" max="12554" width="8" style="338" customWidth="1"/>
    <col min="12555" max="12555" width="3.140625" style="338"/>
    <col min="12556" max="12556" width="8.28515625" style="338" customWidth="1"/>
    <col min="12557" max="12557" width="2" style="338" customWidth="1"/>
    <col min="12558" max="12558" width="10.85546875" style="338" customWidth="1"/>
    <col min="12559" max="12559" width="3.140625" style="338"/>
    <col min="12560" max="12560" width="8.85546875" style="338" customWidth="1"/>
    <col min="12561" max="12561" width="3.28515625" style="338" customWidth="1"/>
    <col min="12562" max="12796" width="10.85546875" style="338" customWidth="1"/>
    <col min="12797" max="12797" width="14.7109375" style="338" customWidth="1"/>
    <col min="12798" max="12798" width="5.7109375" style="338" customWidth="1"/>
    <col min="12799" max="12799" width="12.7109375" style="338" customWidth="1"/>
    <col min="12800" max="12800" width="3.140625" style="338"/>
    <col min="12801" max="12801" width="28.85546875" style="338" customWidth="1"/>
    <col min="12802" max="12802" width="17" style="338" customWidth="1"/>
    <col min="12803" max="12803" width="9.85546875" style="338" customWidth="1"/>
    <col min="12804" max="12804" width="11.140625" style="338" customWidth="1"/>
    <col min="12805" max="12805" width="4.42578125" style="338" customWidth="1"/>
    <col min="12806" max="12806" width="9.28515625" style="338" customWidth="1"/>
    <col min="12807" max="12807" width="3.140625" style="338"/>
    <col min="12808" max="12808" width="8.28515625" style="338" customWidth="1"/>
    <col min="12809" max="12809" width="3.5703125" style="338" customWidth="1"/>
    <col min="12810" max="12810" width="8" style="338" customWidth="1"/>
    <col min="12811" max="12811" width="3.140625" style="338"/>
    <col min="12812" max="12812" width="8.28515625" style="338" customWidth="1"/>
    <col min="12813" max="12813" width="2" style="338" customWidth="1"/>
    <col min="12814" max="12814" width="10.85546875" style="338" customWidth="1"/>
    <col min="12815" max="12815" width="3.140625" style="338"/>
    <col min="12816" max="12816" width="8.85546875" style="338" customWidth="1"/>
    <col min="12817" max="12817" width="3.28515625" style="338" customWidth="1"/>
    <col min="12818" max="13052" width="10.85546875" style="338" customWidth="1"/>
    <col min="13053" max="13053" width="14.7109375" style="338" customWidth="1"/>
    <col min="13054" max="13054" width="5.7109375" style="338" customWidth="1"/>
    <col min="13055" max="13055" width="12.7109375" style="338" customWidth="1"/>
    <col min="13056" max="13056" width="3.140625" style="338"/>
    <col min="13057" max="13057" width="28.85546875" style="338" customWidth="1"/>
    <col min="13058" max="13058" width="17" style="338" customWidth="1"/>
    <col min="13059" max="13059" width="9.85546875" style="338" customWidth="1"/>
    <col min="13060" max="13060" width="11.140625" style="338" customWidth="1"/>
    <col min="13061" max="13061" width="4.42578125" style="338" customWidth="1"/>
    <col min="13062" max="13062" width="9.28515625" style="338" customWidth="1"/>
    <col min="13063" max="13063" width="3.140625" style="338"/>
    <col min="13064" max="13064" width="8.28515625" style="338" customWidth="1"/>
    <col min="13065" max="13065" width="3.5703125" style="338" customWidth="1"/>
    <col min="13066" max="13066" width="8" style="338" customWidth="1"/>
    <col min="13067" max="13067" width="3.140625" style="338"/>
    <col min="13068" max="13068" width="8.28515625" style="338" customWidth="1"/>
    <col min="13069" max="13069" width="2" style="338" customWidth="1"/>
    <col min="13070" max="13070" width="10.85546875" style="338" customWidth="1"/>
    <col min="13071" max="13071" width="3.140625" style="338"/>
    <col min="13072" max="13072" width="8.85546875" style="338" customWidth="1"/>
    <col min="13073" max="13073" width="3.28515625" style="338" customWidth="1"/>
    <col min="13074" max="13308" width="10.85546875" style="338" customWidth="1"/>
    <col min="13309" max="13309" width="14.7109375" style="338" customWidth="1"/>
    <col min="13310" max="13310" width="5.7109375" style="338" customWidth="1"/>
    <col min="13311" max="13311" width="12.7109375" style="338" customWidth="1"/>
    <col min="13312" max="13312" width="3.140625" style="338"/>
    <col min="13313" max="13313" width="28.85546875" style="338" customWidth="1"/>
    <col min="13314" max="13314" width="17" style="338" customWidth="1"/>
    <col min="13315" max="13315" width="9.85546875" style="338" customWidth="1"/>
    <col min="13316" max="13316" width="11.140625" style="338" customWidth="1"/>
    <col min="13317" max="13317" width="4.42578125" style="338" customWidth="1"/>
    <col min="13318" max="13318" width="9.28515625" style="338" customWidth="1"/>
    <col min="13319" max="13319" width="3.140625" style="338"/>
    <col min="13320" max="13320" width="8.28515625" style="338" customWidth="1"/>
    <col min="13321" max="13321" width="3.5703125" style="338" customWidth="1"/>
    <col min="13322" max="13322" width="8" style="338" customWidth="1"/>
    <col min="13323" max="13323" width="3.140625" style="338"/>
    <col min="13324" max="13324" width="8.28515625" style="338" customWidth="1"/>
    <col min="13325" max="13325" width="2" style="338" customWidth="1"/>
    <col min="13326" max="13326" width="10.85546875" style="338" customWidth="1"/>
    <col min="13327" max="13327" width="3.140625" style="338"/>
    <col min="13328" max="13328" width="8.85546875" style="338" customWidth="1"/>
    <col min="13329" max="13329" width="3.28515625" style="338" customWidth="1"/>
    <col min="13330" max="13564" width="10.85546875" style="338" customWidth="1"/>
    <col min="13565" max="13565" width="14.7109375" style="338" customWidth="1"/>
    <col min="13566" max="13566" width="5.7109375" style="338" customWidth="1"/>
    <col min="13567" max="13567" width="12.7109375" style="338" customWidth="1"/>
    <col min="13568" max="13568" width="3.140625" style="338"/>
    <col min="13569" max="13569" width="28.85546875" style="338" customWidth="1"/>
    <col min="13570" max="13570" width="17" style="338" customWidth="1"/>
    <col min="13571" max="13571" width="9.85546875" style="338" customWidth="1"/>
    <col min="13572" max="13572" width="11.140625" style="338" customWidth="1"/>
    <col min="13573" max="13573" width="4.42578125" style="338" customWidth="1"/>
    <col min="13574" max="13574" width="9.28515625" style="338" customWidth="1"/>
    <col min="13575" max="13575" width="3.140625" style="338"/>
    <col min="13576" max="13576" width="8.28515625" style="338" customWidth="1"/>
    <col min="13577" max="13577" width="3.5703125" style="338" customWidth="1"/>
    <col min="13578" max="13578" width="8" style="338" customWidth="1"/>
    <col min="13579" max="13579" width="3.140625" style="338"/>
    <col min="13580" max="13580" width="8.28515625" style="338" customWidth="1"/>
    <col min="13581" max="13581" width="2" style="338" customWidth="1"/>
    <col min="13582" max="13582" width="10.85546875" style="338" customWidth="1"/>
    <col min="13583" max="13583" width="3.140625" style="338"/>
    <col min="13584" max="13584" width="8.85546875" style="338" customWidth="1"/>
    <col min="13585" max="13585" width="3.28515625" style="338" customWidth="1"/>
    <col min="13586" max="13820" width="10.85546875" style="338" customWidth="1"/>
    <col min="13821" max="13821" width="14.7109375" style="338" customWidth="1"/>
    <col min="13822" max="13822" width="5.7109375" style="338" customWidth="1"/>
    <col min="13823" max="13823" width="12.7109375" style="338" customWidth="1"/>
    <col min="13824" max="13824" width="3.140625" style="338"/>
    <col min="13825" max="13825" width="28.85546875" style="338" customWidth="1"/>
    <col min="13826" max="13826" width="17" style="338" customWidth="1"/>
    <col min="13827" max="13827" width="9.85546875" style="338" customWidth="1"/>
    <col min="13828" max="13828" width="11.140625" style="338" customWidth="1"/>
    <col min="13829" max="13829" width="4.42578125" style="338" customWidth="1"/>
    <col min="13830" max="13830" width="9.28515625" style="338" customWidth="1"/>
    <col min="13831" max="13831" width="3.140625" style="338"/>
    <col min="13832" max="13832" width="8.28515625" style="338" customWidth="1"/>
    <col min="13833" max="13833" width="3.5703125" style="338" customWidth="1"/>
    <col min="13834" max="13834" width="8" style="338" customWidth="1"/>
    <col min="13835" max="13835" width="3.140625" style="338"/>
    <col min="13836" max="13836" width="8.28515625" style="338" customWidth="1"/>
    <col min="13837" max="13837" width="2" style="338" customWidth="1"/>
    <col min="13838" max="13838" width="10.85546875" style="338" customWidth="1"/>
    <col min="13839" max="13839" width="3.140625" style="338"/>
    <col min="13840" max="13840" width="8.85546875" style="338" customWidth="1"/>
    <col min="13841" max="13841" width="3.28515625" style="338" customWidth="1"/>
    <col min="13842" max="14076" width="10.85546875" style="338" customWidth="1"/>
    <col min="14077" max="14077" width="14.7109375" style="338" customWidth="1"/>
    <col min="14078" max="14078" width="5.7109375" style="338" customWidth="1"/>
    <col min="14079" max="14079" width="12.7109375" style="338" customWidth="1"/>
    <col min="14080" max="14080" width="3.140625" style="338"/>
    <col min="14081" max="14081" width="28.85546875" style="338" customWidth="1"/>
    <col min="14082" max="14082" width="17" style="338" customWidth="1"/>
    <col min="14083" max="14083" width="9.85546875" style="338" customWidth="1"/>
    <col min="14084" max="14084" width="11.140625" style="338" customWidth="1"/>
    <col min="14085" max="14085" width="4.42578125" style="338" customWidth="1"/>
    <col min="14086" max="14086" width="9.28515625" style="338" customWidth="1"/>
    <col min="14087" max="14087" width="3.140625" style="338"/>
    <col min="14088" max="14088" width="8.28515625" style="338" customWidth="1"/>
    <col min="14089" max="14089" width="3.5703125" style="338" customWidth="1"/>
    <col min="14090" max="14090" width="8" style="338" customWidth="1"/>
    <col min="14091" max="14091" width="3.140625" style="338"/>
    <col min="14092" max="14092" width="8.28515625" style="338" customWidth="1"/>
    <col min="14093" max="14093" width="2" style="338" customWidth="1"/>
    <col min="14094" max="14094" width="10.85546875" style="338" customWidth="1"/>
    <col min="14095" max="14095" width="3.140625" style="338"/>
    <col min="14096" max="14096" width="8.85546875" style="338" customWidth="1"/>
    <col min="14097" max="14097" width="3.28515625" style="338" customWidth="1"/>
    <col min="14098" max="14332" width="10.85546875" style="338" customWidth="1"/>
    <col min="14333" max="14333" width="14.7109375" style="338" customWidth="1"/>
    <col min="14334" max="14334" width="5.7109375" style="338" customWidth="1"/>
    <col min="14335" max="14335" width="12.7109375" style="338" customWidth="1"/>
    <col min="14336" max="14336" width="3.140625" style="338"/>
    <col min="14337" max="14337" width="28.85546875" style="338" customWidth="1"/>
    <col min="14338" max="14338" width="17" style="338" customWidth="1"/>
    <col min="14339" max="14339" width="9.85546875" style="338" customWidth="1"/>
    <col min="14340" max="14340" width="11.140625" style="338" customWidth="1"/>
    <col min="14341" max="14341" width="4.42578125" style="338" customWidth="1"/>
    <col min="14342" max="14342" width="9.28515625" style="338" customWidth="1"/>
    <col min="14343" max="14343" width="3.140625" style="338"/>
    <col min="14344" max="14344" width="8.28515625" style="338" customWidth="1"/>
    <col min="14345" max="14345" width="3.5703125" style="338" customWidth="1"/>
    <col min="14346" max="14346" width="8" style="338" customWidth="1"/>
    <col min="14347" max="14347" width="3.140625" style="338"/>
    <col min="14348" max="14348" width="8.28515625" style="338" customWidth="1"/>
    <col min="14349" max="14349" width="2" style="338" customWidth="1"/>
    <col min="14350" max="14350" width="10.85546875" style="338" customWidth="1"/>
    <col min="14351" max="14351" width="3.140625" style="338"/>
    <col min="14352" max="14352" width="8.85546875" style="338" customWidth="1"/>
    <col min="14353" max="14353" width="3.28515625" style="338" customWidth="1"/>
    <col min="14354" max="14588" width="10.85546875" style="338" customWidth="1"/>
    <col min="14589" max="14589" width="14.7109375" style="338" customWidth="1"/>
    <col min="14590" max="14590" width="5.7109375" style="338" customWidth="1"/>
    <col min="14591" max="14591" width="12.7109375" style="338" customWidth="1"/>
    <col min="14592" max="14592" width="3.140625" style="338"/>
    <col min="14593" max="14593" width="28.85546875" style="338" customWidth="1"/>
    <col min="14594" max="14594" width="17" style="338" customWidth="1"/>
    <col min="14595" max="14595" width="9.85546875" style="338" customWidth="1"/>
    <col min="14596" max="14596" width="11.140625" style="338" customWidth="1"/>
    <col min="14597" max="14597" width="4.42578125" style="338" customWidth="1"/>
    <col min="14598" max="14598" width="9.28515625" style="338" customWidth="1"/>
    <col min="14599" max="14599" width="3.140625" style="338"/>
    <col min="14600" max="14600" width="8.28515625" style="338" customWidth="1"/>
    <col min="14601" max="14601" width="3.5703125" style="338" customWidth="1"/>
    <col min="14602" max="14602" width="8" style="338" customWidth="1"/>
    <col min="14603" max="14603" width="3.140625" style="338"/>
    <col min="14604" max="14604" width="8.28515625" style="338" customWidth="1"/>
    <col min="14605" max="14605" width="2" style="338" customWidth="1"/>
    <col min="14606" max="14606" width="10.85546875" style="338" customWidth="1"/>
    <col min="14607" max="14607" width="3.140625" style="338"/>
    <col min="14608" max="14608" width="8.85546875" style="338" customWidth="1"/>
    <col min="14609" max="14609" width="3.28515625" style="338" customWidth="1"/>
    <col min="14610" max="14844" width="10.85546875" style="338" customWidth="1"/>
    <col min="14845" max="14845" width="14.7109375" style="338" customWidth="1"/>
    <col min="14846" max="14846" width="5.7109375" style="338" customWidth="1"/>
    <col min="14847" max="14847" width="12.7109375" style="338" customWidth="1"/>
    <col min="14848" max="14848" width="3.140625" style="338"/>
    <col min="14849" max="14849" width="28.85546875" style="338" customWidth="1"/>
    <col min="14850" max="14850" width="17" style="338" customWidth="1"/>
    <col min="14851" max="14851" width="9.85546875" style="338" customWidth="1"/>
    <col min="14852" max="14852" width="11.140625" style="338" customWidth="1"/>
    <col min="14853" max="14853" width="4.42578125" style="338" customWidth="1"/>
    <col min="14854" max="14854" width="9.28515625" style="338" customWidth="1"/>
    <col min="14855" max="14855" width="3.140625" style="338"/>
    <col min="14856" max="14856" width="8.28515625" style="338" customWidth="1"/>
    <col min="14857" max="14857" width="3.5703125" style="338" customWidth="1"/>
    <col min="14858" max="14858" width="8" style="338" customWidth="1"/>
    <col min="14859" max="14859" width="3.140625" style="338"/>
    <col min="14860" max="14860" width="8.28515625" style="338" customWidth="1"/>
    <col min="14861" max="14861" width="2" style="338" customWidth="1"/>
    <col min="14862" max="14862" width="10.85546875" style="338" customWidth="1"/>
    <col min="14863" max="14863" width="3.140625" style="338"/>
    <col min="14864" max="14864" width="8.85546875" style="338" customWidth="1"/>
    <col min="14865" max="14865" width="3.28515625" style="338" customWidth="1"/>
    <col min="14866" max="15100" width="10.85546875" style="338" customWidth="1"/>
    <col min="15101" max="15101" width="14.7109375" style="338" customWidth="1"/>
    <col min="15102" max="15102" width="5.7109375" style="338" customWidth="1"/>
    <col min="15103" max="15103" width="12.7109375" style="338" customWidth="1"/>
    <col min="15104" max="15104" width="3.140625" style="338"/>
    <col min="15105" max="15105" width="28.85546875" style="338" customWidth="1"/>
    <col min="15106" max="15106" width="17" style="338" customWidth="1"/>
    <col min="15107" max="15107" width="9.85546875" style="338" customWidth="1"/>
    <col min="15108" max="15108" width="11.140625" style="338" customWidth="1"/>
    <col min="15109" max="15109" width="4.42578125" style="338" customWidth="1"/>
    <col min="15110" max="15110" width="9.28515625" style="338" customWidth="1"/>
    <col min="15111" max="15111" width="3.140625" style="338"/>
    <col min="15112" max="15112" width="8.28515625" style="338" customWidth="1"/>
    <col min="15113" max="15113" width="3.5703125" style="338" customWidth="1"/>
    <col min="15114" max="15114" width="8" style="338" customWidth="1"/>
    <col min="15115" max="15115" width="3.140625" style="338"/>
    <col min="15116" max="15116" width="8.28515625" style="338" customWidth="1"/>
    <col min="15117" max="15117" width="2" style="338" customWidth="1"/>
    <col min="15118" max="15118" width="10.85546875" style="338" customWidth="1"/>
    <col min="15119" max="15119" width="3.140625" style="338"/>
    <col min="15120" max="15120" width="8.85546875" style="338" customWidth="1"/>
    <col min="15121" max="15121" width="3.28515625" style="338" customWidth="1"/>
    <col min="15122" max="15356" width="10.85546875" style="338" customWidth="1"/>
    <col min="15357" max="15357" width="14.7109375" style="338" customWidth="1"/>
    <col min="15358" max="15358" width="5.7109375" style="338" customWidth="1"/>
    <col min="15359" max="15359" width="12.7109375" style="338" customWidth="1"/>
    <col min="15360" max="15360" width="3.140625" style="338"/>
    <col min="15361" max="15361" width="28.85546875" style="338" customWidth="1"/>
    <col min="15362" max="15362" width="17" style="338" customWidth="1"/>
    <col min="15363" max="15363" width="9.85546875" style="338" customWidth="1"/>
    <col min="15364" max="15364" width="11.140625" style="338" customWidth="1"/>
    <col min="15365" max="15365" width="4.42578125" style="338" customWidth="1"/>
    <col min="15366" max="15366" width="9.28515625" style="338" customWidth="1"/>
    <col min="15367" max="15367" width="3.140625" style="338"/>
    <col min="15368" max="15368" width="8.28515625" style="338" customWidth="1"/>
    <col min="15369" max="15369" width="3.5703125" style="338" customWidth="1"/>
    <col min="15370" max="15370" width="8" style="338" customWidth="1"/>
    <col min="15371" max="15371" width="3.140625" style="338"/>
    <col min="15372" max="15372" width="8.28515625" style="338" customWidth="1"/>
    <col min="15373" max="15373" width="2" style="338" customWidth="1"/>
    <col min="15374" max="15374" width="10.85546875" style="338" customWidth="1"/>
    <col min="15375" max="15375" width="3.140625" style="338"/>
    <col min="15376" max="15376" width="8.85546875" style="338" customWidth="1"/>
    <col min="15377" max="15377" width="3.28515625" style="338" customWidth="1"/>
    <col min="15378" max="15612" width="10.85546875" style="338" customWidth="1"/>
    <col min="15613" max="15613" width="14.7109375" style="338" customWidth="1"/>
    <col min="15614" max="15614" width="5.7109375" style="338" customWidth="1"/>
    <col min="15615" max="15615" width="12.7109375" style="338" customWidth="1"/>
    <col min="15616" max="15616" width="3.140625" style="338"/>
    <col min="15617" max="15617" width="28.85546875" style="338" customWidth="1"/>
    <col min="15618" max="15618" width="17" style="338" customWidth="1"/>
    <col min="15619" max="15619" width="9.85546875" style="338" customWidth="1"/>
    <col min="15620" max="15620" width="11.140625" style="338" customWidth="1"/>
    <col min="15621" max="15621" width="4.42578125" style="338" customWidth="1"/>
    <col min="15622" max="15622" width="9.28515625" style="338" customWidth="1"/>
    <col min="15623" max="15623" width="3.140625" style="338"/>
    <col min="15624" max="15624" width="8.28515625" style="338" customWidth="1"/>
    <col min="15625" max="15625" width="3.5703125" style="338" customWidth="1"/>
    <col min="15626" max="15626" width="8" style="338" customWidth="1"/>
    <col min="15627" max="15627" width="3.140625" style="338"/>
    <col min="15628" max="15628" width="8.28515625" style="338" customWidth="1"/>
    <col min="15629" max="15629" width="2" style="338" customWidth="1"/>
    <col min="15630" max="15630" width="10.85546875" style="338" customWidth="1"/>
    <col min="15631" max="15631" width="3.140625" style="338"/>
    <col min="15632" max="15632" width="8.85546875" style="338" customWidth="1"/>
    <col min="15633" max="15633" width="3.28515625" style="338" customWidth="1"/>
    <col min="15634" max="15868" width="10.85546875" style="338" customWidth="1"/>
    <col min="15869" max="15869" width="14.7109375" style="338" customWidth="1"/>
    <col min="15870" max="15870" width="5.7109375" style="338" customWidth="1"/>
    <col min="15871" max="15871" width="12.7109375" style="338" customWidth="1"/>
    <col min="15872" max="15872" width="3.140625" style="338"/>
    <col min="15873" max="15873" width="28.85546875" style="338" customWidth="1"/>
    <col min="15874" max="15874" width="17" style="338" customWidth="1"/>
    <col min="15875" max="15875" width="9.85546875" style="338" customWidth="1"/>
    <col min="15876" max="15876" width="11.140625" style="338" customWidth="1"/>
    <col min="15877" max="15877" width="4.42578125" style="338" customWidth="1"/>
    <col min="15878" max="15878" width="9.28515625" style="338" customWidth="1"/>
    <col min="15879" max="15879" width="3.140625" style="338"/>
    <col min="15880" max="15880" width="8.28515625" style="338" customWidth="1"/>
    <col min="15881" max="15881" width="3.5703125" style="338" customWidth="1"/>
    <col min="15882" max="15882" width="8" style="338" customWidth="1"/>
    <col min="15883" max="15883" width="3.140625" style="338"/>
    <col min="15884" max="15884" width="8.28515625" style="338" customWidth="1"/>
    <col min="15885" max="15885" width="2" style="338" customWidth="1"/>
    <col min="15886" max="15886" width="10.85546875" style="338" customWidth="1"/>
    <col min="15887" max="15887" width="3.140625" style="338"/>
    <col min="15888" max="15888" width="8.85546875" style="338" customWidth="1"/>
    <col min="15889" max="15889" width="3.28515625" style="338" customWidth="1"/>
    <col min="15890" max="16124" width="10.85546875" style="338" customWidth="1"/>
    <col min="16125" max="16125" width="14.7109375" style="338" customWidth="1"/>
    <col min="16126" max="16126" width="5.7109375" style="338" customWidth="1"/>
    <col min="16127" max="16127" width="12.7109375" style="338" customWidth="1"/>
    <col min="16128" max="16128" width="3.140625" style="338"/>
    <col min="16129" max="16129" width="28.85546875" style="338" customWidth="1"/>
    <col min="16130" max="16130" width="17" style="338" customWidth="1"/>
    <col min="16131" max="16131" width="9.85546875" style="338" customWidth="1"/>
    <col min="16132" max="16132" width="11.140625" style="338" customWidth="1"/>
    <col min="16133" max="16133" width="4.42578125" style="338" customWidth="1"/>
    <col min="16134" max="16134" width="9.28515625" style="338" customWidth="1"/>
    <col min="16135" max="16135" width="3.140625" style="338"/>
    <col min="16136" max="16136" width="8.28515625" style="338" customWidth="1"/>
    <col min="16137" max="16137" width="3.5703125" style="338" customWidth="1"/>
    <col min="16138" max="16138" width="8" style="338" customWidth="1"/>
    <col min="16139" max="16139" width="3.140625" style="338"/>
    <col min="16140" max="16140" width="8.28515625" style="338" customWidth="1"/>
    <col min="16141" max="16141" width="2" style="338" customWidth="1"/>
    <col min="16142" max="16142" width="10.85546875" style="338" customWidth="1"/>
    <col min="16143" max="16143" width="3.140625" style="338"/>
    <col min="16144" max="16144" width="8.85546875" style="338" customWidth="1"/>
    <col min="16145" max="16145" width="3.28515625" style="338" customWidth="1"/>
    <col min="16146" max="16380" width="10.85546875" style="338" customWidth="1"/>
    <col min="16381" max="16381" width="14.7109375" style="338" customWidth="1"/>
    <col min="16382" max="16382" width="5.7109375" style="338" customWidth="1"/>
    <col min="16383" max="16383" width="12.7109375" style="338" customWidth="1"/>
    <col min="16384" max="16384" width="3.140625" style="338"/>
  </cols>
  <sheetData>
    <row r="1" spans="1:17" s="336" customFormat="1" ht="18" x14ac:dyDescent="0.25">
      <c r="A1" s="333" t="s">
        <v>700</v>
      </c>
      <c r="B1" s="333"/>
      <c r="C1" s="333"/>
      <c r="E1" s="344" t="s">
        <v>1696</v>
      </c>
    </row>
    <row r="2" spans="1:17" s="336" customFormat="1" ht="18" x14ac:dyDescent="0.25">
      <c r="A2" s="333" t="s">
        <v>702</v>
      </c>
      <c r="B2" s="333"/>
      <c r="C2" s="333"/>
      <c r="D2" s="333"/>
      <c r="E2" s="333"/>
    </row>
    <row r="3" spans="1:17" s="336" customFormat="1" ht="18" x14ac:dyDescent="0.25">
      <c r="A3" s="333" t="s">
        <v>703</v>
      </c>
      <c r="B3" s="333"/>
      <c r="C3" s="333"/>
      <c r="D3" s="333"/>
      <c r="E3" s="333"/>
    </row>
    <row r="4" spans="1:17" s="336" customFormat="1" ht="18" x14ac:dyDescent="0.25">
      <c r="A4" s="333" t="s">
        <v>34</v>
      </c>
      <c r="B4" s="333"/>
      <c r="C4" s="337"/>
      <c r="D4" s="337"/>
      <c r="E4" s="337"/>
    </row>
    <row r="5" spans="1:17" s="336" customFormat="1" ht="14.25" customHeight="1" x14ac:dyDescent="0.25">
      <c r="A5" s="337"/>
      <c r="B5" s="337"/>
      <c r="C5" s="337"/>
      <c r="D5" s="337"/>
      <c r="E5" s="337"/>
    </row>
    <row r="6" spans="1:17" s="339" customFormat="1" ht="18" customHeight="1" x14ac:dyDescent="0.2">
      <c r="A6" s="1768" t="s">
        <v>190</v>
      </c>
      <c r="B6" s="1768" t="s">
        <v>704</v>
      </c>
      <c r="C6" s="1768"/>
      <c r="D6" s="1768"/>
      <c r="E6" s="1768"/>
    </row>
    <row r="7" spans="1:17" s="339" customFormat="1" ht="18.75" customHeight="1" x14ac:dyDescent="0.2">
      <c r="A7" s="1768"/>
      <c r="B7" s="1445">
        <v>2012</v>
      </c>
      <c r="C7" s="1445"/>
      <c r="D7" s="1445">
        <v>2013</v>
      </c>
      <c r="E7" s="1445"/>
    </row>
    <row r="8" spans="1:17" s="340" customFormat="1" ht="15" customHeight="1" x14ac:dyDescent="0.2">
      <c r="A8" s="859" t="s">
        <v>0</v>
      </c>
      <c r="B8" s="860">
        <f>SUM(B9:B20)</f>
        <v>201806</v>
      </c>
      <c r="C8" s="860"/>
      <c r="D8" s="860">
        <f>SUM(D9:D20)</f>
        <v>219365</v>
      </c>
      <c r="E8" s="860"/>
    </row>
    <row r="9" spans="1:17" ht="13.5" customHeight="1" x14ac:dyDescent="0.25">
      <c r="A9" s="918" t="s">
        <v>194</v>
      </c>
      <c r="B9" s="919">
        <v>16125</v>
      </c>
      <c r="C9" s="919"/>
      <c r="D9" s="919">
        <v>17894</v>
      </c>
      <c r="E9" s="919"/>
      <c r="H9" s="333"/>
      <c r="I9" s="333"/>
      <c r="J9" s="333"/>
      <c r="K9" s="333"/>
      <c r="L9" s="333"/>
      <c r="M9" s="333"/>
      <c r="N9" s="333"/>
      <c r="O9" s="336"/>
      <c r="P9" s="336"/>
      <c r="Q9" s="336"/>
    </row>
    <row r="10" spans="1:17" ht="13.5" customHeight="1" x14ac:dyDescent="0.25">
      <c r="A10" s="902" t="s">
        <v>418</v>
      </c>
      <c r="B10" s="903">
        <v>12611</v>
      </c>
      <c r="C10" s="903"/>
      <c r="D10" s="903">
        <v>17055</v>
      </c>
      <c r="E10" s="903"/>
      <c r="H10" s="333"/>
      <c r="I10" s="333"/>
      <c r="J10" s="333"/>
      <c r="K10" s="333"/>
      <c r="L10" s="333"/>
      <c r="M10" s="333"/>
      <c r="N10" s="333"/>
      <c r="O10" s="336"/>
      <c r="P10" s="336"/>
      <c r="Q10" s="336"/>
    </row>
    <row r="11" spans="1:17" ht="13.5" customHeight="1" x14ac:dyDescent="0.2">
      <c r="A11" s="902" t="s">
        <v>196</v>
      </c>
      <c r="B11" s="903">
        <v>13430</v>
      </c>
      <c r="C11" s="903"/>
      <c r="D11" s="903">
        <v>15366</v>
      </c>
      <c r="E11" s="903"/>
    </row>
    <row r="12" spans="1:17" ht="13.5" customHeight="1" x14ac:dyDescent="0.2">
      <c r="A12" s="902" t="s">
        <v>197</v>
      </c>
      <c r="B12" s="903">
        <v>18325</v>
      </c>
      <c r="C12" s="903"/>
      <c r="D12" s="903">
        <v>18779</v>
      </c>
      <c r="E12" s="903"/>
    </row>
    <row r="13" spans="1:17" ht="13.5" customHeight="1" x14ac:dyDescent="0.2">
      <c r="A13" s="902" t="s">
        <v>198</v>
      </c>
      <c r="B13" s="903">
        <v>17536</v>
      </c>
      <c r="C13" s="903"/>
      <c r="D13" s="903">
        <v>18271</v>
      </c>
      <c r="E13" s="903"/>
    </row>
    <row r="14" spans="1:17" ht="13.5" customHeight="1" x14ac:dyDescent="0.2">
      <c r="A14" s="902" t="s">
        <v>199</v>
      </c>
      <c r="B14" s="903">
        <v>16992</v>
      </c>
      <c r="C14" s="903"/>
      <c r="D14" s="903">
        <v>18082</v>
      </c>
      <c r="E14" s="903"/>
    </row>
    <row r="15" spans="1:17" ht="13.5" customHeight="1" x14ac:dyDescent="0.2">
      <c r="A15" s="902" t="s">
        <v>200</v>
      </c>
      <c r="B15" s="903">
        <v>19920</v>
      </c>
      <c r="C15" s="903"/>
      <c r="D15" s="903">
        <v>21955</v>
      </c>
      <c r="E15" s="903"/>
    </row>
    <row r="16" spans="1:17" ht="13.5" customHeight="1" x14ac:dyDescent="0.2">
      <c r="A16" s="902" t="s">
        <v>201</v>
      </c>
      <c r="B16" s="903">
        <v>18110</v>
      </c>
      <c r="C16" s="903"/>
      <c r="D16" s="903">
        <v>21295</v>
      </c>
      <c r="E16" s="903"/>
    </row>
    <row r="17" spans="1:5" ht="13.5" customHeight="1" x14ac:dyDescent="0.2">
      <c r="A17" s="902" t="s">
        <v>202</v>
      </c>
      <c r="B17" s="903">
        <v>18001</v>
      </c>
      <c r="C17" s="903"/>
      <c r="D17" s="903">
        <v>16613</v>
      </c>
      <c r="E17" s="903"/>
    </row>
    <row r="18" spans="1:5" ht="13.5" customHeight="1" x14ac:dyDescent="0.2">
      <c r="A18" s="902" t="s">
        <v>203</v>
      </c>
      <c r="B18" s="903">
        <v>22237</v>
      </c>
      <c r="C18" s="903"/>
      <c r="D18" s="903">
        <v>21041</v>
      </c>
      <c r="E18" s="903"/>
    </row>
    <row r="19" spans="1:5" ht="13.5" customHeight="1" x14ac:dyDescent="0.2">
      <c r="A19" s="902" t="s">
        <v>204</v>
      </c>
      <c r="B19" s="903">
        <v>15612</v>
      </c>
      <c r="C19" s="903"/>
      <c r="D19" s="903">
        <v>16024</v>
      </c>
      <c r="E19" s="903"/>
    </row>
    <row r="20" spans="1:5" ht="13.5" customHeight="1" x14ac:dyDescent="0.2">
      <c r="A20" s="920" t="s">
        <v>205</v>
      </c>
      <c r="B20" s="916">
        <v>12907</v>
      </c>
      <c r="C20" s="916"/>
      <c r="D20" s="916">
        <v>16990</v>
      </c>
      <c r="E20" s="916"/>
    </row>
    <row r="21" spans="1:5" ht="13.5" customHeight="1" x14ac:dyDescent="0.2"/>
    <row r="22" spans="1:5" s="345" customFormat="1" ht="24.75" customHeight="1" x14ac:dyDescent="0.2">
      <c r="A22" s="1773" t="s">
        <v>699</v>
      </c>
      <c r="B22" s="1773"/>
      <c r="C22" s="1773"/>
      <c r="D22" s="1773"/>
      <c r="E22" s="1773"/>
    </row>
    <row r="23" spans="1:5" ht="20.25" customHeight="1" x14ac:dyDescent="0.2">
      <c r="A23" s="343"/>
    </row>
    <row r="24" spans="1:5" ht="11.25" customHeight="1" x14ac:dyDescent="0.2"/>
    <row r="25" spans="1:5" ht="11.25" customHeight="1" x14ac:dyDescent="0.2"/>
  </sheetData>
  <sheetProtection selectLockedCells="1" selectUnlockedCells="1"/>
  <mergeCells count="3">
    <mergeCell ref="A6:A7"/>
    <mergeCell ref="B6:E6"/>
    <mergeCell ref="A22:E22"/>
  </mergeCells>
  <printOptions horizontalCentered="1" verticalCentered="1"/>
  <pageMargins left="0.98425196850393704" right="0.39370078740157483" top="0.39370078740157483" bottom="0.39370078740157483" header="0.51181102362204722" footer="0.59055118110236227"/>
  <pageSetup firstPageNumber="0" orientation="landscape" r:id="rId1"/>
  <headerFooter>
    <oddFooter>&amp;R&amp;"Tahoma,Normal"551</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T14"/>
  <sheetViews>
    <sheetView showGridLines="0" view="pageBreakPreview" zoomScaleSheetLayoutView="100" workbookViewId="0"/>
  </sheetViews>
  <sheetFormatPr baseColWidth="10" defaultColWidth="10.85546875" defaultRowHeight="12.75" x14ac:dyDescent="0.2"/>
  <cols>
    <col min="1" max="1" width="19.28515625" style="338" customWidth="1"/>
    <col min="2" max="2" width="9.140625" style="355" customWidth="1"/>
    <col min="3" max="3" width="3" style="355" customWidth="1"/>
    <col min="4" max="4" width="8" style="355" customWidth="1"/>
    <col min="5" max="5" width="5.5703125" style="355" customWidth="1"/>
    <col min="6" max="6" width="9.85546875" style="355" customWidth="1"/>
    <col min="7" max="7" width="3.140625" style="355" customWidth="1"/>
    <col min="8" max="8" width="8.28515625" style="355" customWidth="1"/>
    <col min="9" max="9" width="3.5703125" style="355" customWidth="1"/>
    <col min="10" max="10" width="8" style="355" customWidth="1"/>
    <col min="11" max="11" width="3.140625" style="355" customWidth="1"/>
    <col min="12" max="12" width="9.140625" style="355" customWidth="1"/>
    <col min="13" max="13" width="4.140625" style="355" customWidth="1"/>
    <col min="14" max="14" width="9.5703125" style="355" customWidth="1"/>
    <col min="15" max="15" width="3.140625" style="355" customWidth="1"/>
    <col min="16" max="16" width="12.140625" style="355" customWidth="1"/>
    <col min="17" max="17" width="3.28515625" style="355" customWidth="1"/>
    <col min="18" max="256" width="10.85546875" style="338"/>
    <col min="257" max="257" width="19.28515625" style="338" customWidth="1"/>
    <col min="258" max="258" width="9.140625" style="338" customWidth="1"/>
    <col min="259" max="259" width="3" style="338" customWidth="1"/>
    <col min="260" max="260" width="8" style="338" customWidth="1"/>
    <col min="261" max="261" width="4.85546875" style="338" customWidth="1"/>
    <col min="262" max="262" width="9.28515625" style="338" customWidth="1"/>
    <col min="263" max="263" width="3.140625" style="338" customWidth="1"/>
    <col min="264" max="264" width="8.28515625" style="338" customWidth="1"/>
    <col min="265" max="265" width="3.5703125" style="338" customWidth="1"/>
    <col min="266" max="266" width="8" style="338" customWidth="1"/>
    <col min="267" max="267" width="3.140625" style="338" customWidth="1"/>
    <col min="268" max="268" width="9.140625" style="338" customWidth="1"/>
    <col min="269" max="269" width="4.140625" style="338" customWidth="1"/>
    <col min="270" max="270" width="9.5703125" style="338" customWidth="1"/>
    <col min="271" max="271" width="3.140625" style="338" customWidth="1"/>
    <col min="272" max="272" width="12.140625" style="338" customWidth="1"/>
    <col min="273" max="273" width="3.28515625" style="338" customWidth="1"/>
    <col min="274" max="512" width="10.85546875" style="338"/>
    <col min="513" max="513" width="19.28515625" style="338" customWidth="1"/>
    <col min="514" max="514" width="9.140625" style="338" customWidth="1"/>
    <col min="515" max="515" width="3" style="338" customWidth="1"/>
    <col min="516" max="516" width="8" style="338" customWidth="1"/>
    <col min="517" max="517" width="4.85546875" style="338" customWidth="1"/>
    <col min="518" max="518" width="9.28515625" style="338" customWidth="1"/>
    <col min="519" max="519" width="3.140625" style="338" customWidth="1"/>
    <col min="520" max="520" width="8.28515625" style="338" customWidth="1"/>
    <col min="521" max="521" width="3.5703125" style="338" customWidth="1"/>
    <col min="522" max="522" width="8" style="338" customWidth="1"/>
    <col min="523" max="523" width="3.140625" style="338" customWidth="1"/>
    <col min="524" max="524" width="9.140625" style="338" customWidth="1"/>
    <col min="525" max="525" width="4.140625" style="338" customWidth="1"/>
    <col min="526" max="526" width="9.5703125" style="338" customWidth="1"/>
    <col min="527" max="527" width="3.140625" style="338" customWidth="1"/>
    <col min="528" max="528" width="12.140625" style="338" customWidth="1"/>
    <col min="529" max="529" width="3.28515625" style="338" customWidth="1"/>
    <col min="530" max="768" width="10.85546875" style="338"/>
    <col min="769" max="769" width="19.28515625" style="338" customWidth="1"/>
    <col min="770" max="770" width="9.140625" style="338" customWidth="1"/>
    <col min="771" max="771" width="3" style="338" customWidth="1"/>
    <col min="772" max="772" width="8" style="338" customWidth="1"/>
    <col min="773" max="773" width="4.85546875" style="338" customWidth="1"/>
    <col min="774" max="774" width="9.28515625" style="338" customWidth="1"/>
    <col min="775" max="775" width="3.140625" style="338" customWidth="1"/>
    <col min="776" max="776" width="8.28515625" style="338" customWidth="1"/>
    <col min="777" max="777" width="3.5703125" style="338" customWidth="1"/>
    <col min="778" max="778" width="8" style="338" customWidth="1"/>
    <col min="779" max="779" width="3.140625" style="338" customWidth="1"/>
    <col min="780" max="780" width="9.140625" style="338" customWidth="1"/>
    <col min="781" max="781" width="4.140625" style="338" customWidth="1"/>
    <col min="782" max="782" width="9.5703125" style="338" customWidth="1"/>
    <col min="783" max="783" width="3.140625" style="338" customWidth="1"/>
    <col min="784" max="784" width="12.140625" style="338" customWidth="1"/>
    <col min="785" max="785" width="3.28515625" style="338" customWidth="1"/>
    <col min="786" max="1024" width="10.85546875" style="338"/>
    <col min="1025" max="1025" width="19.28515625" style="338" customWidth="1"/>
    <col min="1026" max="1026" width="9.140625" style="338" customWidth="1"/>
    <col min="1027" max="1027" width="3" style="338" customWidth="1"/>
    <col min="1028" max="1028" width="8" style="338" customWidth="1"/>
    <col min="1029" max="1029" width="4.85546875" style="338" customWidth="1"/>
    <col min="1030" max="1030" width="9.28515625" style="338" customWidth="1"/>
    <col min="1031" max="1031" width="3.140625" style="338" customWidth="1"/>
    <col min="1032" max="1032" width="8.28515625" style="338" customWidth="1"/>
    <col min="1033" max="1033" width="3.5703125" style="338" customWidth="1"/>
    <col min="1034" max="1034" width="8" style="338" customWidth="1"/>
    <col min="1035" max="1035" width="3.140625" style="338" customWidth="1"/>
    <col min="1036" max="1036" width="9.140625" style="338" customWidth="1"/>
    <col min="1037" max="1037" width="4.140625" style="338" customWidth="1"/>
    <col min="1038" max="1038" width="9.5703125" style="338" customWidth="1"/>
    <col min="1039" max="1039" width="3.140625" style="338" customWidth="1"/>
    <col min="1040" max="1040" width="12.140625" style="338" customWidth="1"/>
    <col min="1041" max="1041" width="3.28515625" style="338" customWidth="1"/>
    <col min="1042" max="1280" width="10.85546875" style="338"/>
    <col min="1281" max="1281" width="19.28515625" style="338" customWidth="1"/>
    <col min="1282" max="1282" width="9.140625" style="338" customWidth="1"/>
    <col min="1283" max="1283" width="3" style="338" customWidth="1"/>
    <col min="1284" max="1284" width="8" style="338" customWidth="1"/>
    <col min="1285" max="1285" width="4.85546875" style="338" customWidth="1"/>
    <col min="1286" max="1286" width="9.28515625" style="338" customWidth="1"/>
    <col min="1287" max="1287" width="3.140625" style="338" customWidth="1"/>
    <col min="1288" max="1288" width="8.28515625" style="338" customWidth="1"/>
    <col min="1289" max="1289" width="3.5703125" style="338" customWidth="1"/>
    <col min="1290" max="1290" width="8" style="338" customWidth="1"/>
    <col min="1291" max="1291" width="3.140625" style="338" customWidth="1"/>
    <col min="1292" max="1292" width="9.140625" style="338" customWidth="1"/>
    <col min="1293" max="1293" width="4.140625" style="338" customWidth="1"/>
    <col min="1294" max="1294" width="9.5703125" style="338" customWidth="1"/>
    <col min="1295" max="1295" width="3.140625" style="338" customWidth="1"/>
    <col min="1296" max="1296" width="12.140625" style="338" customWidth="1"/>
    <col min="1297" max="1297" width="3.28515625" style="338" customWidth="1"/>
    <col min="1298" max="1536" width="10.85546875" style="338"/>
    <col min="1537" max="1537" width="19.28515625" style="338" customWidth="1"/>
    <col min="1538" max="1538" width="9.140625" style="338" customWidth="1"/>
    <col min="1539" max="1539" width="3" style="338" customWidth="1"/>
    <col min="1540" max="1540" width="8" style="338" customWidth="1"/>
    <col min="1541" max="1541" width="4.85546875" style="338" customWidth="1"/>
    <col min="1542" max="1542" width="9.28515625" style="338" customWidth="1"/>
    <col min="1543" max="1543" width="3.140625" style="338" customWidth="1"/>
    <col min="1544" max="1544" width="8.28515625" style="338" customWidth="1"/>
    <col min="1545" max="1545" width="3.5703125" style="338" customWidth="1"/>
    <col min="1546" max="1546" width="8" style="338" customWidth="1"/>
    <col min="1547" max="1547" width="3.140625" style="338" customWidth="1"/>
    <col min="1548" max="1548" width="9.140625" style="338" customWidth="1"/>
    <col min="1549" max="1549" width="4.140625" style="338" customWidth="1"/>
    <col min="1550" max="1550" width="9.5703125" style="338" customWidth="1"/>
    <col min="1551" max="1551" width="3.140625" style="338" customWidth="1"/>
    <col min="1552" max="1552" width="12.140625" style="338" customWidth="1"/>
    <col min="1553" max="1553" width="3.28515625" style="338" customWidth="1"/>
    <col min="1554" max="1792" width="10.85546875" style="338"/>
    <col min="1793" max="1793" width="19.28515625" style="338" customWidth="1"/>
    <col min="1794" max="1794" width="9.140625" style="338" customWidth="1"/>
    <col min="1795" max="1795" width="3" style="338" customWidth="1"/>
    <col min="1796" max="1796" width="8" style="338" customWidth="1"/>
    <col min="1797" max="1797" width="4.85546875" style="338" customWidth="1"/>
    <col min="1798" max="1798" width="9.28515625" style="338" customWidth="1"/>
    <col min="1799" max="1799" width="3.140625" style="338" customWidth="1"/>
    <col min="1800" max="1800" width="8.28515625" style="338" customWidth="1"/>
    <col min="1801" max="1801" width="3.5703125" style="338" customWidth="1"/>
    <col min="1802" max="1802" width="8" style="338" customWidth="1"/>
    <col min="1803" max="1803" width="3.140625" style="338" customWidth="1"/>
    <col min="1804" max="1804" width="9.140625" style="338" customWidth="1"/>
    <col min="1805" max="1805" width="4.140625" style="338" customWidth="1"/>
    <col min="1806" max="1806" width="9.5703125" style="338" customWidth="1"/>
    <col min="1807" max="1807" width="3.140625" style="338" customWidth="1"/>
    <col min="1808" max="1808" width="12.140625" style="338" customWidth="1"/>
    <col min="1809" max="1809" width="3.28515625" style="338" customWidth="1"/>
    <col min="1810" max="2048" width="10.85546875" style="338"/>
    <col min="2049" max="2049" width="19.28515625" style="338" customWidth="1"/>
    <col min="2050" max="2050" width="9.140625" style="338" customWidth="1"/>
    <col min="2051" max="2051" width="3" style="338" customWidth="1"/>
    <col min="2052" max="2052" width="8" style="338" customWidth="1"/>
    <col min="2053" max="2053" width="4.85546875" style="338" customWidth="1"/>
    <col min="2054" max="2054" width="9.28515625" style="338" customWidth="1"/>
    <col min="2055" max="2055" width="3.140625" style="338" customWidth="1"/>
    <col min="2056" max="2056" width="8.28515625" style="338" customWidth="1"/>
    <col min="2057" max="2057" width="3.5703125" style="338" customWidth="1"/>
    <col min="2058" max="2058" width="8" style="338" customWidth="1"/>
    <col min="2059" max="2059" width="3.140625" style="338" customWidth="1"/>
    <col min="2060" max="2060" width="9.140625" style="338" customWidth="1"/>
    <col min="2061" max="2061" width="4.140625" style="338" customWidth="1"/>
    <col min="2062" max="2062" width="9.5703125" style="338" customWidth="1"/>
    <col min="2063" max="2063" width="3.140625" style="338" customWidth="1"/>
    <col min="2064" max="2064" width="12.140625" style="338" customWidth="1"/>
    <col min="2065" max="2065" width="3.28515625" style="338" customWidth="1"/>
    <col min="2066" max="2304" width="10.85546875" style="338"/>
    <col min="2305" max="2305" width="19.28515625" style="338" customWidth="1"/>
    <col min="2306" max="2306" width="9.140625" style="338" customWidth="1"/>
    <col min="2307" max="2307" width="3" style="338" customWidth="1"/>
    <col min="2308" max="2308" width="8" style="338" customWidth="1"/>
    <col min="2309" max="2309" width="4.85546875" style="338" customWidth="1"/>
    <col min="2310" max="2310" width="9.28515625" style="338" customWidth="1"/>
    <col min="2311" max="2311" width="3.140625" style="338" customWidth="1"/>
    <col min="2312" max="2312" width="8.28515625" style="338" customWidth="1"/>
    <col min="2313" max="2313" width="3.5703125" style="338" customWidth="1"/>
    <col min="2314" max="2314" width="8" style="338" customWidth="1"/>
    <col min="2315" max="2315" width="3.140625" style="338" customWidth="1"/>
    <col min="2316" max="2316" width="9.140625" style="338" customWidth="1"/>
    <col min="2317" max="2317" width="4.140625" style="338" customWidth="1"/>
    <col min="2318" max="2318" width="9.5703125" style="338" customWidth="1"/>
    <col min="2319" max="2319" width="3.140625" style="338" customWidth="1"/>
    <col min="2320" max="2320" width="12.140625" style="338" customWidth="1"/>
    <col min="2321" max="2321" width="3.28515625" style="338" customWidth="1"/>
    <col min="2322" max="2560" width="10.85546875" style="338"/>
    <col min="2561" max="2561" width="19.28515625" style="338" customWidth="1"/>
    <col min="2562" max="2562" width="9.140625" style="338" customWidth="1"/>
    <col min="2563" max="2563" width="3" style="338" customWidth="1"/>
    <col min="2564" max="2564" width="8" style="338" customWidth="1"/>
    <col min="2565" max="2565" width="4.85546875" style="338" customWidth="1"/>
    <col min="2566" max="2566" width="9.28515625" style="338" customWidth="1"/>
    <col min="2567" max="2567" width="3.140625" style="338" customWidth="1"/>
    <col min="2568" max="2568" width="8.28515625" style="338" customWidth="1"/>
    <col min="2569" max="2569" width="3.5703125" style="338" customWidth="1"/>
    <col min="2570" max="2570" width="8" style="338" customWidth="1"/>
    <col min="2571" max="2571" width="3.140625" style="338" customWidth="1"/>
    <col min="2572" max="2572" width="9.140625" style="338" customWidth="1"/>
    <col min="2573" max="2573" width="4.140625" style="338" customWidth="1"/>
    <col min="2574" max="2574" width="9.5703125" style="338" customWidth="1"/>
    <col min="2575" max="2575" width="3.140625" style="338" customWidth="1"/>
    <col min="2576" max="2576" width="12.140625" style="338" customWidth="1"/>
    <col min="2577" max="2577" width="3.28515625" style="338" customWidth="1"/>
    <col min="2578" max="2816" width="10.85546875" style="338"/>
    <col min="2817" max="2817" width="19.28515625" style="338" customWidth="1"/>
    <col min="2818" max="2818" width="9.140625" style="338" customWidth="1"/>
    <col min="2819" max="2819" width="3" style="338" customWidth="1"/>
    <col min="2820" max="2820" width="8" style="338" customWidth="1"/>
    <col min="2821" max="2821" width="4.85546875" style="338" customWidth="1"/>
    <col min="2822" max="2822" width="9.28515625" style="338" customWidth="1"/>
    <col min="2823" max="2823" width="3.140625" style="338" customWidth="1"/>
    <col min="2824" max="2824" width="8.28515625" style="338" customWidth="1"/>
    <col min="2825" max="2825" width="3.5703125" style="338" customWidth="1"/>
    <col min="2826" max="2826" width="8" style="338" customWidth="1"/>
    <col min="2827" max="2827" width="3.140625" style="338" customWidth="1"/>
    <col min="2828" max="2828" width="9.140625" style="338" customWidth="1"/>
    <col min="2829" max="2829" width="4.140625" style="338" customWidth="1"/>
    <col min="2830" max="2830" width="9.5703125" style="338" customWidth="1"/>
    <col min="2831" max="2831" width="3.140625" style="338" customWidth="1"/>
    <col min="2832" max="2832" width="12.140625" style="338" customWidth="1"/>
    <col min="2833" max="2833" width="3.28515625" style="338" customWidth="1"/>
    <col min="2834" max="3072" width="10.85546875" style="338"/>
    <col min="3073" max="3073" width="19.28515625" style="338" customWidth="1"/>
    <col min="3074" max="3074" width="9.140625" style="338" customWidth="1"/>
    <col min="3075" max="3075" width="3" style="338" customWidth="1"/>
    <col min="3076" max="3076" width="8" style="338" customWidth="1"/>
    <col min="3077" max="3077" width="4.85546875" style="338" customWidth="1"/>
    <col min="3078" max="3078" width="9.28515625" style="338" customWidth="1"/>
    <col min="3079" max="3079" width="3.140625" style="338" customWidth="1"/>
    <col min="3080" max="3080" width="8.28515625" style="338" customWidth="1"/>
    <col min="3081" max="3081" width="3.5703125" style="338" customWidth="1"/>
    <col min="3082" max="3082" width="8" style="338" customWidth="1"/>
    <col min="3083" max="3083" width="3.140625" style="338" customWidth="1"/>
    <col min="3084" max="3084" width="9.140625" style="338" customWidth="1"/>
    <col min="3085" max="3085" width="4.140625" style="338" customWidth="1"/>
    <col min="3086" max="3086" width="9.5703125" style="338" customWidth="1"/>
    <col min="3087" max="3087" width="3.140625" style="338" customWidth="1"/>
    <col min="3088" max="3088" width="12.140625" style="338" customWidth="1"/>
    <col min="3089" max="3089" width="3.28515625" style="338" customWidth="1"/>
    <col min="3090" max="3328" width="10.85546875" style="338"/>
    <col min="3329" max="3329" width="19.28515625" style="338" customWidth="1"/>
    <col min="3330" max="3330" width="9.140625" style="338" customWidth="1"/>
    <col min="3331" max="3331" width="3" style="338" customWidth="1"/>
    <col min="3332" max="3332" width="8" style="338" customWidth="1"/>
    <col min="3333" max="3333" width="4.85546875" style="338" customWidth="1"/>
    <col min="3334" max="3334" width="9.28515625" style="338" customWidth="1"/>
    <col min="3335" max="3335" width="3.140625" style="338" customWidth="1"/>
    <col min="3336" max="3336" width="8.28515625" style="338" customWidth="1"/>
    <col min="3337" max="3337" width="3.5703125" style="338" customWidth="1"/>
    <col min="3338" max="3338" width="8" style="338" customWidth="1"/>
    <col min="3339" max="3339" width="3.140625" style="338" customWidth="1"/>
    <col min="3340" max="3340" width="9.140625" style="338" customWidth="1"/>
    <col min="3341" max="3341" width="4.140625" style="338" customWidth="1"/>
    <col min="3342" max="3342" width="9.5703125" style="338" customWidth="1"/>
    <col min="3343" max="3343" width="3.140625" style="338" customWidth="1"/>
    <col min="3344" max="3344" width="12.140625" style="338" customWidth="1"/>
    <col min="3345" max="3345" width="3.28515625" style="338" customWidth="1"/>
    <col min="3346" max="3584" width="10.85546875" style="338"/>
    <col min="3585" max="3585" width="19.28515625" style="338" customWidth="1"/>
    <col min="3586" max="3586" width="9.140625" style="338" customWidth="1"/>
    <col min="3587" max="3587" width="3" style="338" customWidth="1"/>
    <col min="3588" max="3588" width="8" style="338" customWidth="1"/>
    <col min="3589" max="3589" width="4.85546875" style="338" customWidth="1"/>
    <col min="3590" max="3590" width="9.28515625" style="338" customWidth="1"/>
    <col min="3591" max="3591" width="3.140625" style="338" customWidth="1"/>
    <col min="3592" max="3592" width="8.28515625" style="338" customWidth="1"/>
    <col min="3593" max="3593" width="3.5703125" style="338" customWidth="1"/>
    <col min="3594" max="3594" width="8" style="338" customWidth="1"/>
    <col min="3595" max="3595" width="3.140625" style="338" customWidth="1"/>
    <col min="3596" max="3596" width="9.140625" style="338" customWidth="1"/>
    <col min="3597" max="3597" width="4.140625" style="338" customWidth="1"/>
    <col min="3598" max="3598" width="9.5703125" style="338" customWidth="1"/>
    <col min="3599" max="3599" width="3.140625" style="338" customWidth="1"/>
    <col min="3600" max="3600" width="12.140625" style="338" customWidth="1"/>
    <col min="3601" max="3601" width="3.28515625" style="338" customWidth="1"/>
    <col min="3602" max="3840" width="10.85546875" style="338"/>
    <col min="3841" max="3841" width="19.28515625" style="338" customWidth="1"/>
    <col min="3842" max="3842" width="9.140625" style="338" customWidth="1"/>
    <col min="3843" max="3843" width="3" style="338" customWidth="1"/>
    <col min="3844" max="3844" width="8" style="338" customWidth="1"/>
    <col min="3845" max="3845" width="4.85546875" style="338" customWidth="1"/>
    <col min="3846" max="3846" width="9.28515625" style="338" customWidth="1"/>
    <col min="3847" max="3847" width="3.140625" style="338" customWidth="1"/>
    <col min="3848" max="3848" width="8.28515625" style="338" customWidth="1"/>
    <col min="3849" max="3849" width="3.5703125" style="338" customWidth="1"/>
    <col min="3850" max="3850" width="8" style="338" customWidth="1"/>
    <col min="3851" max="3851" width="3.140625" style="338" customWidth="1"/>
    <col min="3852" max="3852" width="9.140625" style="338" customWidth="1"/>
    <col min="3853" max="3853" width="4.140625" style="338" customWidth="1"/>
    <col min="3854" max="3854" width="9.5703125" style="338" customWidth="1"/>
    <col min="3855" max="3855" width="3.140625" style="338" customWidth="1"/>
    <col min="3856" max="3856" width="12.140625" style="338" customWidth="1"/>
    <col min="3857" max="3857" width="3.28515625" style="338" customWidth="1"/>
    <col min="3858" max="4096" width="10.85546875" style="338"/>
    <col min="4097" max="4097" width="19.28515625" style="338" customWidth="1"/>
    <col min="4098" max="4098" width="9.140625" style="338" customWidth="1"/>
    <col min="4099" max="4099" width="3" style="338" customWidth="1"/>
    <col min="4100" max="4100" width="8" style="338" customWidth="1"/>
    <col min="4101" max="4101" width="4.85546875" style="338" customWidth="1"/>
    <col min="4102" max="4102" width="9.28515625" style="338" customWidth="1"/>
    <col min="4103" max="4103" width="3.140625" style="338" customWidth="1"/>
    <col min="4104" max="4104" width="8.28515625" style="338" customWidth="1"/>
    <col min="4105" max="4105" width="3.5703125" style="338" customWidth="1"/>
    <col min="4106" max="4106" width="8" style="338" customWidth="1"/>
    <col min="4107" max="4107" width="3.140625" style="338" customWidth="1"/>
    <col min="4108" max="4108" width="9.140625" style="338" customWidth="1"/>
    <col min="4109" max="4109" width="4.140625" style="338" customWidth="1"/>
    <col min="4110" max="4110" width="9.5703125" style="338" customWidth="1"/>
    <col min="4111" max="4111" width="3.140625" style="338" customWidth="1"/>
    <col min="4112" max="4112" width="12.140625" style="338" customWidth="1"/>
    <col min="4113" max="4113" width="3.28515625" style="338" customWidth="1"/>
    <col min="4114" max="4352" width="10.85546875" style="338"/>
    <col min="4353" max="4353" width="19.28515625" style="338" customWidth="1"/>
    <col min="4354" max="4354" width="9.140625" style="338" customWidth="1"/>
    <col min="4355" max="4355" width="3" style="338" customWidth="1"/>
    <col min="4356" max="4356" width="8" style="338" customWidth="1"/>
    <col min="4357" max="4357" width="4.85546875" style="338" customWidth="1"/>
    <col min="4358" max="4358" width="9.28515625" style="338" customWidth="1"/>
    <col min="4359" max="4359" width="3.140625" style="338" customWidth="1"/>
    <col min="4360" max="4360" width="8.28515625" style="338" customWidth="1"/>
    <col min="4361" max="4361" width="3.5703125" style="338" customWidth="1"/>
    <col min="4362" max="4362" width="8" style="338" customWidth="1"/>
    <col min="4363" max="4363" width="3.140625" style="338" customWidth="1"/>
    <col min="4364" max="4364" width="9.140625" style="338" customWidth="1"/>
    <col min="4365" max="4365" width="4.140625" style="338" customWidth="1"/>
    <col min="4366" max="4366" width="9.5703125" style="338" customWidth="1"/>
    <col min="4367" max="4367" width="3.140625" style="338" customWidth="1"/>
    <col min="4368" max="4368" width="12.140625" style="338" customWidth="1"/>
    <col min="4369" max="4369" width="3.28515625" style="338" customWidth="1"/>
    <col min="4370" max="4608" width="10.85546875" style="338"/>
    <col min="4609" max="4609" width="19.28515625" style="338" customWidth="1"/>
    <col min="4610" max="4610" width="9.140625" style="338" customWidth="1"/>
    <col min="4611" max="4611" width="3" style="338" customWidth="1"/>
    <col min="4612" max="4612" width="8" style="338" customWidth="1"/>
    <col min="4613" max="4613" width="4.85546875" style="338" customWidth="1"/>
    <col min="4614" max="4614" width="9.28515625" style="338" customWidth="1"/>
    <col min="4615" max="4615" width="3.140625" style="338" customWidth="1"/>
    <col min="4616" max="4616" width="8.28515625" style="338" customWidth="1"/>
    <col min="4617" max="4617" width="3.5703125" style="338" customWidth="1"/>
    <col min="4618" max="4618" width="8" style="338" customWidth="1"/>
    <col min="4619" max="4619" width="3.140625" style="338" customWidth="1"/>
    <col min="4620" max="4620" width="9.140625" style="338" customWidth="1"/>
    <col min="4621" max="4621" width="4.140625" style="338" customWidth="1"/>
    <col min="4622" max="4622" width="9.5703125" style="338" customWidth="1"/>
    <col min="4623" max="4623" width="3.140625" style="338" customWidth="1"/>
    <col min="4624" max="4624" width="12.140625" style="338" customWidth="1"/>
    <col min="4625" max="4625" width="3.28515625" style="338" customWidth="1"/>
    <col min="4626" max="4864" width="10.85546875" style="338"/>
    <col min="4865" max="4865" width="19.28515625" style="338" customWidth="1"/>
    <col min="4866" max="4866" width="9.140625" style="338" customWidth="1"/>
    <col min="4867" max="4867" width="3" style="338" customWidth="1"/>
    <col min="4868" max="4868" width="8" style="338" customWidth="1"/>
    <col min="4869" max="4869" width="4.85546875" style="338" customWidth="1"/>
    <col min="4870" max="4870" width="9.28515625" style="338" customWidth="1"/>
    <col min="4871" max="4871" width="3.140625" style="338" customWidth="1"/>
    <col min="4872" max="4872" width="8.28515625" style="338" customWidth="1"/>
    <col min="4873" max="4873" width="3.5703125" style="338" customWidth="1"/>
    <col min="4874" max="4874" width="8" style="338" customWidth="1"/>
    <col min="4875" max="4875" width="3.140625" style="338" customWidth="1"/>
    <col min="4876" max="4876" width="9.140625" style="338" customWidth="1"/>
    <col min="4877" max="4877" width="4.140625" style="338" customWidth="1"/>
    <col min="4878" max="4878" width="9.5703125" style="338" customWidth="1"/>
    <col min="4879" max="4879" width="3.140625" style="338" customWidth="1"/>
    <col min="4880" max="4880" width="12.140625" style="338" customWidth="1"/>
    <col min="4881" max="4881" width="3.28515625" style="338" customWidth="1"/>
    <col min="4882" max="5120" width="10.85546875" style="338"/>
    <col min="5121" max="5121" width="19.28515625" style="338" customWidth="1"/>
    <col min="5122" max="5122" width="9.140625" style="338" customWidth="1"/>
    <col min="5123" max="5123" width="3" style="338" customWidth="1"/>
    <col min="5124" max="5124" width="8" style="338" customWidth="1"/>
    <col min="5125" max="5125" width="4.85546875" style="338" customWidth="1"/>
    <col min="5126" max="5126" width="9.28515625" style="338" customWidth="1"/>
    <col min="5127" max="5127" width="3.140625" style="338" customWidth="1"/>
    <col min="5128" max="5128" width="8.28515625" style="338" customWidth="1"/>
    <col min="5129" max="5129" width="3.5703125" style="338" customWidth="1"/>
    <col min="5130" max="5130" width="8" style="338" customWidth="1"/>
    <col min="5131" max="5131" width="3.140625" style="338" customWidth="1"/>
    <col min="5132" max="5132" width="9.140625" style="338" customWidth="1"/>
    <col min="5133" max="5133" width="4.140625" style="338" customWidth="1"/>
    <col min="5134" max="5134" width="9.5703125" style="338" customWidth="1"/>
    <col min="5135" max="5135" width="3.140625" style="338" customWidth="1"/>
    <col min="5136" max="5136" width="12.140625" style="338" customWidth="1"/>
    <col min="5137" max="5137" width="3.28515625" style="338" customWidth="1"/>
    <col min="5138" max="5376" width="10.85546875" style="338"/>
    <col min="5377" max="5377" width="19.28515625" style="338" customWidth="1"/>
    <col min="5378" max="5378" width="9.140625" style="338" customWidth="1"/>
    <col min="5379" max="5379" width="3" style="338" customWidth="1"/>
    <col min="5380" max="5380" width="8" style="338" customWidth="1"/>
    <col min="5381" max="5381" width="4.85546875" style="338" customWidth="1"/>
    <col min="5382" max="5382" width="9.28515625" style="338" customWidth="1"/>
    <col min="5383" max="5383" width="3.140625" style="338" customWidth="1"/>
    <col min="5384" max="5384" width="8.28515625" style="338" customWidth="1"/>
    <col min="5385" max="5385" width="3.5703125" style="338" customWidth="1"/>
    <col min="5386" max="5386" width="8" style="338" customWidth="1"/>
    <col min="5387" max="5387" width="3.140625" style="338" customWidth="1"/>
    <col min="5388" max="5388" width="9.140625" style="338" customWidth="1"/>
    <col min="5389" max="5389" width="4.140625" style="338" customWidth="1"/>
    <col min="5390" max="5390" width="9.5703125" style="338" customWidth="1"/>
    <col min="5391" max="5391" width="3.140625" style="338" customWidth="1"/>
    <col min="5392" max="5392" width="12.140625" style="338" customWidth="1"/>
    <col min="5393" max="5393" width="3.28515625" style="338" customWidth="1"/>
    <col min="5394" max="5632" width="10.85546875" style="338"/>
    <col min="5633" max="5633" width="19.28515625" style="338" customWidth="1"/>
    <col min="5634" max="5634" width="9.140625" style="338" customWidth="1"/>
    <col min="5635" max="5635" width="3" style="338" customWidth="1"/>
    <col min="5636" max="5636" width="8" style="338" customWidth="1"/>
    <col min="5637" max="5637" width="4.85546875" style="338" customWidth="1"/>
    <col min="5638" max="5638" width="9.28515625" style="338" customWidth="1"/>
    <col min="5639" max="5639" width="3.140625" style="338" customWidth="1"/>
    <col min="5640" max="5640" width="8.28515625" style="338" customWidth="1"/>
    <col min="5641" max="5641" width="3.5703125" style="338" customWidth="1"/>
    <col min="5642" max="5642" width="8" style="338" customWidth="1"/>
    <col min="5643" max="5643" width="3.140625" style="338" customWidth="1"/>
    <col min="5644" max="5644" width="9.140625" style="338" customWidth="1"/>
    <col min="5645" max="5645" width="4.140625" style="338" customWidth="1"/>
    <col min="5646" max="5646" width="9.5703125" style="338" customWidth="1"/>
    <col min="5647" max="5647" width="3.140625" style="338" customWidth="1"/>
    <col min="5648" max="5648" width="12.140625" style="338" customWidth="1"/>
    <col min="5649" max="5649" width="3.28515625" style="338" customWidth="1"/>
    <col min="5650" max="5888" width="10.85546875" style="338"/>
    <col min="5889" max="5889" width="19.28515625" style="338" customWidth="1"/>
    <col min="5890" max="5890" width="9.140625" style="338" customWidth="1"/>
    <col min="5891" max="5891" width="3" style="338" customWidth="1"/>
    <col min="5892" max="5892" width="8" style="338" customWidth="1"/>
    <col min="5893" max="5893" width="4.85546875" style="338" customWidth="1"/>
    <col min="5894" max="5894" width="9.28515625" style="338" customWidth="1"/>
    <col min="5895" max="5895" width="3.140625" style="338" customWidth="1"/>
    <col min="5896" max="5896" width="8.28515625" style="338" customWidth="1"/>
    <col min="5897" max="5897" width="3.5703125" style="338" customWidth="1"/>
    <col min="5898" max="5898" width="8" style="338" customWidth="1"/>
    <col min="5899" max="5899" width="3.140625" style="338" customWidth="1"/>
    <col min="5900" max="5900" width="9.140625" style="338" customWidth="1"/>
    <col min="5901" max="5901" width="4.140625" style="338" customWidth="1"/>
    <col min="5902" max="5902" width="9.5703125" style="338" customWidth="1"/>
    <col min="5903" max="5903" width="3.140625" style="338" customWidth="1"/>
    <col min="5904" max="5904" width="12.140625" style="338" customWidth="1"/>
    <col min="5905" max="5905" width="3.28515625" style="338" customWidth="1"/>
    <col min="5906" max="6144" width="10.85546875" style="338"/>
    <col min="6145" max="6145" width="19.28515625" style="338" customWidth="1"/>
    <col min="6146" max="6146" width="9.140625" style="338" customWidth="1"/>
    <col min="6147" max="6147" width="3" style="338" customWidth="1"/>
    <col min="6148" max="6148" width="8" style="338" customWidth="1"/>
    <col min="6149" max="6149" width="4.85546875" style="338" customWidth="1"/>
    <col min="6150" max="6150" width="9.28515625" style="338" customWidth="1"/>
    <col min="6151" max="6151" width="3.140625" style="338" customWidth="1"/>
    <col min="6152" max="6152" width="8.28515625" style="338" customWidth="1"/>
    <col min="6153" max="6153" width="3.5703125" style="338" customWidth="1"/>
    <col min="6154" max="6154" width="8" style="338" customWidth="1"/>
    <col min="6155" max="6155" width="3.140625" style="338" customWidth="1"/>
    <col min="6156" max="6156" width="9.140625" style="338" customWidth="1"/>
    <col min="6157" max="6157" width="4.140625" style="338" customWidth="1"/>
    <col min="6158" max="6158" width="9.5703125" style="338" customWidth="1"/>
    <col min="6159" max="6159" width="3.140625" style="338" customWidth="1"/>
    <col min="6160" max="6160" width="12.140625" style="338" customWidth="1"/>
    <col min="6161" max="6161" width="3.28515625" style="338" customWidth="1"/>
    <col min="6162" max="6400" width="10.85546875" style="338"/>
    <col min="6401" max="6401" width="19.28515625" style="338" customWidth="1"/>
    <col min="6402" max="6402" width="9.140625" style="338" customWidth="1"/>
    <col min="6403" max="6403" width="3" style="338" customWidth="1"/>
    <col min="6404" max="6404" width="8" style="338" customWidth="1"/>
    <col min="6405" max="6405" width="4.85546875" style="338" customWidth="1"/>
    <col min="6406" max="6406" width="9.28515625" style="338" customWidth="1"/>
    <col min="6407" max="6407" width="3.140625" style="338" customWidth="1"/>
    <col min="6408" max="6408" width="8.28515625" style="338" customWidth="1"/>
    <col min="6409" max="6409" width="3.5703125" style="338" customWidth="1"/>
    <col min="6410" max="6410" width="8" style="338" customWidth="1"/>
    <col min="6411" max="6411" width="3.140625" style="338" customWidth="1"/>
    <col min="6412" max="6412" width="9.140625" style="338" customWidth="1"/>
    <col min="6413" max="6413" width="4.140625" style="338" customWidth="1"/>
    <col min="6414" max="6414" width="9.5703125" style="338" customWidth="1"/>
    <col min="6415" max="6415" width="3.140625" style="338" customWidth="1"/>
    <col min="6416" max="6416" width="12.140625" style="338" customWidth="1"/>
    <col min="6417" max="6417" width="3.28515625" style="338" customWidth="1"/>
    <col min="6418" max="6656" width="10.85546875" style="338"/>
    <col min="6657" max="6657" width="19.28515625" style="338" customWidth="1"/>
    <col min="6658" max="6658" width="9.140625" style="338" customWidth="1"/>
    <col min="6659" max="6659" width="3" style="338" customWidth="1"/>
    <col min="6660" max="6660" width="8" style="338" customWidth="1"/>
    <col min="6661" max="6661" width="4.85546875" style="338" customWidth="1"/>
    <col min="6662" max="6662" width="9.28515625" style="338" customWidth="1"/>
    <col min="6663" max="6663" width="3.140625" style="338" customWidth="1"/>
    <col min="6664" max="6664" width="8.28515625" style="338" customWidth="1"/>
    <col min="6665" max="6665" width="3.5703125" style="338" customWidth="1"/>
    <col min="6666" max="6666" width="8" style="338" customWidth="1"/>
    <col min="6667" max="6667" width="3.140625" style="338" customWidth="1"/>
    <col min="6668" max="6668" width="9.140625" style="338" customWidth="1"/>
    <col min="6669" max="6669" width="4.140625" style="338" customWidth="1"/>
    <col min="6670" max="6670" width="9.5703125" style="338" customWidth="1"/>
    <col min="6671" max="6671" width="3.140625" style="338" customWidth="1"/>
    <col min="6672" max="6672" width="12.140625" style="338" customWidth="1"/>
    <col min="6673" max="6673" width="3.28515625" style="338" customWidth="1"/>
    <col min="6674" max="6912" width="10.85546875" style="338"/>
    <col min="6913" max="6913" width="19.28515625" style="338" customWidth="1"/>
    <col min="6914" max="6914" width="9.140625" style="338" customWidth="1"/>
    <col min="6915" max="6915" width="3" style="338" customWidth="1"/>
    <col min="6916" max="6916" width="8" style="338" customWidth="1"/>
    <col min="6917" max="6917" width="4.85546875" style="338" customWidth="1"/>
    <col min="6918" max="6918" width="9.28515625" style="338" customWidth="1"/>
    <col min="6919" max="6919" width="3.140625" style="338" customWidth="1"/>
    <col min="6920" max="6920" width="8.28515625" style="338" customWidth="1"/>
    <col min="6921" max="6921" width="3.5703125" style="338" customWidth="1"/>
    <col min="6922" max="6922" width="8" style="338" customWidth="1"/>
    <col min="6923" max="6923" width="3.140625" style="338" customWidth="1"/>
    <col min="6924" max="6924" width="9.140625" style="338" customWidth="1"/>
    <col min="6925" max="6925" width="4.140625" style="338" customWidth="1"/>
    <col min="6926" max="6926" width="9.5703125" style="338" customWidth="1"/>
    <col min="6927" max="6927" width="3.140625" style="338" customWidth="1"/>
    <col min="6928" max="6928" width="12.140625" style="338" customWidth="1"/>
    <col min="6929" max="6929" width="3.28515625" style="338" customWidth="1"/>
    <col min="6930" max="7168" width="10.85546875" style="338"/>
    <col min="7169" max="7169" width="19.28515625" style="338" customWidth="1"/>
    <col min="7170" max="7170" width="9.140625" style="338" customWidth="1"/>
    <col min="7171" max="7171" width="3" style="338" customWidth="1"/>
    <col min="7172" max="7172" width="8" style="338" customWidth="1"/>
    <col min="7173" max="7173" width="4.85546875" style="338" customWidth="1"/>
    <col min="7174" max="7174" width="9.28515625" style="338" customWidth="1"/>
    <col min="7175" max="7175" width="3.140625" style="338" customWidth="1"/>
    <col min="7176" max="7176" width="8.28515625" style="338" customWidth="1"/>
    <col min="7177" max="7177" width="3.5703125" style="338" customWidth="1"/>
    <col min="7178" max="7178" width="8" style="338" customWidth="1"/>
    <col min="7179" max="7179" width="3.140625" style="338" customWidth="1"/>
    <col min="7180" max="7180" width="9.140625" style="338" customWidth="1"/>
    <col min="7181" max="7181" width="4.140625" style="338" customWidth="1"/>
    <col min="7182" max="7182" width="9.5703125" style="338" customWidth="1"/>
    <col min="7183" max="7183" width="3.140625" style="338" customWidth="1"/>
    <col min="7184" max="7184" width="12.140625" style="338" customWidth="1"/>
    <col min="7185" max="7185" width="3.28515625" style="338" customWidth="1"/>
    <col min="7186" max="7424" width="10.85546875" style="338"/>
    <col min="7425" max="7425" width="19.28515625" style="338" customWidth="1"/>
    <col min="7426" max="7426" width="9.140625" style="338" customWidth="1"/>
    <col min="7427" max="7427" width="3" style="338" customWidth="1"/>
    <col min="7428" max="7428" width="8" style="338" customWidth="1"/>
    <col min="7429" max="7429" width="4.85546875" style="338" customWidth="1"/>
    <col min="7430" max="7430" width="9.28515625" style="338" customWidth="1"/>
    <col min="7431" max="7431" width="3.140625" style="338" customWidth="1"/>
    <col min="7432" max="7432" width="8.28515625" style="338" customWidth="1"/>
    <col min="7433" max="7433" width="3.5703125" style="338" customWidth="1"/>
    <col min="7434" max="7434" width="8" style="338" customWidth="1"/>
    <col min="7435" max="7435" width="3.140625" style="338" customWidth="1"/>
    <col min="7436" max="7436" width="9.140625" style="338" customWidth="1"/>
    <col min="7437" max="7437" width="4.140625" style="338" customWidth="1"/>
    <col min="7438" max="7438" width="9.5703125" style="338" customWidth="1"/>
    <col min="7439" max="7439" width="3.140625" style="338" customWidth="1"/>
    <col min="7440" max="7440" width="12.140625" style="338" customWidth="1"/>
    <col min="7441" max="7441" width="3.28515625" style="338" customWidth="1"/>
    <col min="7442" max="7680" width="10.85546875" style="338"/>
    <col min="7681" max="7681" width="19.28515625" style="338" customWidth="1"/>
    <col min="7682" max="7682" width="9.140625" style="338" customWidth="1"/>
    <col min="7683" max="7683" width="3" style="338" customWidth="1"/>
    <col min="7684" max="7684" width="8" style="338" customWidth="1"/>
    <col min="7685" max="7685" width="4.85546875" style="338" customWidth="1"/>
    <col min="7686" max="7686" width="9.28515625" style="338" customWidth="1"/>
    <col min="7687" max="7687" width="3.140625" style="338" customWidth="1"/>
    <col min="7688" max="7688" width="8.28515625" style="338" customWidth="1"/>
    <col min="7689" max="7689" width="3.5703125" style="338" customWidth="1"/>
    <col min="7690" max="7690" width="8" style="338" customWidth="1"/>
    <col min="7691" max="7691" width="3.140625" style="338" customWidth="1"/>
    <col min="7692" max="7692" width="9.140625" style="338" customWidth="1"/>
    <col min="7693" max="7693" width="4.140625" style="338" customWidth="1"/>
    <col min="7694" max="7694" width="9.5703125" style="338" customWidth="1"/>
    <col min="7695" max="7695" width="3.140625" style="338" customWidth="1"/>
    <col min="7696" max="7696" width="12.140625" style="338" customWidth="1"/>
    <col min="7697" max="7697" width="3.28515625" style="338" customWidth="1"/>
    <col min="7698" max="7936" width="10.85546875" style="338"/>
    <col min="7937" max="7937" width="19.28515625" style="338" customWidth="1"/>
    <col min="7938" max="7938" width="9.140625" style="338" customWidth="1"/>
    <col min="7939" max="7939" width="3" style="338" customWidth="1"/>
    <col min="7940" max="7940" width="8" style="338" customWidth="1"/>
    <col min="7941" max="7941" width="4.85546875" style="338" customWidth="1"/>
    <col min="7942" max="7942" width="9.28515625" style="338" customWidth="1"/>
    <col min="7943" max="7943" width="3.140625" style="338" customWidth="1"/>
    <col min="7944" max="7944" width="8.28515625" style="338" customWidth="1"/>
    <col min="7945" max="7945" width="3.5703125" style="338" customWidth="1"/>
    <col min="7946" max="7946" width="8" style="338" customWidth="1"/>
    <col min="7947" max="7947" width="3.140625" style="338" customWidth="1"/>
    <col min="7948" max="7948" width="9.140625" style="338" customWidth="1"/>
    <col min="7949" max="7949" width="4.140625" style="338" customWidth="1"/>
    <col min="7950" max="7950" width="9.5703125" style="338" customWidth="1"/>
    <col min="7951" max="7951" width="3.140625" style="338" customWidth="1"/>
    <col min="7952" max="7952" width="12.140625" style="338" customWidth="1"/>
    <col min="7953" max="7953" width="3.28515625" style="338" customWidth="1"/>
    <col min="7954" max="8192" width="10.85546875" style="338"/>
    <col min="8193" max="8193" width="19.28515625" style="338" customWidth="1"/>
    <col min="8194" max="8194" width="9.140625" style="338" customWidth="1"/>
    <col min="8195" max="8195" width="3" style="338" customWidth="1"/>
    <col min="8196" max="8196" width="8" style="338" customWidth="1"/>
    <col min="8197" max="8197" width="4.85546875" style="338" customWidth="1"/>
    <col min="8198" max="8198" width="9.28515625" style="338" customWidth="1"/>
    <col min="8199" max="8199" width="3.140625" style="338" customWidth="1"/>
    <col min="8200" max="8200" width="8.28515625" style="338" customWidth="1"/>
    <col min="8201" max="8201" width="3.5703125" style="338" customWidth="1"/>
    <col min="8202" max="8202" width="8" style="338" customWidth="1"/>
    <col min="8203" max="8203" width="3.140625" style="338" customWidth="1"/>
    <col min="8204" max="8204" width="9.140625" style="338" customWidth="1"/>
    <col min="8205" max="8205" width="4.140625" style="338" customWidth="1"/>
    <col min="8206" max="8206" width="9.5703125" style="338" customWidth="1"/>
    <col min="8207" max="8207" width="3.140625" style="338" customWidth="1"/>
    <col min="8208" max="8208" width="12.140625" style="338" customWidth="1"/>
    <col min="8209" max="8209" width="3.28515625" style="338" customWidth="1"/>
    <col min="8210" max="8448" width="10.85546875" style="338"/>
    <col min="8449" max="8449" width="19.28515625" style="338" customWidth="1"/>
    <col min="8450" max="8450" width="9.140625" style="338" customWidth="1"/>
    <col min="8451" max="8451" width="3" style="338" customWidth="1"/>
    <col min="8452" max="8452" width="8" style="338" customWidth="1"/>
    <col min="8453" max="8453" width="4.85546875" style="338" customWidth="1"/>
    <col min="8454" max="8454" width="9.28515625" style="338" customWidth="1"/>
    <col min="8455" max="8455" width="3.140625" style="338" customWidth="1"/>
    <col min="8456" max="8456" width="8.28515625" style="338" customWidth="1"/>
    <col min="8457" max="8457" width="3.5703125" style="338" customWidth="1"/>
    <col min="8458" max="8458" width="8" style="338" customWidth="1"/>
    <col min="8459" max="8459" width="3.140625" style="338" customWidth="1"/>
    <col min="8460" max="8460" width="9.140625" style="338" customWidth="1"/>
    <col min="8461" max="8461" width="4.140625" style="338" customWidth="1"/>
    <col min="8462" max="8462" width="9.5703125" style="338" customWidth="1"/>
    <col min="8463" max="8463" width="3.140625" style="338" customWidth="1"/>
    <col min="8464" max="8464" width="12.140625" style="338" customWidth="1"/>
    <col min="8465" max="8465" width="3.28515625" style="338" customWidth="1"/>
    <col min="8466" max="8704" width="10.85546875" style="338"/>
    <col min="8705" max="8705" width="19.28515625" style="338" customWidth="1"/>
    <col min="8706" max="8706" width="9.140625" style="338" customWidth="1"/>
    <col min="8707" max="8707" width="3" style="338" customWidth="1"/>
    <col min="8708" max="8708" width="8" style="338" customWidth="1"/>
    <col min="8709" max="8709" width="4.85546875" style="338" customWidth="1"/>
    <col min="8710" max="8710" width="9.28515625" style="338" customWidth="1"/>
    <col min="8711" max="8711" width="3.140625" style="338" customWidth="1"/>
    <col min="8712" max="8712" width="8.28515625" style="338" customWidth="1"/>
    <col min="8713" max="8713" width="3.5703125" style="338" customWidth="1"/>
    <col min="8714" max="8714" width="8" style="338" customWidth="1"/>
    <col min="8715" max="8715" width="3.140625" style="338" customWidth="1"/>
    <col min="8716" max="8716" width="9.140625" style="338" customWidth="1"/>
    <col min="8717" max="8717" width="4.140625" style="338" customWidth="1"/>
    <col min="8718" max="8718" width="9.5703125" style="338" customWidth="1"/>
    <col min="8719" max="8719" width="3.140625" style="338" customWidth="1"/>
    <col min="8720" max="8720" width="12.140625" style="338" customWidth="1"/>
    <col min="8721" max="8721" width="3.28515625" style="338" customWidth="1"/>
    <col min="8722" max="8960" width="10.85546875" style="338"/>
    <col min="8961" max="8961" width="19.28515625" style="338" customWidth="1"/>
    <col min="8962" max="8962" width="9.140625" style="338" customWidth="1"/>
    <col min="8963" max="8963" width="3" style="338" customWidth="1"/>
    <col min="8964" max="8964" width="8" style="338" customWidth="1"/>
    <col min="8965" max="8965" width="4.85546875" style="338" customWidth="1"/>
    <col min="8966" max="8966" width="9.28515625" style="338" customWidth="1"/>
    <col min="8967" max="8967" width="3.140625" style="338" customWidth="1"/>
    <col min="8968" max="8968" width="8.28515625" style="338" customWidth="1"/>
    <col min="8969" max="8969" width="3.5703125" style="338" customWidth="1"/>
    <col min="8970" max="8970" width="8" style="338" customWidth="1"/>
    <col min="8971" max="8971" width="3.140625" style="338" customWidth="1"/>
    <col min="8972" max="8972" width="9.140625" style="338" customWidth="1"/>
    <col min="8973" max="8973" width="4.140625" style="338" customWidth="1"/>
    <col min="8974" max="8974" width="9.5703125" style="338" customWidth="1"/>
    <col min="8975" max="8975" width="3.140625" style="338" customWidth="1"/>
    <col min="8976" max="8976" width="12.140625" style="338" customWidth="1"/>
    <col min="8977" max="8977" width="3.28515625" style="338" customWidth="1"/>
    <col min="8978" max="9216" width="10.85546875" style="338"/>
    <col min="9217" max="9217" width="19.28515625" style="338" customWidth="1"/>
    <col min="9218" max="9218" width="9.140625" style="338" customWidth="1"/>
    <col min="9219" max="9219" width="3" style="338" customWidth="1"/>
    <col min="9220" max="9220" width="8" style="338" customWidth="1"/>
    <col min="9221" max="9221" width="4.85546875" style="338" customWidth="1"/>
    <col min="9222" max="9222" width="9.28515625" style="338" customWidth="1"/>
    <col min="9223" max="9223" width="3.140625" style="338" customWidth="1"/>
    <col min="9224" max="9224" width="8.28515625" style="338" customWidth="1"/>
    <col min="9225" max="9225" width="3.5703125" style="338" customWidth="1"/>
    <col min="9226" max="9226" width="8" style="338" customWidth="1"/>
    <col min="9227" max="9227" width="3.140625" style="338" customWidth="1"/>
    <col min="9228" max="9228" width="9.140625" style="338" customWidth="1"/>
    <col min="9229" max="9229" width="4.140625" style="338" customWidth="1"/>
    <col min="9230" max="9230" width="9.5703125" style="338" customWidth="1"/>
    <col min="9231" max="9231" width="3.140625" style="338" customWidth="1"/>
    <col min="9232" max="9232" width="12.140625" style="338" customWidth="1"/>
    <col min="9233" max="9233" width="3.28515625" style="338" customWidth="1"/>
    <col min="9234" max="9472" width="10.85546875" style="338"/>
    <col min="9473" max="9473" width="19.28515625" style="338" customWidth="1"/>
    <col min="9474" max="9474" width="9.140625" style="338" customWidth="1"/>
    <col min="9475" max="9475" width="3" style="338" customWidth="1"/>
    <col min="9476" max="9476" width="8" style="338" customWidth="1"/>
    <col min="9477" max="9477" width="4.85546875" style="338" customWidth="1"/>
    <col min="9478" max="9478" width="9.28515625" style="338" customWidth="1"/>
    <col min="9479" max="9479" width="3.140625" style="338" customWidth="1"/>
    <col min="9480" max="9480" width="8.28515625" style="338" customWidth="1"/>
    <col min="9481" max="9481" width="3.5703125" style="338" customWidth="1"/>
    <col min="9482" max="9482" width="8" style="338" customWidth="1"/>
    <col min="9483" max="9483" width="3.140625" style="338" customWidth="1"/>
    <col min="9484" max="9484" width="9.140625" style="338" customWidth="1"/>
    <col min="9485" max="9485" width="4.140625" style="338" customWidth="1"/>
    <col min="9486" max="9486" width="9.5703125" style="338" customWidth="1"/>
    <col min="9487" max="9487" width="3.140625" style="338" customWidth="1"/>
    <col min="9488" max="9488" width="12.140625" style="338" customWidth="1"/>
    <col min="9489" max="9489" width="3.28515625" style="338" customWidth="1"/>
    <col min="9490" max="9728" width="10.85546875" style="338"/>
    <col min="9729" max="9729" width="19.28515625" style="338" customWidth="1"/>
    <col min="9730" max="9730" width="9.140625" style="338" customWidth="1"/>
    <col min="9731" max="9731" width="3" style="338" customWidth="1"/>
    <col min="9732" max="9732" width="8" style="338" customWidth="1"/>
    <col min="9733" max="9733" width="4.85546875" style="338" customWidth="1"/>
    <col min="9734" max="9734" width="9.28515625" style="338" customWidth="1"/>
    <col min="9735" max="9735" width="3.140625" style="338" customWidth="1"/>
    <col min="9736" max="9736" width="8.28515625" style="338" customWidth="1"/>
    <col min="9737" max="9737" width="3.5703125" style="338" customWidth="1"/>
    <col min="9738" max="9738" width="8" style="338" customWidth="1"/>
    <col min="9739" max="9739" width="3.140625" style="338" customWidth="1"/>
    <col min="9740" max="9740" width="9.140625" style="338" customWidth="1"/>
    <col min="9741" max="9741" width="4.140625" style="338" customWidth="1"/>
    <col min="9742" max="9742" width="9.5703125" style="338" customWidth="1"/>
    <col min="9743" max="9743" width="3.140625" style="338" customWidth="1"/>
    <col min="9744" max="9744" width="12.140625" style="338" customWidth="1"/>
    <col min="9745" max="9745" width="3.28515625" style="338" customWidth="1"/>
    <col min="9746" max="9984" width="10.85546875" style="338"/>
    <col min="9985" max="9985" width="19.28515625" style="338" customWidth="1"/>
    <col min="9986" max="9986" width="9.140625" style="338" customWidth="1"/>
    <col min="9987" max="9987" width="3" style="338" customWidth="1"/>
    <col min="9988" max="9988" width="8" style="338" customWidth="1"/>
    <col min="9989" max="9989" width="4.85546875" style="338" customWidth="1"/>
    <col min="9990" max="9990" width="9.28515625" style="338" customWidth="1"/>
    <col min="9991" max="9991" width="3.140625" style="338" customWidth="1"/>
    <col min="9992" max="9992" width="8.28515625" style="338" customWidth="1"/>
    <col min="9993" max="9993" width="3.5703125" style="338" customWidth="1"/>
    <col min="9994" max="9994" width="8" style="338" customWidth="1"/>
    <col min="9995" max="9995" width="3.140625" style="338" customWidth="1"/>
    <col min="9996" max="9996" width="9.140625" style="338" customWidth="1"/>
    <col min="9997" max="9997" width="4.140625" style="338" customWidth="1"/>
    <col min="9998" max="9998" width="9.5703125" style="338" customWidth="1"/>
    <col min="9999" max="9999" width="3.140625" style="338" customWidth="1"/>
    <col min="10000" max="10000" width="12.140625" style="338" customWidth="1"/>
    <col min="10001" max="10001" width="3.28515625" style="338" customWidth="1"/>
    <col min="10002" max="10240" width="10.85546875" style="338"/>
    <col min="10241" max="10241" width="19.28515625" style="338" customWidth="1"/>
    <col min="10242" max="10242" width="9.140625" style="338" customWidth="1"/>
    <col min="10243" max="10243" width="3" style="338" customWidth="1"/>
    <col min="10244" max="10244" width="8" style="338" customWidth="1"/>
    <col min="10245" max="10245" width="4.85546875" style="338" customWidth="1"/>
    <col min="10246" max="10246" width="9.28515625" style="338" customWidth="1"/>
    <col min="10247" max="10247" width="3.140625" style="338" customWidth="1"/>
    <col min="10248" max="10248" width="8.28515625" style="338" customWidth="1"/>
    <col min="10249" max="10249" width="3.5703125" style="338" customWidth="1"/>
    <col min="10250" max="10250" width="8" style="338" customWidth="1"/>
    <col min="10251" max="10251" width="3.140625" style="338" customWidth="1"/>
    <col min="10252" max="10252" width="9.140625" style="338" customWidth="1"/>
    <col min="10253" max="10253" width="4.140625" style="338" customWidth="1"/>
    <col min="10254" max="10254" width="9.5703125" style="338" customWidth="1"/>
    <col min="10255" max="10255" width="3.140625" style="338" customWidth="1"/>
    <col min="10256" max="10256" width="12.140625" style="338" customWidth="1"/>
    <col min="10257" max="10257" width="3.28515625" style="338" customWidth="1"/>
    <col min="10258" max="10496" width="10.85546875" style="338"/>
    <col min="10497" max="10497" width="19.28515625" style="338" customWidth="1"/>
    <col min="10498" max="10498" width="9.140625" style="338" customWidth="1"/>
    <col min="10499" max="10499" width="3" style="338" customWidth="1"/>
    <col min="10500" max="10500" width="8" style="338" customWidth="1"/>
    <col min="10501" max="10501" width="4.85546875" style="338" customWidth="1"/>
    <col min="10502" max="10502" width="9.28515625" style="338" customWidth="1"/>
    <col min="10503" max="10503" width="3.140625" style="338" customWidth="1"/>
    <col min="10504" max="10504" width="8.28515625" style="338" customWidth="1"/>
    <col min="10505" max="10505" width="3.5703125" style="338" customWidth="1"/>
    <col min="10506" max="10506" width="8" style="338" customWidth="1"/>
    <col min="10507" max="10507" width="3.140625" style="338" customWidth="1"/>
    <col min="10508" max="10508" width="9.140625" style="338" customWidth="1"/>
    <col min="10509" max="10509" width="4.140625" style="338" customWidth="1"/>
    <col min="10510" max="10510" width="9.5703125" style="338" customWidth="1"/>
    <col min="10511" max="10511" width="3.140625" style="338" customWidth="1"/>
    <col min="10512" max="10512" width="12.140625" style="338" customWidth="1"/>
    <col min="10513" max="10513" width="3.28515625" style="338" customWidth="1"/>
    <col min="10514" max="10752" width="10.85546875" style="338"/>
    <col min="10753" max="10753" width="19.28515625" style="338" customWidth="1"/>
    <col min="10754" max="10754" width="9.140625" style="338" customWidth="1"/>
    <col min="10755" max="10755" width="3" style="338" customWidth="1"/>
    <col min="10756" max="10756" width="8" style="338" customWidth="1"/>
    <col min="10757" max="10757" width="4.85546875" style="338" customWidth="1"/>
    <col min="10758" max="10758" width="9.28515625" style="338" customWidth="1"/>
    <col min="10759" max="10759" width="3.140625" style="338" customWidth="1"/>
    <col min="10760" max="10760" width="8.28515625" style="338" customWidth="1"/>
    <col min="10761" max="10761" width="3.5703125" style="338" customWidth="1"/>
    <col min="10762" max="10762" width="8" style="338" customWidth="1"/>
    <col min="10763" max="10763" width="3.140625" style="338" customWidth="1"/>
    <col min="10764" max="10764" width="9.140625" style="338" customWidth="1"/>
    <col min="10765" max="10765" width="4.140625" style="338" customWidth="1"/>
    <col min="10766" max="10766" width="9.5703125" style="338" customWidth="1"/>
    <col min="10767" max="10767" width="3.140625" style="338" customWidth="1"/>
    <col min="10768" max="10768" width="12.140625" style="338" customWidth="1"/>
    <col min="10769" max="10769" width="3.28515625" style="338" customWidth="1"/>
    <col min="10770" max="11008" width="10.85546875" style="338"/>
    <col min="11009" max="11009" width="19.28515625" style="338" customWidth="1"/>
    <col min="11010" max="11010" width="9.140625" style="338" customWidth="1"/>
    <col min="11011" max="11011" width="3" style="338" customWidth="1"/>
    <col min="11012" max="11012" width="8" style="338" customWidth="1"/>
    <col min="11013" max="11013" width="4.85546875" style="338" customWidth="1"/>
    <col min="11014" max="11014" width="9.28515625" style="338" customWidth="1"/>
    <col min="11015" max="11015" width="3.140625" style="338" customWidth="1"/>
    <col min="11016" max="11016" width="8.28515625" style="338" customWidth="1"/>
    <col min="11017" max="11017" width="3.5703125" style="338" customWidth="1"/>
    <col min="11018" max="11018" width="8" style="338" customWidth="1"/>
    <col min="11019" max="11019" width="3.140625" style="338" customWidth="1"/>
    <col min="11020" max="11020" width="9.140625" style="338" customWidth="1"/>
    <col min="11021" max="11021" width="4.140625" style="338" customWidth="1"/>
    <col min="11022" max="11022" width="9.5703125" style="338" customWidth="1"/>
    <col min="11023" max="11023" width="3.140625" style="338" customWidth="1"/>
    <col min="11024" max="11024" width="12.140625" style="338" customWidth="1"/>
    <col min="11025" max="11025" width="3.28515625" style="338" customWidth="1"/>
    <col min="11026" max="11264" width="10.85546875" style="338"/>
    <col min="11265" max="11265" width="19.28515625" style="338" customWidth="1"/>
    <col min="11266" max="11266" width="9.140625" style="338" customWidth="1"/>
    <col min="11267" max="11267" width="3" style="338" customWidth="1"/>
    <col min="11268" max="11268" width="8" style="338" customWidth="1"/>
    <col min="11269" max="11269" width="4.85546875" style="338" customWidth="1"/>
    <col min="11270" max="11270" width="9.28515625" style="338" customWidth="1"/>
    <col min="11271" max="11271" width="3.140625" style="338" customWidth="1"/>
    <col min="11272" max="11272" width="8.28515625" style="338" customWidth="1"/>
    <col min="11273" max="11273" width="3.5703125" style="338" customWidth="1"/>
    <col min="11274" max="11274" width="8" style="338" customWidth="1"/>
    <col min="11275" max="11275" width="3.140625" style="338" customWidth="1"/>
    <col min="11276" max="11276" width="9.140625" style="338" customWidth="1"/>
    <col min="11277" max="11277" width="4.140625" style="338" customWidth="1"/>
    <col min="11278" max="11278" width="9.5703125" style="338" customWidth="1"/>
    <col min="11279" max="11279" width="3.140625" style="338" customWidth="1"/>
    <col min="11280" max="11280" width="12.140625" style="338" customWidth="1"/>
    <col min="11281" max="11281" width="3.28515625" style="338" customWidth="1"/>
    <col min="11282" max="11520" width="10.85546875" style="338"/>
    <col min="11521" max="11521" width="19.28515625" style="338" customWidth="1"/>
    <col min="11522" max="11522" width="9.140625" style="338" customWidth="1"/>
    <col min="11523" max="11523" width="3" style="338" customWidth="1"/>
    <col min="11524" max="11524" width="8" style="338" customWidth="1"/>
    <col min="11525" max="11525" width="4.85546875" style="338" customWidth="1"/>
    <col min="11526" max="11526" width="9.28515625" style="338" customWidth="1"/>
    <col min="11527" max="11527" width="3.140625" style="338" customWidth="1"/>
    <col min="11528" max="11528" width="8.28515625" style="338" customWidth="1"/>
    <col min="11529" max="11529" width="3.5703125" style="338" customWidth="1"/>
    <col min="11530" max="11530" width="8" style="338" customWidth="1"/>
    <col min="11531" max="11531" width="3.140625" style="338" customWidth="1"/>
    <col min="11532" max="11532" width="9.140625" style="338" customWidth="1"/>
    <col min="11533" max="11533" width="4.140625" style="338" customWidth="1"/>
    <col min="11534" max="11534" width="9.5703125" style="338" customWidth="1"/>
    <col min="11535" max="11535" width="3.140625" style="338" customWidth="1"/>
    <col min="11536" max="11536" width="12.140625" style="338" customWidth="1"/>
    <col min="11537" max="11537" width="3.28515625" style="338" customWidth="1"/>
    <col min="11538" max="11776" width="10.85546875" style="338"/>
    <col min="11777" max="11777" width="19.28515625" style="338" customWidth="1"/>
    <col min="11778" max="11778" width="9.140625" style="338" customWidth="1"/>
    <col min="11779" max="11779" width="3" style="338" customWidth="1"/>
    <col min="11780" max="11780" width="8" style="338" customWidth="1"/>
    <col min="11781" max="11781" width="4.85546875" style="338" customWidth="1"/>
    <col min="11782" max="11782" width="9.28515625" style="338" customWidth="1"/>
    <col min="11783" max="11783" width="3.140625" style="338" customWidth="1"/>
    <col min="11784" max="11784" width="8.28515625" style="338" customWidth="1"/>
    <col min="11785" max="11785" width="3.5703125" style="338" customWidth="1"/>
    <col min="11786" max="11786" width="8" style="338" customWidth="1"/>
    <col min="11787" max="11787" width="3.140625" style="338" customWidth="1"/>
    <col min="11788" max="11788" width="9.140625" style="338" customWidth="1"/>
    <col min="11789" max="11789" width="4.140625" style="338" customWidth="1"/>
    <col min="11790" max="11790" width="9.5703125" style="338" customWidth="1"/>
    <col min="11791" max="11791" width="3.140625" style="338" customWidth="1"/>
    <col min="11792" max="11792" width="12.140625" style="338" customWidth="1"/>
    <col min="11793" max="11793" width="3.28515625" style="338" customWidth="1"/>
    <col min="11794" max="12032" width="10.85546875" style="338"/>
    <col min="12033" max="12033" width="19.28515625" style="338" customWidth="1"/>
    <col min="12034" max="12034" width="9.140625" style="338" customWidth="1"/>
    <col min="12035" max="12035" width="3" style="338" customWidth="1"/>
    <col min="12036" max="12036" width="8" style="338" customWidth="1"/>
    <col min="12037" max="12037" width="4.85546875" style="338" customWidth="1"/>
    <col min="12038" max="12038" width="9.28515625" style="338" customWidth="1"/>
    <col min="12039" max="12039" width="3.140625" style="338" customWidth="1"/>
    <col min="12040" max="12040" width="8.28515625" style="338" customWidth="1"/>
    <col min="12041" max="12041" width="3.5703125" style="338" customWidth="1"/>
    <col min="12042" max="12042" width="8" style="338" customWidth="1"/>
    <col min="12043" max="12043" width="3.140625" style="338" customWidth="1"/>
    <col min="12044" max="12044" width="9.140625" style="338" customWidth="1"/>
    <col min="12045" max="12045" width="4.140625" style="338" customWidth="1"/>
    <col min="12046" max="12046" width="9.5703125" style="338" customWidth="1"/>
    <col min="12047" max="12047" width="3.140625" style="338" customWidth="1"/>
    <col min="12048" max="12048" width="12.140625" style="338" customWidth="1"/>
    <col min="12049" max="12049" width="3.28515625" style="338" customWidth="1"/>
    <col min="12050" max="12288" width="10.85546875" style="338"/>
    <col min="12289" max="12289" width="19.28515625" style="338" customWidth="1"/>
    <col min="12290" max="12290" width="9.140625" style="338" customWidth="1"/>
    <col min="12291" max="12291" width="3" style="338" customWidth="1"/>
    <col min="12292" max="12292" width="8" style="338" customWidth="1"/>
    <col min="12293" max="12293" width="4.85546875" style="338" customWidth="1"/>
    <col min="12294" max="12294" width="9.28515625" style="338" customWidth="1"/>
    <col min="12295" max="12295" width="3.140625" style="338" customWidth="1"/>
    <col min="12296" max="12296" width="8.28515625" style="338" customWidth="1"/>
    <col min="12297" max="12297" width="3.5703125" style="338" customWidth="1"/>
    <col min="12298" max="12298" width="8" style="338" customWidth="1"/>
    <col min="12299" max="12299" width="3.140625" style="338" customWidth="1"/>
    <col min="12300" max="12300" width="9.140625" style="338" customWidth="1"/>
    <col min="12301" max="12301" width="4.140625" style="338" customWidth="1"/>
    <col min="12302" max="12302" width="9.5703125" style="338" customWidth="1"/>
    <col min="12303" max="12303" width="3.140625" style="338" customWidth="1"/>
    <col min="12304" max="12304" width="12.140625" style="338" customWidth="1"/>
    <col min="12305" max="12305" width="3.28515625" style="338" customWidth="1"/>
    <col min="12306" max="12544" width="10.85546875" style="338"/>
    <col min="12545" max="12545" width="19.28515625" style="338" customWidth="1"/>
    <col min="12546" max="12546" width="9.140625" style="338" customWidth="1"/>
    <col min="12547" max="12547" width="3" style="338" customWidth="1"/>
    <col min="12548" max="12548" width="8" style="338" customWidth="1"/>
    <col min="12549" max="12549" width="4.85546875" style="338" customWidth="1"/>
    <col min="12550" max="12550" width="9.28515625" style="338" customWidth="1"/>
    <col min="12551" max="12551" width="3.140625" style="338" customWidth="1"/>
    <col min="12552" max="12552" width="8.28515625" style="338" customWidth="1"/>
    <col min="12553" max="12553" width="3.5703125" style="338" customWidth="1"/>
    <col min="12554" max="12554" width="8" style="338" customWidth="1"/>
    <col min="12555" max="12555" width="3.140625" style="338" customWidth="1"/>
    <col min="12556" max="12556" width="9.140625" style="338" customWidth="1"/>
    <col min="12557" max="12557" width="4.140625" style="338" customWidth="1"/>
    <col min="12558" max="12558" width="9.5703125" style="338" customWidth="1"/>
    <col min="12559" max="12559" width="3.140625" style="338" customWidth="1"/>
    <col min="12560" max="12560" width="12.140625" style="338" customWidth="1"/>
    <col min="12561" max="12561" width="3.28515625" style="338" customWidth="1"/>
    <col min="12562" max="12800" width="10.85546875" style="338"/>
    <col min="12801" max="12801" width="19.28515625" style="338" customWidth="1"/>
    <col min="12802" max="12802" width="9.140625" style="338" customWidth="1"/>
    <col min="12803" max="12803" width="3" style="338" customWidth="1"/>
    <col min="12804" max="12804" width="8" style="338" customWidth="1"/>
    <col min="12805" max="12805" width="4.85546875" style="338" customWidth="1"/>
    <col min="12806" max="12806" width="9.28515625" style="338" customWidth="1"/>
    <col min="12807" max="12807" width="3.140625" style="338" customWidth="1"/>
    <col min="12808" max="12808" width="8.28515625" style="338" customWidth="1"/>
    <col min="12809" max="12809" width="3.5703125" style="338" customWidth="1"/>
    <col min="12810" max="12810" width="8" style="338" customWidth="1"/>
    <col min="12811" max="12811" width="3.140625" style="338" customWidth="1"/>
    <col min="12812" max="12812" width="9.140625" style="338" customWidth="1"/>
    <col min="12813" max="12813" width="4.140625" style="338" customWidth="1"/>
    <col min="12814" max="12814" width="9.5703125" style="338" customWidth="1"/>
    <col min="12815" max="12815" width="3.140625" style="338" customWidth="1"/>
    <col min="12816" max="12816" width="12.140625" style="338" customWidth="1"/>
    <col min="12817" max="12817" width="3.28515625" style="338" customWidth="1"/>
    <col min="12818" max="13056" width="10.85546875" style="338"/>
    <col min="13057" max="13057" width="19.28515625" style="338" customWidth="1"/>
    <col min="13058" max="13058" width="9.140625" style="338" customWidth="1"/>
    <col min="13059" max="13059" width="3" style="338" customWidth="1"/>
    <col min="13060" max="13060" width="8" style="338" customWidth="1"/>
    <col min="13061" max="13061" width="4.85546875" style="338" customWidth="1"/>
    <col min="13062" max="13062" width="9.28515625" style="338" customWidth="1"/>
    <col min="13063" max="13063" width="3.140625" style="338" customWidth="1"/>
    <col min="13064" max="13064" width="8.28515625" style="338" customWidth="1"/>
    <col min="13065" max="13065" width="3.5703125" style="338" customWidth="1"/>
    <col min="13066" max="13066" width="8" style="338" customWidth="1"/>
    <col min="13067" max="13067" width="3.140625" style="338" customWidth="1"/>
    <col min="13068" max="13068" width="9.140625" style="338" customWidth="1"/>
    <col min="13069" max="13069" width="4.140625" style="338" customWidth="1"/>
    <col min="13070" max="13070" width="9.5703125" style="338" customWidth="1"/>
    <col min="13071" max="13071" width="3.140625" style="338" customWidth="1"/>
    <col min="13072" max="13072" width="12.140625" style="338" customWidth="1"/>
    <col min="13073" max="13073" width="3.28515625" style="338" customWidth="1"/>
    <col min="13074" max="13312" width="10.85546875" style="338"/>
    <col min="13313" max="13313" width="19.28515625" style="338" customWidth="1"/>
    <col min="13314" max="13314" width="9.140625" style="338" customWidth="1"/>
    <col min="13315" max="13315" width="3" style="338" customWidth="1"/>
    <col min="13316" max="13316" width="8" style="338" customWidth="1"/>
    <col min="13317" max="13317" width="4.85546875" style="338" customWidth="1"/>
    <col min="13318" max="13318" width="9.28515625" style="338" customWidth="1"/>
    <col min="13319" max="13319" width="3.140625" style="338" customWidth="1"/>
    <col min="13320" max="13320" width="8.28515625" style="338" customWidth="1"/>
    <col min="13321" max="13321" width="3.5703125" style="338" customWidth="1"/>
    <col min="13322" max="13322" width="8" style="338" customWidth="1"/>
    <col min="13323" max="13323" width="3.140625" style="338" customWidth="1"/>
    <col min="13324" max="13324" width="9.140625" style="338" customWidth="1"/>
    <col min="13325" max="13325" width="4.140625" style="338" customWidth="1"/>
    <col min="13326" max="13326" width="9.5703125" style="338" customWidth="1"/>
    <col min="13327" max="13327" width="3.140625" style="338" customWidth="1"/>
    <col min="13328" max="13328" width="12.140625" style="338" customWidth="1"/>
    <col min="13329" max="13329" width="3.28515625" style="338" customWidth="1"/>
    <col min="13330" max="13568" width="10.85546875" style="338"/>
    <col min="13569" max="13569" width="19.28515625" style="338" customWidth="1"/>
    <col min="13570" max="13570" width="9.140625" style="338" customWidth="1"/>
    <col min="13571" max="13571" width="3" style="338" customWidth="1"/>
    <col min="13572" max="13572" width="8" style="338" customWidth="1"/>
    <col min="13573" max="13573" width="4.85546875" style="338" customWidth="1"/>
    <col min="13574" max="13574" width="9.28515625" style="338" customWidth="1"/>
    <col min="13575" max="13575" width="3.140625" style="338" customWidth="1"/>
    <col min="13576" max="13576" width="8.28515625" style="338" customWidth="1"/>
    <col min="13577" max="13577" width="3.5703125" style="338" customWidth="1"/>
    <col min="13578" max="13578" width="8" style="338" customWidth="1"/>
    <col min="13579" max="13579" width="3.140625" style="338" customWidth="1"/>
    <col min="13580" max="13580" width="9.140625" style="338" customWidth="1"/>
    <col min="13581" max="13581" width="4.140625" style="338" customWidth="1"/>
    <col min="13582" max="13582" width="9.5703125" style="338" customWidth="1"/>
    <col min="13583" max="13583" width="3.140625" style="338" customWidth="1"/>
    <col min="13584" max="13584" width="12.140625" style="338" customWidth="1"/>
    <col min="13585" max="13585" width="3.28515625" style="338" customWidth="1"/>
    <col min="13586" max="13824" width="10.85546875" style="338"/>
    <col min="13825" max="13825" width="19.28515625" style="338" customWidth="1"/>
    <col min="13826" max="13826" width="9.140625" style="338" customWidth="1"/>
    <col min="13827" max="13827" width="3" style="338" customWidth="1"/>
    <col min="13828" max="13828" width="8" style="338" customWidth="1"/>
    <col min="13829" max="13829" width="4.85546875" style="338" customWidth="1"/>
    <col min="13830" max="13830" width="9.28515625" style="338" customWidth="1"/>
    <col min="13831" max="13831" width="3.140625" style="338" customWidth="1"/>
    <col min="13832" max="13832" width="8.28515625" style="338" customWidth="1"/>
    <col min="13833" max="13833" width="3.5703125" style="338" customWidth="1"/>
    <col min="13834" max="13834" width="8" style="338" customWidth="1"/>
    <col min="13835" max="13835" width="3.140625" style="338" customWidth="1"/>
    <col min="13836" max="13836" width="9.140625" style="338" customWidth="1"/>
    <col min="13837" max="13837" width="4.140625" style="338" customWidth="1"/>
    <col min="13838" max="13838" width="9.5703125" style="338" customWidth="1"/>
    <col min="13839" max="13839" width="3.140625" style="338" customWidth="1"/>
    <col min="13840" max="13840" width="12.140625" style="338" customWidth="1"/>
    <col min="13841" max="13841" width="3.28515625" style="338" customWidth="1"/>
    <col min="13842" max="14080" width="10.85546875" style="338"/>
    <col min="14081" max="14081" width="19.28515625" style="338" customWidth="1"/>
    <col min="14082" max="14082" width="9.140625" style="338" customWidth="1"/>
    <col min="14083" max="14083" width="3" style="338" customWidth="1"/>
    <col min="14084" max="14084" width="8" style="338" customWidth="1"/>
    <col min="14085" max="14085" width="4.85546875" style="338" customWidth="1"/>
    <col min="14086" max="14086" width="9.28515625" style="338" customWidth="1"/>
    <col min="14087" max="14087" width="3.140625" style="338" customWidth="1"/>
    <col min="14088" max="14088" width="8.28515625" style="338" customWidth="1"/>
    <col min="14089" max="14089" width="3.5703125" style="338" customWidth="1"/>
    <col min="14090" max="14090" width="8" style="338" customWidth="1"/>
    <col min="14091" max="14091" width="3.140625" style="338" customWidth="1"/>
    <col min="14092" max="14092" width="9.140625" style="338" customWidth="1"/>
    <col min="14093" max="14093" width="4.140625" style="338" customWidth="1"/>
    <col min="14094" max="14094" width="9.5703125" style="338" customWidth="1"/>
    <col min="14095" max="14095" width="3.140625" style="338" customWidth="1"/>
    <col min="14096" max="14096" width="12.140625" style="338" customWidth="1"/>
    <col min="14097" max="14097" width="3.28515625" style="338" customWidth="1"/>
    <col min="14098" max="14336" width="10.85546875" style="338"/>
    <col min="14337" max="14337" width="19.28515625" style="338" customWidth="1"/>
    <col min="14338" max="14338" width="9.140625" style="338" customWidth="1"/>
    <col min="14339" max="14339" width="3" style="338" customWidth="1"/>
    <col min="14340" max="14340" width="8" style="338" customWidth="1"/>
    <col min="14341" max="14341" width="4.85546875" style="338" customWidth="1"/>
    <col min="14342" max="14342" width="9.28515625" style="338" customWidth="1"/>
    <col min="14343" max="14343" width="3.140625" style="338" customWidth="1"/>
    <col min="14344" max="14344" width="8.28515625" style="338" customWidth="1"/>
    <col min="14345" max="14345" width="3.5703125" style="338" customWidth="1"/>
    <col min="14346" max="14346" width="8" style="338" customWidth="1"/>
    <col min="14347" max="14347" width="3.140625" style="338" customWidth="1"/>
    <col min="14348" max="14348" width="9.140625" style="338" customWidth="1"/>
    <col min="14349" max="14349" width="4.140625" style="338" customWidth="1"/>
    <col min="14350" max="14350" width="9.5703125" style="338" customWidth="1"/>
    <col min="14351" max="14351" width="3.140625" style="338" customWidth="1"/>
    <col min="14352" max="14352" width="12.140625" style="338" customWidth="1"/>
    <col min="14353" max="14353" width="3.28515625" style="338" customWidth="1"/>
    <col min="14354" max="14592" width="10.85546875" style="338"/>
    <col min="14593" max="14593" width="19.28515625" style="338" customWidth="1"/>
    <col min="14594" max="14594" width="9.140625" style="338" customWidth="1"/>
    <col min="14595" max="14595" width="3" style="338" customWidth="1"/>
    <col min="14596" max="14596" width="8" style="338" customWidth="1"/>
    <col min="14597" max="14597" width="4.85546875" style="338" customWidth="1"/>
    <col min="14598" max="14598" width="9.28515625" style="338" customWidth="1"/>
    <col min="14599" max="14599" width="3.140625" style="338" customWidth="1"/>
    <col min="14600" max="14600" width="8.28515625" style="338" customWidth="1"/>
    <col min="14601" max="14601" width="3.5703125" style="338" customWidth="1"/>
    <col min="14602" max="14602" width="8" style="338" customWidth="1"/>
    <col min="14603" max="14603" width="3.140625" style="338" customWidth="1"/>
    <col min="14604" max="14604" width="9.140625" style="338" customWidth="1"/>
    <col min="14605" max="14605" width="4.140625" style="338" customWidth="1"/>
    <col min="14606" max="14606" width="9.5703125" style="338" customWidth="1"/>
    <col min="14607" max="14607" width="3.140625" style="338" customWidth="1"/>
    <col min="14608" max="14608" width="12.140625" style="338" customWidth="1"/>
    <col min="14609" max="14609" width="3.28515625" style="338" customWidth="1"/>
    <col min="14610" max="14848" width="10.85546875" style="338"/>
    <col min="14849" max="14849" width="19.28515625" style="338" customWidth="1"/>
    <col min="14850" max="14850" width="9.140625" style="338" customWidth="1"/>
    <col min="14851" max="14851" width="3" style="338" customWidth="1"/>
    <col min="14852" max="14852" width="8" style="338" customWidth="1"/>
    <col min="14853" max="14853" width="4.85546875" style="338" customWidth="1"/>
    <col min="14854" max="14854" width="9.28515625" style="338" customWidth="1"/>
    <col min="14855" max="14855" width="3.140625" style="338" customWidth="1"/>
    <col min="14856" max="14856" width="8.28515625" style="338" customWidth="1"/>
    <col min="14857" max="14857" width="3.5703125" style="338" customWidth="1"/>
    <col min="14858" max="14858" width="8" style="338" customWidth="1"/>
    <col min="14859" max="14859" width="3.140625" style="338" customWidth="1"/>
    <col min="14860" max="14860" width="9.140625" style="338" customWidth="1"/>
    <col min="14861" max="14861" width="4.140625" style="338" customWidth="1"/>
    <col min="14862" max="14862" width="9.5703125" style="338" customWidth="1"/>
    <col min="14863" max="14863" width="3.140625" style="338" customWidth="1"/>
    <col min="14864" max="14864" width="12.140625" style="338" customWidth="1"/>
    <col min="14865" max="14865" width="3.28515625" style="338" customWidth="1"/>
    <col min="14866" max="15104" width="10.85546875" style="338"/>
    <col min="15105" max="15105" width="19.28515625" style="338" customWidth="1"/>
    <col min="15106" max="15106" width="9.140625" style="338" customWidth="1"/>
    <col min="15107" max="15107" width="3" style="338" customWidth="1"/>
    <col min="15108" max="15108" width="8" style="338" customWidth="1"/>
    <col min="15109" max="15109" width="4.85546875" style="338" customWidth="1"/>
    <col min="15110" max="15110" width="9.28515625" style="338" customWidth="1"/>
    <col min="15111" max="15111" width="3.140625" style="338" customWidth="1"/>
    <col min="15112" max="15112" width="8.28515625" style="338" customWidth="1"/>
    <col min="15113" max="15113" width="3.5703125" style="338" customWidth="1"/>
    <col min="15114" max="15114" width="8" style="338" customWidth="1"/>
    <col min="15115" max="15115" width="3.140625" style="338" customWidth="1"/>
    <col min="15116" max="15116" width="9.140625" style="338" customWidth="1"/>
    <col min="15117" max="15117" width="4.140625" style="338" customWidth="1"/>
    <col min="15118" max="15118" width="9.5703125" style="338" customWidth="1"/>
    <col min="15119" max="15119" width="3.140625" style="338" customWidth="1"/>
    <col min="15120" max="15120" width="12.140625" style="338" customWidth="1"/>
    <col min="15121" max="15121" width="3.28515625" style="338" customWidth="1"/>
    <col min="15122" max="15360" width="10.85546875" style="338"/>
    <col min="15361" max="15361" width="19.28515625" style="338" customWidth="1"/>
    <col min="15362" max="15362" width="9.140625" style="338" customWidth="1"/>
    <col min="15363" max="15363" width="3" style="338" customWidth="1"/>
    <col min="15364" max="15364" width="8" style="338" customWidth="1"/>
    <col min="15365" max="15365" width="4.85546875" style="338" customWidth="1"/>
    <col min="15366" max="15366" width="9.28515625" style="338" customWidth="1"/>
    <col min="15367" max="15367" width="3.140625" style="338" customWidth="1"/>
    <col min="15368" max="15368" width="8.28515625" style="338" customWidth="1"/>
    <col min="15369" max="15369" width="3.5703125" style="338" customWidth="1"/>
    <col min="15370" max="15370" width="8" style="338" customWidth="1"/>
    <col min="15371" max="15371" width="3.140625" style="338" customWidth="1"/>
    <col min="15372" max="15372" width="9.140625" style="338" customWidth="1"/>
    <col min="15373" max="15373" width="4.140625" style="338" customWidth="1"/>
    <col min="15374" max="15374" width="9.5703125" style="338" customWidth="1"/>
    <col min="15375" max="15375" width="3.140625" style="338" customWidth="1"/>
    <col min="15376" max="15376" width="12.140625" style="338" customWidth="1"/>
    <col min="15377" max="15377" width="3.28515625" style="338" customWidth="1"/>
    <col min="15378" max="15616" width="10.85546875" style="338"/>
    <col min="15617" max="15617" width="19.28515625" style="338" customWidth="1"/>
    <col min="15618" max="15618" width="9.140625" style="338" customWidth="1"/>
    <col min="15619" max="15619" width="3" style="338" customWidth="1"/>
    <col min="15620" max="15620" width="8" style="338" customWidth="1"/>
    <col min="15621" max="15621" width="4.85546875" style="338" customWidth="1"/>
    <col min="15622" max="15622" width="9.28515625" style="338" customWidth="1"/>
    <col min="15623" max="15623" width="3.140625" style="338" customWidth="1"/>
    <col min="15624" max="15624" width="8.28515625" style="338" customWidth="1"/>
    <col min="15625" max="15625" width="3.5703125" style="338" customWidth="1"/>
    <col min="15626" max="15626" width="8" style="338" customWidth="1"/>
    <col min="15627" max="15627" width="3.140625" style="338" customWidth="1"/>
    <col min="15628" max="15628" width="9.140625" style="338" customWidth="1"/>
    <col min="15629" max="15629" width="4.140625" style="338" customWidth="1"/>
    <col min="15630" max="15630" width="9.5703125" style="338" customWidth="1"/>
    <col min="15631" max="15631" width="3.140625" style="338" customWidth="1"/>
    <col min="15632" max="15632" width="12.140625" style="338" customWidth="1"/>
    <col min="15633" max="15633" width="3.28515625" style="338" customWidth="1"/>
    <col min="15634" max="15872" width="10.85546875" style="338"/>
    <col min="15873" max="15873" width="19.28515625" style="338" customWidth="1"/>
    <col min="15874" max="15874" width="9.140625" style="338" customWidth="1"/>
    <col min="15875" max="15875" width="3" style="338" customWidth="1"/>
    <col min="15876" max="15876" width="8" style="338" customWidth="1"/>
    <col min="15877" max="15877" width="4.85546875" style="338" customWidth="1"/>
    <col min="15878" max="15878" width="9.28515625" style="338" customWidth="1"/>
    <col min="15879" max="15879" width="3.140625" style="338" customWidth="1"/>
    <col min="15880" max="15880" width="8.28515625" style="338" customWidth="1"/>
    <col min="15881" max="15881" width="3.5703125" style="338" customWidth="1"/>
    <col min="15882" max="15882" width="8" style="338" customWidth="1"/>
    <col min="15883" max="15883" width="3.140625" style="338" customWidth="1"/>
    <col min="15884" max="15884" width="9.140625" style="338" customWidth="1"/>
    <col min="15885" max="15885" width="4.140625" style="338" customWidth="1"/>
    <col min="15886" max="15886" width="9.5703125" style="338" customWidth="1"/>
    <col min="15887" max="15887" width="3.140625" style="338" customWidth="1"/>
    <col min="15888" max="15888" width="12.140625" style="338" customWidth="1"/>
    <col min="15889" max="15889" width="3.28515625" style="338" customWidth="1"/>
    <col min="15890" max="16128" width="10.85546875" style="338"/>
    <col min="16129" max="16129" width="19.28515625" style="338" customWidth="1"/>
    <col min="16130" max="16130" width="9.140625" style="338" customWidth="1"/>
    <col min="16131" max="16131" width="3" style="338" customWidth="1"/>
    <col min="16132" max="16132" width="8" style="338" customWidth="1"/>
    <col min="16133" max="16133" width="4.85546875" style="338" customWidth="1"/>
    <col min="16134" max="16134" width="9.28515625" style="338" customWidth="1"/>
    <col min="16135" max="16135" width="3.140625" style="338" customWidth="1"/>
    <col min="16136" max="16136" width="8.28515625" style="338" customWidth="1"/>
    <col min="16137" max="16137" width="3.5703125" style="338" customWidth="1"/>
    <col min="16138" max="16138" width="8" style="338" customWidth="1"/>
    <col min="16139" max="16139" width="3.140625" style="338" customWidth="1"/>
    <col min="16140" max="16140" width="9.140625" style="338" customWidth="1"/>
    <col min="16141" max="16141" width="4.140625" style="338" customWidth="1"/>
    <col min="16142" max="16142" width="9.5703125" style="338" customWidth="1"/>
    <col min="16143" max="16143" width="3.140625" style="338" customWidth="1"/>
    <col min="16144" max="16144" width="12.140625" style="338" customWidth="1"/>
    <col min="16145" max="16145" width="3.28515625" style="338" customWidth="1"/>
    <col min="16146" max="16384" width="10.85546875" style="338"/>
  </cols>
  <sheetData>
    <row r="1" spans="1:20" s="349" customFormat="1" ht="15.75" customHeight="1" x14ac:dyDescent="0.2">
      <c r="A1" s="346" t="s">
        <v>705</v>
      </c>
      <c r="B1" s="347"/>
      <c r="C1" s="348"/>
      <c r="D1" s="348"/>
      <c r="E1" s="348"/>
      <c r="F1" s="348"/>
      <c r="G1" s="348"/>
      <c r="H1" s="348"/>
      <c r="I1" s="348"/>
      <c r="J1" s="348"/>
      <c r="K1" s="348"/>
      <c r="L1" s="348"/>
      <c r="M1" s="348"/>
      <c r="N1" s="348"/>
      <c r="O1" s="348"/>
      <c r="P1" s="1774" t="s">
        <v>1697</v>
      </c>
      <c r="Q1" s="1774"/>
      <c r="R1" s="348"/>
      <c r="S1" s="348"/>
      <c r="T1" s="348"/>
    </row>
    <row r="2" spans="1:20" s="349" customFormat="1" ht="18" customHeight="1" x14ac:dyDescent="0.2">
      <c r="A2" s="346">
        <v>2013</v>
      </c>
      <c r="B2" s="347"/>
      <c r="C2" s="348"/>
      <c r="D2" s="348"/>
      <c r="E2" s="348"/>
      <c r="F2" s="348"/>
      <c r="G2" s="348"/>
      <c r="H2" s="348"/>
      <c r="I2" s="348"/>
      <c r="J2" s="348"/>
      <c r="K2" s="348"/>
      <c r="L2" s="348"/>
      <c r="M2" s="348"/>
      <c r="N2" s="348"/>
      <c r="O2" s="348"/>
      <c r="P2" s="350"/>
      <c r="Q2" s="348"/>
      <c r="R2" s="348"/>
      <c r="S2" s="348"/>
      <c r="T2" s="348"/>
    </row>
    <row r="3" spans="1:20" s="354" customFormat="1" ht="15.75" customHeight="1" x14ac:dyDescent="0.25">
      <c r="A3" s="351"/>
      <c r="B3" s="352"/>
      <c r="C3" s="353"/>
      <c r="D3" s="353"/>
      <c r="E3" s="353"/>
      <c r="F3" s="353"/>
      <c r="G3" s="353"/>
      <c r="H3" s="353"/>
      <c r="I3" s="353"/>
      <c r="J3" s="353"/>
      <c r="K3" s="353"/>
      <c r="L3" s="353"/>
      <c r="M3" s="353"/>
      <c r="N3" s="353"/>
      <c r="O3" s="353"/>
      <c r="P3" s="353"/>
      <c r="Q3" s="353"/>
    </row>
    <row r="4" spans="1:20" ht="74.25" customHeight="1" x14ac:dyDescent="0.2">
      <c r="A4" s="655" t="s">
        <v>707</v>
      </c>
      <c r="B4" s="1775" t="s">
        <v>0</v>
      </c>
      <c r="C4" s="1775"/>
      <c r="D4" s="1775" t="s">
        <v>708</v>
      </c>
      <c r="E4" s="1775"/>
      <c r="F4" s="1775" t="s">
        <v>709</v>
      </c>
      <c r="G4" s="1775"/>
      <c r="H4" s="1775" t="s">
        <v>710</v>
      </c>
      <c r="I4" s="1775"/>
      <c r="J4" s="1776" t="s">
        <v>711</v>
      </c>
      <c r="K4" s="1776"/>
      <c r="L4" s="1775" t="s">
        <v>712</v>
      </c>
      <c r="M4" s="1775"/>
      <c r="N4" s="1775" t="s">
        <v>713</v>
      </c>
      <c r="O4" s="1775"/>
      <c r="P4" s="1775" t="s">
        <v>714</v>
      </c>
      <c r="Q4" s="1775"/>
    </row>
    <row r="5" spans="1:20" ht="15" customHeight="1" x14ac:dyDescent="0.2">
      <c r="A5" s="656" t="s">
        <v>0</v>
      </c>
      <c r="B5" s="657">
        <f>SUM(B6:B11)</f>
        <v>19595</v>
      </c>
      <c r="C5" s="657"/>
      <c r="D5" s="657">
        <f>SUM(D6:D11)</f>
        <v>627</v>
      </c>
      <c r="E5" s="657"/>
      <c r="F5" s="657">
        <f>SUM(F6:F11)</f>
        <v>283</v>
      </c>
      <c r="G5" s="657"/>
      <c r="H5" s="657">
        <f>SUM(H6:H11)</f>
        <v>276</v>
      </c>
      <c r="I5" s="657"/>
      <c r="J5" s="657">
        <f>SUM(J6:J11)</f>
        <v>788</v>
      </c>
      <c r="K5" s="657"/>
      <c r="L5" s="657">
        <f>SUM(L6:L11)</f>
        <v>41</v>
      </c>
      <c r="M5" s="657"/>
      <c r="N5" s="657">
        <f>SUM(N6:N11)</f>
        <v>12800</v>
      </c>
      <c r="O5" s="657"/>
      <c r="P5" s="657">
        <f>SUM(P6:P11)</f>
        <v>4780</v>
      </c>
      <c r="Q5" s="657"/>
    </row>
    <row r="6" spans="1:20" ht="15" customHeight="1" x14ac:dyDescent="0.2">
      <c r="A6" s="908" t="s">
        <v>715</v>
      </c>
      <c r="B6" s="909">
        <f t="shared" ref="B6:B11" si="0">SUM(D6:P6)</f>
        <v>7141</v>
      </c>
      <c r="C6" s="909"/>
      <c r="D6" s="900">
        <v>300</v>
      </c>
      <c r="E6" s="909"/>
      <c r="F6" s="900">
        <v>207</v>
      </c>
      <c r="G6" s="909"/>
      <c r="H6" s="900">
        <v>107</v>
      </c>
      <c r="I6" s="909"/>
      <c r="J6" s="900">
        <v>786</v>
      </c>
      <c r="K6" s="909"/>
      <c r="L6" s="900">
        <v>26</v>
      </c>
      <c r="M6" s="909"/>
      <c r="N6" s="900">
        <v>3837</v>
      </c>
      <c r="O6" s="909"/>
      <c r="P6" s="900">
        <v>1878</v>
      </c>
      <c r="Q6" s="910"/>
    </row>
    <row r="7" spans="1:20" ht="15" customHeight="1" x14ac:dyDescent="0.2">
      <c r="A7" s="911" t="s">
        <v>716</v>
      </c>
      <c r="B7" s="912">
        <f t="shared" si="0"/>
        <v>6208</v>
      </c>
      <c r="C7" s="912"/>
      <c r="D7" s="903">
        <v>101</v>
      </c>
      <c r="E7" s="912"/>
      <c r="F7" s="903">
        <v>25</v>
      </c>
      <c r="G7" s="912"/>
      <c r="H7" s="903">
        <v>95</v>
      </c>
      <c r="I7" s="912"/>
      <c r="J7" s="903">
        <v>1</v>
      </c>
      <c r="K7" s="912"/>
      <c r="L7" s="903">
        <v>7</v>
      </c>
      <c r="M7" s="912"/>
      <c r="N7" s="903">
        <v>3909</v>
      </c>
      <c r="O7" s="912"/>
      <c r="P7" s="903">
        <v>2070</v>
      </c>
      <c r="Q7" s="913"/>
    </row>
    <row r="8" spans="1:20" ht="15" customHeight="1" x14ac:dyDescent="0.2">
      <c r="A8" s="911" t="s">
        <v>717</v>
      </c>
      <c r="B8" s="912">
        <f t="shared" si="0"/>
        <v>3426</v>
      </c>
      <c r="C8" s="912"/>
      <c r="D8" s="903">
        <v>108</v>
      </c>
      <c r="E8" s="912"/>
      <c r="F8" s="903">
        <v>15</v>
      </c>
      <c r="G8" s="912"/>
      <c r="H8" s="903">
        <v>41</v>
      </c>
      <c r="I8" s="912"/>
      <c r="J8" s="903">
        <v>0</v>
      </c>
      <c r="K8" s="912"/>
      <c r="L8" s="903">
        <v>3</v>
      </c>
      <c r="M8" s="912"/>
      <c r="N8" s="903">
        <v>2601</v>
      </c>
      <c r="O8" s="912"/>
      <c r="P8" s="903">
        <v>658</v>
      </c>
      <c r="Q8" s="913"/>
    </row>
    <row r="9" spans="1:20" ht="15" customHeight="1" x14ac:dyDescent="0.2">
      <c r="A9" s="911" t="s">
        <v>718</v>
      </c>
      <c r="B9" s="912">
        <f t="shared" si="0"/>
        <v>1410</v>
      </c>
      <c r="C9" s="912"/>
      <c r="D9" s="903">
        <v>49</v>
      </c>
      <c r="E9" s="912"/>
      <c r="F9" s="903">
        <v>18</v>
      </c>
      <c r="G9" s="912"/>
      <c r="H9" s="903">
        <v>18</v>
      </c>
      <c r="I9" s="912"/>
      <c r="J9" s="903">
        <v>0</v>
      </c>
      <c r="K9" s="912"/>
      <c r="L9" s="903">
        <v>5</v>
      </c>
      <c r="M9" s="912"/>
      <c r="N9" s="903">
        <v>1189</v>
      </c>
      <c r="O9" s="912"/>
      <c r="P9" s="903">
        <v>131</v>
      </c>
      <c r="Q9" s="913"/>
    </row>
    <row r="10" spans="1:20" ht="15" customHeight="1" x14ac:dyDescent="0.2">
      <c r="A10" s="911" t="s">
        <v>719</v>
      </c>
      <c r="B10" s="912">
        <f t="shared" si="0"/>
        <v>510</v>
      </c>
      <c r="C10" s="912"/>
      <c r="D10" s="903">
        <v>24</v>
      </c>
      <c r="E10" s="912"/>
      <c r="F10" s="903">
        <v>6</v>
      </c>
      <c r="G10" s="912"/>
      <c r="H10" s="903">
        <v>3</v>
      </c>
      <c r="I10" s="912"/>
      <c r="J10" s="903">
        <v>0</v>
      </c>
      <c r="K10" s="912"/>
      <c r="L10" s="903">
        <v>0</v>
      </c>
      <c r="M10" s="912"/>
      <c r="N10" s="903">
        <v>457</v>
      </c>
      <c r="O10" s="912"/>
      <c r="P10" s="903">
        <v>20</v>
      </c>
      <c r="Q10" s="913"/>
    </row>
    <row r="11" spans="1:20" ht="15" customHeight="1" x14ac:dyDescent="0.2">
      <c r="A11" s="914" t="s">
        <v>720</v>
      </c>
      <c r="B11" s="915">
        <f t="shared" si="0"/>
        <v>900</v>
      </c>
      <c r="C11" s="915"/>
      <c r="D11" s="916">
        <v>45</v>
      </c>
      <c r="E11" s="915"/>
      <c r="F11" s="916">
        <v>12</v>
      </c>
      <c r="G11" s="915"/>
      <c r="H11" s="916">
        <v>12</v>
      </c>
      <c r="I11" s="915"/>
      <c r="J11" s="916">
        <v>1</v>
      </c>
      <c r="K11" s="915"/>
      <c r="L11" s="916">
        <v>0</v>
      </c>
      <c r="M11" s="915"/>
      <c r="N11" s="916">
        <v>807</v>
      </c>
      <c r="O11" s="915"/>
      <c r="P11" s="916">
        <v>23</v>
      </c>
      <c r="Q11" s="917"/>
    </row>
    <row r="12" spans="1:20" ht="15" customHeight="1" x14ac:dyDescent="0.2"/>
    <row r="13" spans="1:20" ht="18.75" customHeight="1" x14ac:dyDescent="0.2">
      <c r="A13" s="356" t="s">
        <v>699</v>
      </c>
    </row>
    <row r="14" spans="1:20" x14ac:dyDescent="0.2">
      <c r="A14" s="343"/>
    </row>
  </sheetData>
  <sheetProtection selectLockedCells="1" selectUnlockedCells="1"/>
  <mergeCells count="9">
    <mergeCell ref="P1:Q1"/>
    <mergeCell ref="B4:C4"/>
    <mergeCell ref="D4:E4"/>
    <mergeCell ref="F4:G4"/>
    <mergeCell ref="H4:I4"/>
    <mergeCell ref="J4:K4"/>
    <mergeCell ref="L4:M4"/>
    <mergeCell ref="N4:O4"/>
    <mergeCell ref="P4:Q4"/>
  </mergeCells>
  <printOptions horizontalCentered="1" verticalCentered="1"/>
  <pageMargins left="0.98425196850393704" right="0.39370078740157483" top="0.39370078740157483" bottom="0.39370078740157483" header="0.51181102362204722" footer="0.59055118110236227"/>
  <pageSetup firstPageNumber="0" orientation="landscape" r:id="rId1"/>
  <headerFooter>
    <oddFooter>&amp;L&amp;"Tahoma,Normal"552</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H19"/>
  <sheetViews>
    <sheetView showGridLines="0" view="pageBreakPreview" zoomScaleSheetLayoutView="100" workbookViewId="0"/>
  </sheetViews>
  <sheetFormatPr baseColWidth="10" defaultColWidth="10.7109375" defaultRowHeight="12.75" x14ac:dyDescent="0.2"/>
  <cols>
    <col min="1" max="1" width="59.42578125" style="256" customWidth="1"/>
    <col min="2" max="2" width="22.5703125" style="256" customWidth="1"/>
    <col min="3" max="3" width="15.7109375" style="256" customWidth="1"/>
    <col min="4" max="4" width="7" style="256" customWidth="1"/>
    <col min="5" max="5" width="12.7109375" style="256" customWidth="1"/>
    <col min="6" max="6" width="9.28515625" style="256" customWidth="1"/>
    <col min="7" max="7" width="3.140625" style="256" customWidth="1"/>
    <col min="8" max="8" width="8.28515625" style="256" customWidth="1"/>
    <col min="9" max="9" width="3.5703125" style="256" customWidth="1"/>
    <col min="10" max="10" width="8" style="256" customWidth="1"/>
    <col min="11" max="11" width="3.140625" style="256" customWidth="1"/>
    <col min="12" max="12" width="8.28515625" style="256" customWidth="1"/>
    <col min="13" max="13" width="2" style="256" customWidth="1"/>
    <col min="14" max="14" width="10.7109375" style="256"/>
    <col min="15" max="15" width="3.140625" style="256" customWidth="1"/>
    <col min="16" max="16" width="8.85546875" style="256" customWidth="1"/>
    <col min="17" max="17" width="3.28515625" style="256" customWidth="1"/>
    <col min="18" max="256" width="10.7109375" style="256"/>
    <col min="257" max="257" width="59.42578125" style="256" customWidth="1"/>
    <col min="258" max="258" width="22.5703125" style="256" customWidth="1"/>
    <col min="259" max="259" width="15.7109375" style="256" customWidth="1"/>
    <col min="260" max="260" width="7" style="256" customWidth="1"/>
    <col min="261" max="261" width="12.7109375" style="256" customWidth="1"/>
    <col min="262" max="262" width="9.28515625" style="256" customWidth="1"/>
    <col min="263" max="263" width="3.140625" style="256" customWidth="1"/>
    <col min="264" max="264" width="8.28515625" style="256" customWidth="1"/>
    <col min="265" max="265" width="3.5703125" style="256" customWidth="1"/>
    <col min="266" max="266" width="8" style="256" customWidth="1"/>
    <col min="267" max="267" width="3.140625" style="256" customWidth="1"/>
    <col min="268" max="268" width="8.28515625" style="256" customWidth="1"/>
    <col min="269" max="269" width="2" style="256" customWidth="1"/>
    <col min="270" max="270" width="10.7109375" style="256"/>
    <col min="271" max="271" width="3.140625" style="256" customWidth="1"/>
    <col min="272" max="272" width="8.85546875" style="256" customWidth="1"/>
    <col min="273" max="273" width="3.28515625" style="256" customWidth="1"/>
    <col min="274" max="512" width="10.7109375" style="256"/>
    <col min="513" max="513" width="59.42578125" style="256" customWidth="1"/>
    <col min="514" max="514" width="22.5703125" style="256" customWidth="1"/>
    <col min="515" max="515" width="15.7109375" style="256" customWidth="1"/>
    <col min="516" max="516" width="7" style="256" customWidth="1"/>
    <col min="517" max="517" width="12.7109375" style="256" customWidth="1"/>
    <col min="518" max="518" width="9.28515625" style="256" customWidth="1"/>
    <col min="519" max="519" width="3.140625" style="256" customWidth="1"/>
    <col min="520" max="520" width="8.28515625" style="256" customWidth="1"/>
    <col min="521" max="521" width="3.5703125" style="256" customWidth="1"/>
    <col min="522" max="522" width="8" style="256" customWidth="1"/>
    <col min="523" max="523" width="3.140625" style="256" customWidth="1"/>
    <col min="524" max="524" width="8.28515625" style="256" customWidth="1"/>
    <col min="525" max="525" width="2" style="256" customWidth="1"/>
    <col min="526" max="526" width="10.7109375" style="256"/>
    <col min="527" max="527" width="3.140625" style="256" customWidth="1"/>
    <col min="528" max="528" width="8.85546875" style="256" customWidth="1"/>
    <col min="529" max="529" width="3.28515625" style="256" customWidth="1"/>
    <col min="530" max="768" width="10.7109375" style="256"/>
    <col min="769" max="769" width="59.42578125" style="256" customWidth="1"/>
    <col min="770" max="770" width="22.5703125" style="256" customWidth="1"/>
    <col min="771" max="771" width="15.7109375" style="256" customWidth="1"/>
    <col min="772" max="772" width="7" style="256" customWidth="1"/>
    <col min="773" max="773" width="12.7109375" style="256" customWidth="1"/>
    <col min="774" max="774" width="9.28515625" style="256" customWidth="1"/>
    <col min="775" max="775" width="3.140625" style="256" customWidth="1"/>
    <col min="776" max="776" width="8.28515625" style="256" customWidth="1"/>
    <col min="777" max="777" width="3.5703125" style="256" customWidth="1"/>
    <col min="778" max="778" width="8" style="256" customWidth="1"/>
    <col min="779" max="779" width="3.140625" style="256" customWidth="1"/>
    <col min="780" max="780" width="8.28515625" style="256" customWidth="1"/>
    <col min="781" max="781" width="2" style="256" customWidth="1"/>
    <col min="782" max="782" width="10.7109375" style="256"/>
    <col min="783" max="783" width="3.140625" style="256" customWidth="1"/>
    <col min="784" max="784" width="8.85546875" style="256" customWidth="1"/>
    <col min="785" max="785" width="3.28515625" style="256" customWidth="1"/>
    <col min="786" max="1024" width="10.7109375" style="256"/>
    <col min="1025" max="1025" width="59.42578125" style="256" customWidth="1"/>
    <col min="1026" max="1026" width="22.5703125" style="256" customWidth="1"/>
    <col min="1027" max="1027" width="15.7109375" style="256" customWidth="1"/>
    <col min="1028" max="1028" width="7" style="256" customWidth="1"/>
    <col min="1029" max="1029" width="12.7109375" style="256" customWidth="1"/>
    <col min="1030" max="1030" width="9.28515625" style="256" customWidth="1"/>
    <col min="1031" max="1031" width="3.140625" style="256" customWidth="1"/>
    <col min="1032" max="1032" width="8.28515625" style="256" customWidth="1"/>
    <col min="1033" max="1033" width="3.5703125" style="256" customWidth="1"/>
    <col min="1034" max="1034" width="8" style="256" customWidth="1"/>
    <col min="1035" max="1035" width="3.140625" style="256" customWidth="1"/>
    <col min="1036" max="1036" width="8.28515625" style="256" customWidth="1"/>
    <col min="1037" max="1037" width="2" style="256" customWidth="1"/>
    <col min="1038" max="1038" width="10.7109375" style="256"/>
    <col min="1039" max="1039" width="3.140625" style="256" customWidth="1"/>
    <col min="1040" max="1040" width="8.85546875" style="256" customWidth="1"/>
    <col min="1041" max="1041" width="3.28515625" style="256" customWidth="1"/>
    <col min="1042" max="1280" width="10.7109375" style="256"/>
    <col min="1281" max="1281" width="59.42578125" style="256" customWidth="1"/>
    <col min="1282" max="1282" width="22.5703125" style="256" customWidth="1"/>
    <col min="1283" max="1283" width="15.7109375" style="256" customWidth="1"/>
    <col min="1284" max="1284" width="7" style="256" customWidth="1"/>
    <col min="1285" max="1285" width="12.7109375" style="256" customWidth="1"/>
    <col min="1286" max="1286" width="9.28515625" style="256" customWidth="1"/>
    <col min="1287" max="1287" width="3.140625" style="256" customWidth="1"/>
    <col min="1288" max="1288" width="8.28515625" style="256" customWidth="1"/>
    <col min="1289" max="1289" width="3.5703125" style="256" customWidth="1"/>
    <col min="1290" max="1290" width="8" style="256" customWidth="1"/>
    <col min="1291" max="1291" width="3.140625" style="256" customWidth="1"/>
    <col min="1292" max="1292" width="8.28515625" style="256" customWidth="1"/>
    <col min="1293" max="1293" width="2" style="256" customWidth="1"/>
    <col min="1294" max="1294" width="10.7109375" style="256"/>
    <col min="1295" max="1295" width="3.140625" style="256" customWidth="1"/>
    <col min="1296" max="1296" width="8.85546875" style="256" customWidth="1"/>
    <col min="1297" max="1297" width="3.28515625" style="256" customWidth="1"/>
    <col min="1298" max="1536" width="10.7109375" style="256"/>
    <col min="1537" max="1537" width="59.42578125" style="256" customWidth="1"/>
    <col min="1538" max="1538" width="22.5703125" style="256" customWidth="1"/>
    <col min="1539" max="1539" width="15.7109375" style="256" customWidth="1"/>
    <col min="1540" max="1540" width="7" style="256" customWidth="1"/>
    <col min="1541" max="1541" width="12.7109375" style="256" customWidth="1"/>
    <col min="1542" max="1542" width="9.28515625" style="256" customWidth="1"/>
    <col min="1543" max="1543" width="3.140625" style="256" customWidth="1"/>
    <col min="1544" max="1544" width="8.28515625" style="256" customWidth="1"/>
    <col min="1545" max="1545" width="3.5703125" style="256" customWidth="1"/>
    <col min="1546" max="1546" width="8" style="256" customWidth="1"/>
    <col min="1547" max="1547" width="3.140625" style="256" customWidth="1"/>
    <col min="1548" max="1548" width="8.28515625" style="256" customWidth="1"/>
    <col min="1549" max="1549" width="2" style="256" customWidth="1"/>
    <col min="1550" max="1550" width="10.7109375" style="256"/>
    <col min="1551" max="1551" width="3.140625" style="256" customWidth="1"/>
    <col min="1552" max="1552" width="8.85546875" style="256" customWidth="1"/>
    <col min="1553" max="1553" width="3.28515625" style="256" customWidth="1"/>
    <col min="1554" max="1792" width="10.7109375" style="256"/>
    <col min="1793" max="1793" width="59.42578125" style="256" customWidth="1"/>
    <col min="1794" max="1794" width="22.5703125" style="256" customWidth="1"/>
    <col min="1795" max="1795" width="15.7109375" style="256" customWidth="1"/>
    <col min="1796" max="1796" width="7" style="256" customWidth="1"/>
    <col min="1797" max="1797" width="12.7109375" style="256" customWidth="1"/>
    <col min="1798" max="1798" width="9.28515625" style="256" customWidth="1"/>
    <col min="1799" max="1799" width="3.140625" style="256" customWidth="1"/>
    <col min="1800" max="1800" width="8.28515625" style="256" customWidth="1"/>
    <col min="1801" max="1801" width="3.5703125" style="256" customWidth="1"/>
    <col min="1802" max="1802" width="8" style="256" customWidth="1"/>
    <col min="1803" max="1803" width="3.140625" style="256" customWidth="1"/>
    <col min="1804" max="1804" width="8.28515625" style="256" customWidth="1"/>
    <col min="1805" max="1805" width="2" style="256" customWidth="1"/>
    <col min="1806" max="1806" width="10.7109375" style="256"/>
    <col min="1807" max="1807" width="3.140625" style="256" customWidth="1"/>
    <col min="1808" max="1808" width="8.85546875" style="256" customWidth="1"/>
    <col min="1809" max="1809" width="3.28515625" style="256" customWidth="1"/>
    <col min="1810" max="2048" width="10.7109375" style="256"/>
    <col min="2049" max="2049" width="59.42578125" style="256" customWidth="1"/>
    <col min="2050" max="2050" width="22.5703125" style="256" customWidth="1"/>
    <col min="2051" max="2051" width="15.7109375" style="256" customWidth="1"/>
    <col min="2052" max="2052" width="7" style="256" customWidth="1"/>
    <col min="2053" max="2053" width="12.7109375" style="256" customWidth="1"/>
    <col min="2054" max="2054" width="9.28515625" style="256" customWidth="1"/>
    <col min="2055" max="2055" width="3.140625" style="256" customWidth="1"/>
    <col min="2056" max="2056" width="8.28515625" style="256" customWidth="1"/>
    <col min="2057" max="2057" width="3.5703125" style="256" customWidth="1"/>
    <col min="2058" max="2058" width="8" style="256" customWidth="1"/>
    <col min="2059" max="2059" width="3.140625" style="256" customWidth="1"/>
    <col min="2060" max="2060" width="8.28515625" style="256" customWidth="1"/>
    <col min="2061" max="2061" width="2" style="256" customWidth="1"/>
    <col min="2062" max="2062" width="10.7109375" style="256"/>
    <col min="2063" max="2063" width="3.140625" style="256" customWidth="1"/>
    <col min="2064" max="2064" width="8.85546875" style="256" customWidth="1"/>
    <col min="2065" max="2065" width="3.28515625" style="256" customWidth="1"/>
    <col min="2066" max="2304" width="10.7109375" style="256"/>
    <col min="2305" max="2305" width="59.42578125" style="256" customWidth="1"/>
    <col min="2306" max="2306" width="22.5703125" style="256" customWidth="1"/>
    <col min="2307" max="2307" width="15.7109375" style="256" customWidth="1"/>
    <col min="2308" max="2308" width="7" style="256" customWidth="1"/>
    <col min="2309" max="2309" width="12.7109375" style="256" customWidth="1"/>
    <col min="2310" max="2310" width="9.28515625" style="256" customWidth="1"/>
    <col min="2311" max="2311" width="3.140625" style="256" customWidth="1"/>
    <col min="2312" max="2312" width="8.28515625" style="256" customWidth="1"/>
    <col min="2313" max="2313" width="3.5703125" style="256" customWidth="1"/>
    <col min="2314" max="2314" width="8" style="256" customWidth="1"/>
    <col min="2315" max="2315" width="3.140625" style="256" customWidth="1"/>
    <col min="2316" max="2316" width="8.28515625" style="256" customWidth="1"/>
    <col min="2317" max="2317" width="2" style="256" customWidth="1"/>
    <col min="2318" max="2318" width="10.7109375" style="256"/>
    <col min="2319" max="2319" width="3.140625" style="256" customWidth="1"/>
    <col min="2320" max="2320" width="8.85546875" style="256" customWidth="1"/>
    <col min="2321" max="2321" width="3.28515625" style="256" customWidth="1"/>
    <col min="2322" max="2560" width="10.7109375" style="256"/>
    <col min="2561" max="2561" width="59.42578125" style="256" customWidth="1"/>
    <col min="2562" max="2562" width="22.5703125" style="256" customWidth="1"/>
    <col min="2563" max="2563" width="15.7109375" style="256" customWidth="1"/>
    <col min="2564" max="2564" width="7" style="256" customWidth="1"/>
    <col min="2565" max="2565" width="12.7109375" style="256" customWidth="1"/>
    <col min="2566" max="2566" width="9.28515625" style="256" customWidth="1"/>
    <col min="2567" max="2567" width="3.140625" style="256" customWidth="1"/>
    <col min="2568" max="2568" width="8.28515625" style="256" customWidth="1"/>
    <col min="2569" max="2569" width="3.5703125" style="256" customWidth="1"/>
    <col min="2570" max="2570" width="8" style="256" customWidth="1"/>
    <col min="2571" max="2571" width="3.140625" style="256" customWidth="1"/>
    <col min="2572" max="2572" width="8.28515625" style="256" customWidth="1"/>
    <col min="2573" max="2573" width="2" style="256" customWidth="1"/>
    <col min="2574" max="2574" width="10.7109375" style="256"/>
    <col min="2575" max="2575" width="3.140625" style="256" customWidth="1"/>
    <col min="2576" max="2576" width="8.85546875" style="256" customWidth="1"/>
    <col min="2577" max="2577" width="3.28515625" style="256" customWidth="1"/>
    <col min="2578" max="2816" width="10.7109375" style="256"/>
    <col min="2817" max="2817" width="59.42578125" style="256" customWidth="1"/>
    <col min="2818" max="2818" width="22.5703125" style="256" customWidth="1"/>
    <col min="2819" max="2819" width="15.7109375" style="256" customWidth="1"/>
    <col min="2820" max="2820" width="7" style="256" customWidth="1"/>
    <col min="2821" max="2821" width="12.7109375" style="256" customWidth="1"/>
    <col min="2822" max="2822" width="9.28515625" style="256" customWidth="1"/>
    <col min="2823" max="2823" width="3.140625" style="256" customWidth="1"/>
    <col min="2824" max="2824" width="8.28515625" style="256" customWidth="1"/>
    <col min="2825" max="2825" width="3.5703125" style="256" customWidth="1"/>
    <col min="2826" max="2826" width="8" style="256" customWidth="1"/>
    <col min="2827" max="2827" width="3.140625" style="256" customWidth="1"/>
    <col min="2828" max="2828" width="8.28515625" style="256" customWidth="1"/>
    <col min="2829" max="2829" width="2" style="256" customWidth="1"/>
    <col min="2830" max="2830" width="10.7109375" style="256"/>
    <col min="2831" max="2831" width="3.140625" style="256" customWidth="1"/>
    <col min="2832" max="2832" width="8.85546875" style="256" customWidth="1"/>
    <col min="2833" max="2833" width="3.28515625" style="256" customWidth="1"/>
    <col min="2834" max="3072" width="10.7109375" style="256"/>
    <col min="3073" max="3073" width="59.42578125" style="256" customWidth="1"/>
    <col min="3074" max="3074" width="22.5703125" style="256" customWidth="1"/>
    <col min="3075" max="3075" width="15.7109375" style="256" customWidth="1"/>
    <col min="3076" max="3076" width="7" style="256" customWidth="1"/>
    <col min="3077" max="3077" width="12.7109375" style="256" customWidth="1"/>
    <col min="3078" max="3078" width="9.28515625" style="256" customWidth="1"/>
    <col min="3079" max="3079" width="3.140625" style="256" customWidth="1"/>
    <col min="3080" max="3080" width="8.28515625" style="256" customWidth="1"/>
    <col min="3081" max="3081" width="3.5703125" style="256" customWidth="1"/>
    <col min="3082" max="3082" width="8" style="256" customWidth="1"/>
    <col min="3083" max="3083" width="3.140625" style="256" customWidth="1"/>
    <col min="3084" max="3084" width="8.28515625" style="256" customWidth="1"/>
    <col min="3085" max="3085" width="2" style="256" customWidth="1"/>
    <col min="3086" max="3086" width="10.7109375" style="256"/>
    <col min="3087" max="3087" width="3.140625" style="256" customWidth="1"/>
    <col min="3088" max="3088" width="8.85546875" style="256" customWidth="1"/>
    <col min="3089" max="3089" width="3.28515625" style="256" customWidth="1"/>
    <col min="3090" max="3328" width="10.7109375" style="256"/>
    <col min="3329" max="3329" width="59.42578125" style="256" customWidth="1"/>
    <col min="3330" max="3330" width="22.5703125" style="256" customWidth="1"/>
    <col min="3331" max="3331" width="15.7109375" style="256" customWidth="1"/>
    <col min="3332" max="3332" width="7" style="256" customWidth="1"/>
    <col min="3333" max="3333" width="12.7109375" style="256" customWidth="1"/>
    <col min="3334" max="3334" width="9.28515625" style="256" customWidth="1"/>
    <col min="3335" max="3335" width="3.140625" style="256" customWidth="1"/>
    <col min="3336" max="3336" width="8.28515625" style="256" customWidth="1"/>
    <col min="3337" max="3337" width="3.5703125" style="256" customWidth="1"/>
    <col min="3338" max="3338" width="8" style="256" customWidth="1"/>
    <col min="3339" max="3339" width="3.140625" style="256" customWidth="1"/>
    <col min="3340" max="3340" width="8.28515625" style="256" customWidth="1"/>
    <col min="3341" max="3341" width="2" style="256" customWidth="1"/>
    <col min="3342" max="3342" width="10.7109375" style="256"/>
    <col min="3343" max="3343" width="3.140625" style="256" customWidth="1"/>
    <col min="3344" max="3344" width="8.85546875" style="256" customWidth="1"/>
    <col min="3345" max="3345" width="3.28515625" style="256" customWidth="1"/>
    <col min="3346" max="3584" width="10.7109375" style="256"/>
    <col min="3585" max="3585" width="59.42578125" style="256" customWidth="1"/>
    <col min="3586" max="3586" width="22.5703125" style="256" customWidth="1"/>
    <col min="3587" max="3587" width="15.7109375" style="256" customWidth="1"/>
    <col min="3588" max="3588" width="7" style="256" customWidth="1"/>
    <col min="3589" max="3589" width="12.7109375" style="256" customWidth="1"/>
    <col min="3590" max="3590" width="9.28515625" style="256" customWidth="1"/>
    <col min="3591" max="3591" width="3.140625" style="256" customWidth="1"/>
    <col min="3592" max="3592" width="8.28515625" style="256" customWidth="1"/>
    <col min="3593" max="3593" width="3.5703125" style="256" customWidth="1"/>
    <col min="3594" max="3594" width="8" style="256" customWidth="1"/>
    <col min="3595" max="3595" width="3.140625" style="256" customWidth="1"/>
    <col min="3596" max="3596" width="8.28515625" style="256" customWidth="1"/>
    <col min="3597" max="3597" width="2" style="256" customWidth="1"/>
    <col min="3598" max="3598" width="10.7109375" style="256"/>
    <col min="3599" max="3599" width="3.140625" style="256" customWidth="1"/>
    <col min="3600" max="3600" width="8.85546875" style="256" customWidth="1"/>
    <col min="3601" max="3601" width="3.28515625" style="256" customWidth="1"/>
    <col min="3602" max="3840" width="10.7109375" style="256"/>
    <col min="3841" max="3841" width="59.42578125" style="256" customWidth="1"/>
    <col min="3842" max="3842" width="22.5703125" style="256" customWidth="1"/>
    <col min="3843" max="3843" width="15.7109375" style="256" customWidth="1"/>
    <col min="3844" max="3844" width="7" style="256" customWidth="1"/>
    <col min="3845" max="3845" width="12.7109375" style="256" customWidth="1"/>
    <col min="3846" max="3846" width="9.28515625" style="256" customWidth="1"/>
    <col min="3847" max="3847" width="3.140625" style="256" customWidth="1"/>
    <col min="3848" max="3848" width="8.28515625" style="256" customWidth="1"/>
    <col min="3849" max="3849" width="3.5703125" style="256" customWidth="1"/>
    <col min="3850" max="3850" width="8" style="256" customWidth="1"/>
    <col min="3851" max="3851" width="3.140625" style="256" customWidth="1"/>
    <col min="3852" max="3852" width="8.28515625" style="256" customWidth="1"/>
    <col min="3853" max="3853" width="2" style="256" customWidth="1"/>
    <col min="3854" max="3854" width="10.7109375" style="256"/>
    <col min="3855" max="3855" width="3.140625" style="256" customWidth="1"/>
    <col min="3856" max="3856" width="8.85546875" style="256" customWidth="1"/>
    <col min="3857" max="3857" width="3.28515625" style="256" customWidth="1"/>
    <col min="3858" max="4096" width="10.7109375" style="256"/>
    <col min="4097" max="4097" width="59.42578125" style="256" customWidth="1"/>
    <col min="4098" max="4098" width="22.5703125" style="256" customWidth="1"/>
    <col min="4099" max="4099" width="15.7109375" style="256" customWidth="1"/>
    <col min="4100" max="4100" width="7" style="256" customWidth="1"/>
    <col min="4101" max="4101" width="12.7109375" style="256" customWidth="1"/>
    <col min="4102" max="4102" width="9.28515625" style="256" customWidth="1"/>
    <col min="4103" max="4103" width="3.140625" style="256" customWidth="1"/>
    <col min="4104" max="4104" width="8.28515625" style="256" customWidth="1"/>
    <col min="4105" max="4105" width="3.5703125" style="256" customWidth="1"/>
    <col min="4106" max="4106" width="8" style="256" customWidth="1"/>
    <col min="4107" max="4107" width="3.140625" style="256" customWidth="1"/>
    <col min="4108" max="4108" width="8.28515625" style="256" customWidth="1"/>
    <col min="4109" max="4109" width="2" style="256" customWidth="1"/>
    <col min="4110" max="4110" width="10.7109375" style="256"/>
    <col min="4111" max="4111" width="3.140625" style="256" customWidth="1"/>
    <col min="4112" max="4112" width="8.85546875" style="256" customWidth="1"/>
    <col min="4113" max="4113" width="3.28515625" style="256" customWidth="1"/>
    <col min="4114" max="4352" width="10.7109375" style="256"/>
    <col min="4353" max="4353" width="59.42578125" style="256" customWidth="1"/>
    <col min="4354" max="4354" width="22.5703125" style="256" customWidth="1"/>
    <col min="4355" max="4355" width="15.7109375" style="256" customWidth="1"/>
    <col min="4356" max="4356" width="7" style="256" customWidth="1"/>
    <col min="4357" max="4357" width="12.7109375" style="256" customWidth="1"/>
    <col min="4358" max="4358" width="9.28515625" style="256" customWidth="1"/>
    <col min="4359" max="4359" width="3.140625" style="256" customWidth="1"/>
    <col min="4360" max="4360" width="8.28515625" style="256" customWidth="1"/>
    <col min="4361" max="4361" width="3.5703125" style="256" customWidth="1"/>
    <col min="4362" max="4362" width="8" style="256" customWidth="1"/>
    <col min="4363" max="4363" width="3.140625" style="256" customWidth="1"/>
    <col min="4364" max="4364" width="8.28515625" style="256" customWidth="1"/>
    <col min="4365" max="4365" width="2" style="256" customWidth="1"/>
    <col min="4366" max="4366" width="10.7109375" style="256"/>
    <col min="4367" max="4367" width="3.140625" style="256" customWidth="1"/>
    <col min="4368" max="4368" width="8.85546875" style="256" customWidth="1"/>
    <col min="4369" max="4369" width="3.28515625" style="256" customWidth="1"/>
    <col min="4370" max="4608" width="10.7109375" style="256"/>
    <col min="4609" max="4609" width="59.42578125" style="256" customWidth="1"/>
    <col min="4610" max="4610" width="22.5703125" style="256" customWidth="1"/>
    <col min="4611" max="4611" width="15.7109375" style="256" customWidth="1"/>
    <col min="4612" max="4612" width="7" style="256" customWidth="1"/>
    <col min="4613" max="4613" width="12.7109375" style="256" customWidth="1"/>
    <col min="4614" max="4614" width="9.28515625" style="256" customWidth="1"/>
    <col min="4615" max="4615" width="3.140625" style="256" customWidth="1"/>
    <col min="4616" max="4616" width="8.28515625" style="256" customWidth="1"/>
    <col min="4617" max="4617" width="3.5703125" style="256" customWidth="1"/>
    <col min="4618" max="4618" width="8" style="256" customWidth="1"/>
    <col min="4619" max="4619" width="3.140625" style="256" customWidth="1"/>
    <col min="4620" max="4620" width="8.28515625" style="256" customWidth="1"/>
    <col min="4621" max="4621" width="2" style="256" customWidth="1"/>
    <col min="4622" max="4622" width="10.7109375" style="256"/>
    <col min="4623" max="4623" width="3.140625" style="256" customWidth="1"/>
    <col min="4624" max="4624" width="8.85546875" style="256" customWidth="1"/>
    <col min="4625" max="4625" width="3.28515625" style="256" customWidth="1"/>
    <col min="4626" max="4864" width="10.7109375" style="256"/>
    <col min="4865" max="4865" width="59.42578125" style="256" customWidth="1"/>
    <col min="4866" max="4866" width="22.5703125" style="256" customWidth="1"/>
    <col min="4867" max="4867" width="15.7109375" style="256" customWidth="1"/>
    <col min="4868" max="4868" width="7" style="256" customWidth="1"/>
    <col min="4869" max="4869" width="12.7109375" style="256" customWidth="1"/>
    <col min="4870" max="4870" width="9.28515625" style="256" customWidth="1"/>
    <col min="4871" max="4871" width="3.140625" style="256" customWidth="1"/>
    <col min="4872" max="4872" width="8.28515625" style="256" customWidth="1"/>
    <col min="4873" max="4873" width="3.5703125" style="256" customWidth="1"/>
    <col min="4874" max="4874" width="8" style="256" customWidth="1"/>
    <col min="4875" max="4875" width="3.140625" style="256" customWidth="1"/>
    <col min="4876" max="4876" width="8.28515625" style="256" customWidth="1"/>
    <col min="4877" max="4877" width="2" style="256" customWidth="1"/>
    <col min="4878" max="4878" width="10.7109375" style="256"/>
    <col min="4879" max="4879" width="3.140625" style="256" customWidth="1"/>
    <col min="4880" max="4880" width="8.85546875" style="256" customWidth="1"/>
    <col min="4881" max="4881" width="3.28515625" style="256" customWidth="1"/>
    <col min="4882" max="5120" width="10.7109375" style="256"/>
    <col min="5121" max="5121" width="59.42578125" style="256" customWidth="1"/>
    <col min="5122" max="5122" width="22.5703125" style="256" customWidth="1"/>
    <col min="5123" max="5123" width="15.7109375" style="256" customWidth="1"/>
    <col min="5124" max="5124" width="7" style="256" customWidth="1"/>
    <col min="5125" max="5125" width="12.7109375" style="256" customWidth="1"/>
    <col min="5126" max="5126" width="9.28515625" style="256" customWidth="1"/>
    <col min="5127" max="5127" width="3.140625" style="256" customWidth="1"/>
    <col min="5128" max="5128" width="8.28515625" style="256" customWidth="1"/>
    <col min="5129" max="5129" width="3.5703125" style="256" customWidth="1"/>
    <col min="5130" max="5130" width="8" style="256" customWidth="1"/>
    <col min="5131" max="5131" width="3.140625" style="256" customWidth="1"/>
    <col min="5132" max="5132" width="8.28515625" style="256" customWidth="1"/>
    <col min="5133" max="5133" width="2" style="256" customWidth="1"/>
    <col min="5134" max="5134" width="10.7109375" style="256"/>
    <col min="5135" max="5135" width="3.140625" style="256" customWidth="1"/>
    <col min="5136" max="5136" width="8.85546875" style="256" customWidth="1"/>
    <col min="5137" max="5137" width="3.28515625" style="256" customWidth="1"/>
    <col min="5138" max="5376" width="10.7109375" style="256"/>
    <col min="5377" max="5377" width="59.42578125" style="256" customWidth="1"/>
    <col min="5378" max="5378" width="22.5703125" style="256" customWidth="1"/>
    <col min="5379" max="5379" width="15.7109375" style="256" customWidth="1"/>
    <col min="5380" max="5380" width="7" style="256" customWidth="1"/>
    <col min="5381" max="5381" width="12.7109375" style="256" customWidth="1"/>
    <col min="5382" max="5382" width="9.28515625" style="256" customWidth="1"/>
    <col min="5383" max="5383" width="3.140625" style="256" customWidth="1"/>
    <col min="5384" max="5384" width="8.28515625" style="256" customWidth="1"/>
    <col min="5385" max="5385" width="3.5703125" style="256" customWidth="1"/>
    <col min="5386" max="5386" width="8" style="256" customWidth="1"/>
    <col min="5387" max="5387" width="3.140625" style="256" customWidth="1"/>
    <col min="5388" max="5388" width="8.28515625" style="256" customWidth="1"/>
    <col min="5389" max="5389" width="2" style="256" customWidth="1"/>
    <col min="5390" max="5390" width="10.7109375" style="256"/>
    <col min="5391" max="5391" width="3.140625" style="256" customWidth="1"/>
    <col min="5392" max="5392" width="8.85546875" style="256" customWidth="1"/>
    <col min="5393" max="5393" width="3.28515625" style="256" customWidth="1"/>
    <col min="5394" max="5632" width="10.7109375" style="256"/>
    <col min="5633" max="5633" width="59.42578125" style="256" customWidth="1"/>
    <col min="5634" max="5634" width="22.5703125" style="256" customWidth="1"/>
    <col min="5635" max="5635" width="15.7109375" style="256" customWidth="1"/>
    <col min="5636" max="5636" width="7" style="256" customWidth="1"/>
    <col min="5637" max="5637" width="12.7109375" style="256" customWidth="1"/>
    <col min="5638" max="5638" width="9.28515625" style="256" customWidth="1"/>
    <col min="5639" max="5639" width="3.140625" style="256" customWidth="1"/>
    <col min="5640" max="5640" width="8.28515625" style="256" customWidth="1"/>
    <col min="5641" max="5641" width="3.5703125" style="256" customWidth="1"/>
    <col min="5642" max="5642" width="8" style="256" customWidth="1"/>
    <col min="5643" max="5643" width="3.140625" style="256" customWidth="1"/>
    <col min="5644" max="5644" width="8.28515625" style="256" customWidth="1"/>
    <col min="5645" max="5645" width="2" style="256" customWidth="1"/>
    <col min="5646" max="5646" width="10.7109375" style="256"/>
    <col min="5647" max="5647" width="3.140625" style="256" customWidth="1"/>
    <col min="5648" max="5648" width="8.85546875" style="256" customWidth="1"/>
    <col min="5649" max="5649" width="3.28515625" style="256" customWidth="1"/>
    <col min="5650" max="5888" width="10.7109375" style="256"/>
    <col min="5889" max="5889" width="59.42578125" style="256" customWidth="1"/>
    <col min="5890" max="5890" width="22.5703125" style="256" customWidth="1"/>
    <col min="5891" max="5891" width="15.7109375" style="256" customWidth="1"/>
    <col min="5892" max="5892" width="7" style="256" customWidth="1"/>
    <col min="5893" max="5893" width="12.7109375" style="256" customWidth="1"/>
    <col min="5894" max="5894" width="9.28515625" style="256" customWidth="1"/>
    <col min="5895" max="5895" width="3.140625" style="256" customWidth="1"/>
    <col min="5896" max="5896" width="8.28515625" style="256" customWidth="1"/>
    <col min="5897" max="5897" width="3.5703125" style="256" customWidth="1"/>
    <col min="5898" max="5898" width="8" style="256" customWidth="1"/>
    <col min="5899" max="5899" width="3.140625" style="256" customWidth="1"/>
    <col min="5900" max="5900" width="8.28515625" style="256" customWidth="1"/>
    <col min="5901" max="5901" width="2" style="256" customWidth="1"/>
    <col min="5902" max="5902" width="10.7109375" style="256"/>
    <col min="5903" max="5903" width="3.140625" style="256" customWidth="1"/>
    <col min="5904" max="5904" width="8.85546875" style="256" customWidth="1"/>
    <col min="5905" max="5905" width="3.28515625" style="256" customWidth="1"/>
    <col min="5906" max="6144" width="10.7109375" style="256"/>
    <col min="6145" max="6145" width="59.42578125" style="256" customWidth="1"/>
    <col min="6146" max="6146" width="22.5703125" style="256" customWidth="1"/>
    <col min="6147" max="6147" width="15.7109375" style="256" customWidth="1"/>
    <col min="6148" max="6148" width="7" style="256" customWidth="1"/>
    <col min="6149" max="6149" width="12.7109375" style="256" customWidth="1"/>
    <col min="6150" max="6150" width="9.28515625" style="256" customWidth="1"/>
    <col min="6151" max="6151" width="3.140625" style="256" customWidth="1"/>
    <col min="6152" max="6152" width="8.28515625" style="256" customWidth="1"/>
    <col min="6153" max="6153" width="3.5703125" style="256" customWidth="1"/>
    <col min="6154" max="6154" width="8" style="256" customWidth="1"/>
    <col min="6155" max="6155" width="3.140625" style="256" customWidth="1"/>
    <col min="6156" max="6156" width="8.28515625" style="256" customWidth="1"/>
    <col min="6157" max="6157" width="2" style="256" customWidth="1"/>
    <col min="6158" max="6158" width="10.7109375" style="256"/>
    <col min="6159" max="6159" width="3.140625" style="256" customWidth="1"/>
    <col min="6160" max="6160" width="8.85546875" style="256" customWidth="1"/>
    <col min="6161" max="6161" width="3.28515625" style="256" customWidth="1"/>
    <col min="6162" max="6400" width="10.7109375" style="256"/>
    <col min="6401" max="6401" width="59.42578125" style="256" customWidth="1"/>
    <col min="6402" max="6402" width="22.5703125" style="256" customWidth="1"/>
    <col min="6403" max="6403" width="15.7109375" style="256" customWidth="1"/>
    <col min="6404" max="6404" width="7" style="256" customWidth="1"/>
    <col min="6405" max="6405" width="12.7109375" style="256" customWidth="1"/>
    <col min="6406" max="6406" width="9.28515625" style="256" customWidth="1"/>
    <col min="6407" max="6407" width="3.140625" style="256" customWidth="1"/>
    <col min="6408" max="6408" width="8.28515625" style="256" customWidth="1"/>
    <col min="6409" max="6409" width="3.5703125" style="256" customWidth="1"/>
    <col min="6410" max="6410" width="8" style="256" customWidth="1"/>
    <col min="6411" max="6411" width="3.140625" style="256" customWidth="1"/>
    <col min="6412" max="6412" width="8.28515625" style="256" customWidth="1"/>
    <col min="6413" max="6413" width="2" style="256" customWidth="1"/>
    <col min="6414" max="6414" width="10.7109375" style="256"/>
    <col min="6415" max="6415" width="3.140625" style="256" customWidth="1"/>
    <col min="6416" max="6416" width="8.85546875" style="256" customWidth="1"/>
    <col min="6417" max="6417" width="3.28515625" style="256" customWidth="1"/>
    <col min="6418" max="6656" width="10.7109375" style="256"/>
    <col min="6657" max="6657" width="59.42578125" style="256" customWidth="1"/>
    <col min="6658" max="6658" width="22.5703125" style="256" customWidth="1"/>
    <col min="6659" max="6659" width="15.7109375" style="256" customWidth="1"/>
    <col min="6660" max="6660" width="7" style="256" customWidth="1"/>
    <col min="6661" max="6661" width="12.7109375" style="256" customWidth="1"/>
    <col min="6662" max="6662" width="9.28515625" style="256" customWidth="1"/>
    <col min="6663" max="6663" width="3.140625" style="256" customWidth="1"/>
    <col min="6664" max="6664" width="8.28515625" style="256" customWidth="1"/>
    <col min="6665" max="6665" width="3.5703125" style="256" customWidth="1"/>
    <col min="6666" max="6666" width="8" style="256" customWidth="1"/>
    <col min="6667" max="6667" width="3.140625" style="256" customWidth="1"/>
    <col min="6668" max="6668" width="8.28515625" style="256" customWidth="1"/>
    <col min="6669" max="6669" width="2" style="256" customWidth="1"/>
    <col min="6670" max="6670" width="10.7109375" style="256"/>
    <col min="6671" max="6671" width="3.140625" style="256" customWidth="1"/>
    <col min="6672" max="6672" width="8.85546875" style="256" customWidth="1"/>
    <col min="6673" max="6673" width="3.28515625" style="256" customWidth="1"/>
    <col min="6674" max="6912" width="10.7109375" style="256"/>
    <col min="6913" max="6913" width="59.42578125" style="256" customWidth="1"/>
    <col min="6914" max="6914" width="22.5703125" style="256" customWidth="1"/>
    <col min="6915" max="6915" width="15.7109375" style="256" customWidth="1"/>
    <col min="6916" max="6916" width="7" style="256" customWidth="1"/>
    <col min="6917" max="6917" width="12.7109375" style="256" customWidth="1"/>
    <col min="6918" max="6918" width="9.28515625" style="256" customWidth="1"/>
    <col min="6919" max="6919" width="3.140625" style="256" customWidth="1"/>
    <col min="6920" max="6920" width="8.28515625" style="256" customWidth="1"/>
    <col min="6921" max="6921" width="3.5703125" style="256" customWidth="1"/>
    <col min="6922" max="6922" width="8" style="256" customWidth="1"/>
    <col min="6923" max="6923" width="3.140625" style="256" customWidth="1"/>
    <col min="6924" max="6924" width="8.28515625" style="256" customWidth="1"/>
    <col min="6925" max="6925" width="2" style="256" customWidth="1"/>
    <col min="6926" max="6926" width="10.7109375" style="256"/>
    <col min="6927" max="6927" width="3.140625" style="256" customWidth="1"/>
    <col min="6928" max="6928" width="8.85546875" style="256" customWidth="1"/>
    <col min="6929" max="6929" width="3.28515625" style="256" customWidth="1"/>
    <col min="6930" max="7168" width="10.7109375" style="256"/>
    <col min="7169" max="7169" width="59.42578125" style="256" customWidth="1"/>
    <col min="7170" max="7170" width="22.5703125" style="256" customWidth="1"/>
    <col min="7171" max="7171" width="15.7109375" style="256" customWidth="1"/>
    <col min="7172" max="7172" width="7" style="256" customWidth="1"/>
    <col min="7173" max="7173" width="12.7109375" style="256" customWidth="1"/>
    <col min="7174" max="7174" width="9.28515625" style="256" customWidth="1"/>
    <col min="7175" max="7175" width="3.140625" style="256" customWidth="1"/>
    <col min="7176" max="7176" width="8.28515625" style="256" customWidth="1"/>
    <col min="7177" max="7177" width="3.5703125" style="256" customWidth="1"/>
    <col min="7178" max="7178" width="8" style="256" customWidth="1"/>
    <col min="7179" max="7179" width="3.140625" style="256" customWidth="1"/>
    <col min="7180" max="7180" width="8.28515625" style="256" customWidth="1"/>
    <col min="7181" max="7181" width="2" style="256" customWidth="1"/>
    <col min="7182" max="7182" width="10.7109375" style="256"/>
    <col min="7183" max="7183" width="3.140625" style="256" customWidth="1"/>
    <col min="7184" max="7184" width="8.85546875" style="256" customWidth="1"/>
    <col min="7185" max="7185" width="3.28515625" style="256" customWidth="1"/>
    <col min="7186" max="7424" width="10.7109375" style="256"/>
    <col min="7425" max="7425" width="59.42578125" style="256" customWidth="1"/>
    <col min="7426" max="7426" width="22.5703125" style="256" customWidth="1"/>
    <col min="7427" max="7427" width="15.7109375" style="256" customWidth="1"/>
    <col min="7428" max="7428" width="7" style="256" customWidth="1"/>
    <col min="7429" max="7429" width="12.7109375" style="256" customWidth="1"/>
    <col min="7430" max="7430" width="9.28515625" style="256" customWidth="1"/>
    <col min="7431" max="7431" width="3.140625" style="256" customWidth="1"/>
    <col min="7432" max="7432" width="8.28515625" style="256" customWidth="1"/>
    <col min="7433" max="7433" width="3.5703125" style="256" customWidth="1"/>
    <col min="7434" max="7434" width="8" style="256" customWidth="1"/>
    <col min="7435" max="7435" width="3.140625" style="256" customWidth="1"/>
    <col min="7436" max="7436" width="8.28515625" style="256" customWidth="1"/>
    <col min="7437" max="7437" width="2" style="256" customWidth="1"/>
    <col min="7438" max="7438" width="10.7109375" style="256"/>
    <col min="7439" max="7439" width="3.140625" style="256" customWidth="1"/>
    <col min="7440" max="7440" width="8.85546875" style="256" customWidth="1"/>
    <col min="7441" max="7441" width="3.28515625" style="256" customWidth="1"/>
    <col min="7442" max="7680" width="10.7109375" style="256"/>
    <col min="7681" max="7681" width="59.42578125" style="256" customWidth="1"/>
    <col min="7682" max="7682" width="22.5703125" style="256" customWidth="1"/>
    <col min="7683" max="7683" width="15.7109375" style="256" customWidth="1"/>
    <col min="7684" max="7684" width="7" style="256" customWidth="1"/>
    <col min="7685" max="7685" width="12.7109375" style="256" customWidth="1"/>
    <col min="7686" max="7686" width="9.28515625" style="256" customWidth="1"/>
    <col min="7687" max="7687" width="3.140625" style="256" customWidth="1"/>
    <col min="7688" max="7688" width="8.28515625" style="256" customWidth="1"/>
    <col min="7689" max="7689" width="3.5703125" style="256" customWidth="1"/>
    <col min="7690" max="7690" width="8" style="256" customWidth="1"/>
    <col min="7691" max="7691" width="3.140625" style="256" customWidth="1"/>
    <col min="7692" max="7692" width="8.28515625" style="256" customWidth="1"/>
    <col min="7693" max="7693" width="2" style="256" customWidth="1"/>
    <col min="7694" max="7694" width="10.7109375" style="256"/>
    <col min="7695" max="7695" width="3.140625" style="256" customWidth="1"/>
    <col min="7696" max="7696" width="8.85546875" style="256" customWidth="1"/>
    <col min="7697" max="7697" width="3.28515625" style="256" customWidth="1"/>
    <col min="7698" max="7936" width="10.7109375" style="256"/>
    <col min="7937" max="7937" width="59.42578125" style="256" customWidth="1"/>
    <col min="7938" max="7938" width="22.5703125" style="256" customWidth="1"/>
    <col min="7939" max="7939" width="15.7109375" style="256" customWidth="1"/>
    <col min="7940" max="7940" width="7" style="256" customWidth="1"/>
    <col min="7941" max="7941" width="12.7109375" style="256" customWidth="1"/>
    <col min="7942" max="7942" width="9.28515625" style="256" customWidth="1"/>
    <col min="7943" max="7943" width="3.140625" style="256" customWidth="1"/>
    <col min="7944" max="7944" width="8.28515625" style="256" customWidth="1"/>
    <col min="7945" max="7945" width="3.5703125" style="256" customWidth="1"/>
    <col min="7946" max="7946" width="8" style="256" customWidth="1"/>
    <col min="7947" max="7947" width="3.140625" style="256" customWidth="1"/>
    <col min="7948" max="7948" width="8.28515625" style="256" customWidth="1"/>
    <col min="7949" max="7949" width="2" style="256" customWidth="1"/>
    <col min="7950" max="7950" width="10.7109375" style="256"/>
    <col min="7951" max="7951" width="3.140625" style="256" customWidth="1"/>
    <col min="7952" max="7952" width="8.85546875" style="256" customWidth="1"/>
    <col min="7953" max="7953" width="3.28515625" style="256" customWidth="1"/>
    <col min="7954" max="8192" width="10.7109375" style="256"/>
    <col min="8193" max="8193" width="59.42578125" style="256" customWidth="1"/>
    <col min="8194" max="8194" width="22.5703125" style="256" customWidth="1"/>
    <col min="8195" max="8195" width="15.7109375" style="256" customWidth="1"/>
    <col min="8196" max="8196" width="7" style="256" customWidth="1"/>
    <col min="8197" max="8197" width="12.7109375" style="256" customWidth="1"/>
    <col min="8198" max="8198" width="9.28515625" style="256" customWidth="1"/>
    <col min="8199" max="8199" width="3.140625" style="256" customWidth="1"/>
    <col min="8200" max="8200" width="8.28515625" style="256" customWidth="1"/>
    <col min="8201" max="8201" width="3.5703125" style="256" customWidth="1"/>
    <col min="8202" max="8202" width="8" style="256" customWidth="1"/>
    <col min="8203" max="8203" width="3.140625" style="256" customWidth="1"/>
    <col min="8204" max="8204" width="8.28515625" style="256" customWidth="1"/>
    <col min="8205" max="8205" width="2" style="256" customWidth="1"/>
    <col min="8206" max="8206" width="10.7109375" style="256"/>
    <col min="8207" max="8207" width="3.140625" style="256" customWidth="1"/>
    <col min="8208" max="8208" width="8.85546875" style="256" customWidth="1"/>
    <col min="8209" max="8209" width="3.28515625" style="256" customWidth="1"/>
    <col min="8210" max="8448" width="10.7109375" style="256"/>
    <col min="8449" max="8449" width="59.42578125" style="256" customWidth="1"/>
    <col min="8450" max="8450" width="22.5703125" style="256" customWidth="1"/>
    <col min="8451" max="8451" width="15.7109375" style="256" customWidth="1"/>
    <col min="8452" max="8452" width="7" style="256" customWidth="1"/>
    <col min="8453" max="8453" width="12.7109375" style="256" customWidth="1"/>
    <col min="8454" max="8454" width="9.28515625" style="256" customWidth="1"/>
    <col min="8455" max="8455" width="3.140625" style="256" customWidth="1"/>
    <col min="8456" max="8456" width="8.28515625" style="256" customWidth="1"/>
    <col min="8457" max="8457" width="3.5703125" style="256" customWidth="1"/>
    <col min="8458" max="8458" width="8" style="256" customWidth="1"/>
    <col min="8459" max="8459" width="3.140625" style="256" customWidth="1"/>
    <col min="8460" max="8460" width="8.28515625" style="256" customWidth="1"/>
    <col min="8461" max="8461" width="2" style="256" customWidth="1"/>
    <col min="8462" max="8462" width="10.7109375" style="256"/>
    <col min="8463" max="8463" width="3.140625" style="256" customWidth="1"/>
    <col min="8464" max="8464" width="8.85546875" style="256" customWidth="1"/>
    <col min="8465" max="8465" width="3.28515625" style="256" customWidth="1"/>
    <col min="8466" max="8704" width="10.7109375" style="256"/>
    <col min="8705" max="8705" width="59.42578125" style="256" customWidth="1"/>
    <col min="8706" max="8706" width="22.5703125" style="256" customWidth="1"/>
    <col min="8707" max="8707" width="15.7109375" style="256" customWidth="1"/>
    <col min="8708" max="8708" width="7" style="256" customWidth="1"/>
    <col min="8709" max="8709" width="12.7109375" style="256" customWidth="1"/>
    <col min="8710" max="8710" width="9.28515625" style="256" customWidth="1"/>
    <col min="8711" max="8711" width="3.140625" style="256" customWidth="1"/>
    <col min="8712" max="8712" width="8.28515625" style="256" customWidth="1"/>
    <col min="8713" max="8713" width="3.5703125" style="256" customWidth="1"/>
    <col min="8714" max="8714" width="8" style="256" customWidth="1"/>
    <col min="8715" max="8715" width="3.140625" style="256" customWidth="1"/>
    <col min="8716" max="8716" width="8.28515625" style="256" customWidth="1"/>
    <col min="8717" max="8717" width="2" style="256" customWidth="1"/>
    <col min="8718" max="8718" width="10.7109375" style="256"/>
    <col min="8719" max="8719" width="3.140625" style="256" customWidth="1"/>
    <col min="8720" max="8720" width="8.85546875" style="256" customWidth="1"/>
    <col min="8721" max="8721" width="3.28515625" style="256" customWidth="1"/>
    <col min="8722" max="8960" width="10.7109375" style="256"/>
    <col min="8961" max="8961" width="59.42578125" style="256" customWidth="1"/>
    <col min="8962" max="8962" width="22.5703125" style="256" customWidth="1"/>
    <col min="8963" max="8963" width="15.7109375" style="256" customWidth="1"/>
    <col min="8964" max="8964" width="7" style="256" customWidth="1"/>
    <col min="8965" max="8965" width="12.7109375" style="256" customWidth="1"/>
    <col min="8966" max="8966" width="9.28515625" style="256" customWidth="1"/>
    <col min="8967" max="8967" width="3.140625" style="256" customWidth="1"/>
    <col min="8968" max="8968" width="8.28515625" style="256" customWidth="1"/>
    <col min="8969" max="8969" width="3.5703125" style="256" customWidth="1"/>
    <col min="8970" max="8970" width="8" style="256" customWidth="1"/>
    <col min="8971" max="8971" width="3.140625" style="256" customWidth="1"/>
    <col min="8972" max="8972" width="8.28515625" style="256" customWidth="1"/>
    <col min="8973" max="8973" width="2" style="256" customWidth="1"/>
    <col min="8974" max="8974" width="10.7109375" style="256"/>
    <col min="8975" max="8975" width="3.140625" style="256" customWidth="1"/>
    <col min="8976" max="8976" width="8.85546875" style="256" customWidth="1"/>
    <col min="8977" max="8977" width="3.28515625" style="256" customWidth="1"/>
    <col min="8978" max="9216" width="10.7109375" style="256"/>
    <col min="9217" max="9217" width="59.42578125" style="256" customWidth="1"/>
    <col min="9218" max="9218" width="22.5703125" style="256" customWidth="1"/>
    <col min="9219" max="9219" width="15.7109375" style="256" customWidth="1"/>
    <col min="9220" max="9220" width="7" style="256" customWidth="1"/>
    <col min="9221" max="9221" width="12.7109375" style="256" customWidth="1"/>
    <col min="9222" max="9222" width="9.28515625" style="256" customWidth="1"/>
    <col min="9223" max="9223" width="3.140625" style="256" customWidth="1"/>
    <col min="9224" max="9224" width="8.28515625" style="256" customWidth="1"/>
    <col min="9225" max="9225" width="3.5703125" style="256" customWidth="1"/>
    <col min="9226" max="9226" width="8" style="256" customWidth="1"/>
    <col min="9227" max="9227" width="3.140625" style="256" customWidth="1"/>
    <col min="9228" max="9228" width="8.28515625" style="256" customWidth="1"/>
    <col min="9229" max="9229" width="2" style="256" customWidth="1"/>
    <col min="9230" max="9230" width="10.7109375" style="256"/>
    <col min="9231" max="9231" width="3.140625" style="256" customWidth="1"/>
    <col min="9232" max="9232" width="8.85546875" style="256" customWidth="1"/>
    <col min="9233" max="9233" width="3.28515625" style="256" customWidth="1"/>
    <col min="9234" max="9472" width="10.7109375" style="256"/>
    <col min="9473" max="9473" width="59.42578125" style="256" customWidth="1"/>
    <col min="9474" max="9474" width="22.5703125" style="256" customWidth="1"/>
    <col min="9475" max="9475" width="15.7109375" style="256" customWidth="1"/>
    <col min="9476" max="9476" width="7" style="256" customWidth="1"/>
    <col min="9477" max="9477" width="12.7109375" style="256" customWidth="1"/>
    <col min="9478" max="9478" width="9.28515625" style="256" customWidth="1"/>
    <col min="9479" max="9479" width="3.140625" style="256" customWidth="1"/>
    <col min="9480" max="9480" width="8.28515625" style="256" customWidth="1"/>
    <col min="9481" max="9481" width="3.5703125" style="256" customWidth="1"/>
    <col min="9482" max="9482" width="8" style="256" customWidth="1"/>
    <col min="9483" max="9483" width="3.140625" style="256" customWidth="1"/>
    <col min="9484" max="9484" width="8.28515625" style="256" customWidth="1"/>
    <col min="9485" max="9485" width="2" style="256" customWidth="1"/>
    <col min="9486" max="9486" width="10.7109375" style="256"/>
    <col min="9487" max="9487" width="3.140625" style="256" customWidth="1"/>
    <col min="9488" max="9488" width="8.85546875" style="256" customWidth="1"/>
    <col min="9489" max="9489" width="3.28515625" style="256" customWidth="1"/>
    <col min="9490" max="9728" width="10.7109375" style="256"/>
    <col min="9729" max="9729" width="59.42578125" style="256" customWidth="1"/>
    <col min="9730" max="9730" width="22.5703125" style="256" customWidth="1"/>
    <col min="9731" max="9731" width="15.7109375" style="256" customWidth="1"/>
    <col min="9732" max="9732" width="7" style="256" customWidth="1"/>
    <col min="9733" max="9733" width="12.7109375" style="256" customWidth="1"/>
    <col min="9734" max="9734" width="9.28515625" style="256" customWidth="1"/>
    <col min="9735" max="9735" width="3.140625" style="256" customWidth="1"/>
    <col min="9736" max="9736" width="8.28515625" style="256" customWidth="1"/>
    <col min="9737" max="9737" width="3.5703125" style="256" customWidth="1"/>
    <col min="9738" max="9738" width="8" style="256" customWidth="1"/>
    <col min="9739" max="9739" width="3.140625" style="256" customWidth="1"/>
    <col min="9740" max="9740" width="8.28515625" style="256" customWidth="1"/>
    <col min="9741" max="9741" width="2" style="256" customWidth="1"/>
    <col min="9742" max="9742" width="10.7109375" style="256"/>
    <col min="9743" max="9743" width="3.140625" style="256" customWidth="1"/>
    <col min="9744" max="9744" width="8.85546875" style="256" customWidth="1"/>
    <col min="9745" max="9745" width="3.28515625" style="256" customWidth="1"/>
    <col min="9746" max="9984" width="10.7109375" style="256"/>
    <col min="9985" max="9985" width="59.42578125" style="256" customWidth="1"/>
    <col min="9986" max="9986" width="22.5703125" style="256" customWidth="1"/>
    <col min="9987" max="9987" width="15.7109375" style="256" customWidth="1"/>
    <col min="9988" max="9988" width="7" style="256" customWidth="1"/>
    <col min="9989" max="9989" width="12.7109375" style="256" customWidth="1"/>
    <col min="9990" max="9990" width="9.28515625" style="256" customWidth="1"/>
    <col min="9991" max="9991" width="3.140625" style="256" customWidth="1"/>
    <col min="9992" max="9992" width="8.28515625" style="256" customWidth="1"/>
    <col min="9993" max="9993" width="3.5703125" style="256" customWidth="1"/>
    <col min="9994" max="9994" width="8" style="256" customWidth="1"/>
    <col min="9995" max="9995" width="3.140625" style="256" customWidth="1"/>
    <col min="9996" max="9996" width="8.28515625" style="256" customWidth="1"/>
    <col min="9997" max="9997" width="2" style="256" customWidth="1"/>
    <col min="9998" max="9998" width="10.7109375" style="256"/>
    <col min="9999" max="9999" width="3.140625" style="256" customWidth="1"/>
    <col min="10000" max="10000" width="8.85546875" style="256" customWidth="1"/>
    <col min="10001" max="10001" width="3.28515625" style="256" customWidth="1"/>
    <col min="10002" max="10240" width="10.7109375" style="256"/>
    <col min="10241" max="10241" width="59.42578125" style="256" customWidth="1"/>
    <col min="10242" max="10242" width="22.5703125" style="256" customWidth="1"/>
    <col min="10243" max="10243" width="15.7109375" style="256" customWidth="1"/>
    <col min="10244" max="10244" width="7" style="256" customWidth="1"/>
    <col min="10245" max="10245" width="12.7109375" style="256" customWidth="1"/>
    <col min="10246" max="10246" width="9.28515625" style="256" customWidth="1"/>
    <col min="10247" max="10247" width="3.140625" style="256" customWidth="1"/>
    <col min="10248" max="10248" width="8.28515625" style="256" customWidth="1"/>
    <col min="10249" max="10249" width="3.5703125" style="256" customWidth="1"/>
    <col min="10250" max="10250" width="8" style="256" customWidth="1"/>
    <col min="10251" max="10251" width="3.140625" style="256" customWidth="1"/>
    <col min="10252" max="10252" width="8.28515625" style="256" customWidth="1"/>
    <col min="10253" max="10253" width="2" style="256" customWidth="1"/>
    <col min="10254" max="10254" width="10.7109375" style="256"/>
    <col min="10255" max="10255" width="3.140625" style="256" customWidth="1"/>
    <col min="10256" max="10256" width="8.85546875" style="256" customWidth="1"/>
    <col min="10257" max="10257" width="3.28515625" style="256" customWidth="1"/>
    <col min="10258" max="10496" width="10.7109375" style="256"/>
    <col min="10497" max="10497" width="59.42578125" style="256" customWidth="1"/>
    <col min="10498" max="10498" width="22.5703125" style="256" customWidth="1"/>
    <col min="10499" max="10499" width="15.7109375" style="256" customWidth="1"/>
    <col min="10500" max="10500" width="7" style="256" customWidth="1"/>
    <col min="10501" max="10501" width="12.7109375" style="256" customWidth="1"/>
    <col min="10502" max="10502" width="9.28515625" style="256" customWidth="1"/>
    <col min="10503" max="10503" width="3.140625" style="256" customWidth="1"/>
    <col min="10504" max="10504" width="8.28515625" style="256" customWidth="1"/>
    <col min="10505" max="10505" width="3.5703125" style="256" customWidth="1"/>
    <col min="10506" max="10506" width="8" style="256" customWidth="1"/>
    <col min="10507" max="10507" width="3.140625" style="256" customWidth="1"/>
    <col min="10508" max="10508" width="8.28515625" style="256" customWidth="1"/>
    <col min="10509" max="10509" width="2" style="256" customWidth="1"/>
    <col min="10510" max="10510" width="10.7109375" style="256"/>
    <col min="10511" max="10511" width="3.140625" style="256" customWidth="1"/>
    <col min="10512" max="10512" width="8.85546875" style="256" customWidth="1"/>
    <col min="10513" max="10513" width="3.28515625" style="256" customWidth="1"/>
    <col min="10514" max="10752" width="10.7109375" style="256"/>
    <col min="10753" max="10753" width="59.42578125" style="256" customWidth="1"/>
    <col min="10754" max="10754" width="22.5703125" style="256" customWidth="1"/>
    <col min="10755" max="10755" width="15.7109375" style="256" customWidth="1"/>
    <col min="10756" max="10756" width="7" style="256" customWidth="1"/>
    <col min="10757" max="10757" width="12.7109375" style="256" customWidth="1"/>
    <col min="10758" max="10758" width="9.28515625" style="256" customWidth="1"/>
    <col min="10759" max="10759" width="3.140625" style="256" customWidth="1"/>
    <col min="10760" max="10760" width="8.28515625" style="256" customWidth="1"/>
    <col min="10761" max="10761" width="3.5703125" style="256" customWidth="1"/>
    <col min="10762" max="10762" width="8" style="256" customWidth="1"/>
    <col min="10763" max="10763" width="3.140625" style="256" customWidth="1"/>
    <col min="10764" max="10764" width="8.28515625" style="256" customWidth="1"/>
    <col min="10765" max="10765" width="2" style="256" customWidth="1"/>
    <col min="10766" max="10766" width="10.7109375" style="256"/>
    <col min="10767" max="10767" width="3.140625" style="256" customWidth="1"/>
    <col min="10768" max="10768" width="8.85546875" style="256" customWidth="1"/>
    <col min="10769" max="10769" width="3.28515625" style="256" customWidth="1"/>
    <col min="10770" max="11008" width="10.7109375" style="256"/>
    <col min="11009" max="11009" width="59.42578125" style="256" customWidth="1"/>
    <col min="11010" max="11010" width="22.5703125" style="256" customWidth="1"/>
    <col min="11011" max="11011" width="15.7109375" style="256" customWidth="1"/>
    <col min="11012" max="11012" width="7" style="256" customWidth="1"/>
    <col min="11013" max="11013" width="12.7109375" style="256" customWidth="1"/>
    <col min="11014" max="11014" width="9.28515625" style="256" customWidth="1"/>
    <col min="11015" max="11015" width="3.140625" style="256" customWidth="1"/>
    <col min="11016" max="11016" width="8.28515625" style="256" customWidth="1"/>
    <col min="11017" max="11017" width="3.5703125" style="256" customWidth="1"/>
    <col min="11018" max="11018" width="8" style="256" customWidth="1"/>
    <col min="11019" max="11019" width="3.140625" style="256" customWidth="1"/>
    <col min="11020" max="11020" width="8.28515625" style="256" customWidth="1"/>
    <col min="11021" max="11021" width="2" style="256" customWidth="1"/>
    <col min="11022" max="11022" width="10.7109375" style="256"/>
    <col min="11023" max="11023" width="3.140625" style="256" customWidth="1"/>
    <col min="11024" max="11024" width="8.85546875" style="256" customWidth="1"/>
    <col min="11025" max="11025" width="3.28515625" style="256" customWidth="1"/>
    <col min="11026" max="11264" width="10.7109375" style="256"/>
    <col min="11265" max="11265" width="59.42578125" style="256" customWidth="1"/>
    <col min="11266" max="11266" width="22.5703125" style="256" customWidth="1"/>
    <col min="11267" max="11267" width="15.7109375" style="256" customWidth="1"/>
    <col min="11268" max="11268" width="7" style="256" customWidth="1"/>
    <col min="11269" max="11269" width="12.7109375" style="256" customWidth="1"/>
    <col min="11270" max="11270" width="9.28515625" style="256" customWidth="1"/>
    <col min="11271" max="11271" width="3.140625" style="256" customWidth="1"/>
    <col min="11272" max="11272" width="8.28515625" style="256" customWidth="1"/>
    <col min="11273" max="11273" width="3.5703125" style="256" customWidth="1"/>
    <col min="11274" max="11274" width="8" style="256" customWidth="1"/>
    <col min="11275" max="11275" width="3.140625" style="256" customWidth="1"/>
    <col min="11276" max="11276" width="8.28515625" style="256" customWidth="1"/>
    <col min="11277" max="11277" width="2" style="256" customWidth="1"/>
    <col min="11278" max="11278" width="10.7109375" style="256"/>
    <col min="11279" max="11279" width="3.140625" style="256" customWidth="1"/>
    <col min="11280" max="11280" width="8.85546875" style="256" customWidth="1"/>
    <col min="11281" max="11281" width="3.28515625" style="256" customWidth="1"/>
    <col min="11282" max="11520" width="10.7109375" style="256"/>
    <col min="11521" max="11521" width="59.42578125" style="256" customWidth="1"/>
    <col min="11522" max="11522" width="22.5703125" style="256" customWidth="1"/>
    <col min="11523" max="11523" width="15.7109375" style="256" customWidth="1"/>
    <col min="11524" max="11524" width="7" style="256" customWidth="1"/>
    <col min="11525" max="11525" width="12.7109375" style="256" customWidth="1"/>
    <col min="11526" max="11526" width="9.28515625" style="256" customWidth="1"/>
    <col min="11527" max="11527" width="3.140625" style="256" customWidth="1"/>
    <col min="11528" max="11528" width="8.28515625" style="256" customWidth="1"/>
    <col min="11529" max="11529" width="3.5703125" style="256" customWidth="1"/>
    <col min="11530" max="11530" width="8" style="256" customWidth="1"/>
    <col min="11531" max="11531" width="3.140625" style="256" customWidth="1"/>
    <col min="11532" max="11532" width="8.28515625" style="256" customWidth="1"/>
    <col min="11533" max="11533" width="2" style="256" customWidth="1"/>
    <col min="11534" max="11534" width="10.7109375" style="256"/>
    <col min="11535" max="11535" width="3.140625" style="256" customWidth="1"/>
    <col min="11536" max="11536" width="8.85546875" style="256" customWidth="1"/>
    <col min="11537" max="11537" width="3.28515625" style="256" customWidth="1"/>
    <col min="11538" max="11776" width="10.7109375" style="256"/>
    <col min="11777" max="11777" width="59.42578125" style="256" customWidth="1"/>
    <col min="11778" max="11778" width="22.5703125" style="256" customWidth="1"/>
    <col min="11779" max="11779" width="15.7109375" style="256" customWidth="1"/>
    <col min="11780" max="11780" width="7" style="256" customWidth="1"/>
    <col min="11781" max="11781" width="12.7109375" style="256" customWidth="1"/>
    <col min="11782" max="11782" width="9.28515625" style="256" customWidth="1"/>
    <col min="11783" max="11783" width="3.140625" style="256" customWidth="1"/>
    <col min="11784" max="11784" width="8.28515625" style="256" customWidth="1"/>
    <col min="11785" max="11785" width="3.5703125" style="256" customWidth="1"/>
    <col min="11786" max="11786" width="8" style="256" customWidth="1"/>
    <col min="11787" max="11787" width="3.140625" style="256" customWidth="1"/>
    <col min="11788" max="11788" width="8.28515625" style="256" customWidth="1"/>
    <col min="11789" max="11789" width="2" style="256" customWidth="1"/>
    <col min="11790" max="11790" width="10.7109375" style="256"/>
    <col min="11791" max="11791" width="3.140625" style="256" customWidth="1"/>
    <col min="11792" max="11792" width="8.85546875" style="256" customWidth="1"/>
    <col min="11793" max="11793" width="3.28515625" style="256" customWidth="1"/>
    <col min="11794" max="12032" width="10.7109375" style="256"/>
    <col min="12033" max="12033" width="59.42578125" style="256" customWidth="1"/>
    <col min="12034" max="12034" width="22.5703125" style="256" customWidth="1"/>
    <col min="12035" max="12035" width="15.7109375" style="256" customWidth="1"/>
    <col min="12036" max="12036" width="7" style="256" customWidth="1"/>
    <col min="12037" max="12037" width="12.7109375" style="256" customWidth="1"/>
    <col min="12038" max="12038" width="9.28515625" style="256" customWidth="1"/>
    <col min="12039" max="12039" width="3.140625" style="256" customWidth="1"/>
    <col min="12040" max="12040" width="8.28515625" style="256" customWidth="1"/>
    <col min="12041" max="12041" width="3.5703125" style="256" customWidth="1"/>
    <col min="12042" max="12042" width="8" style="256" customWidth="1"/>
    <col min="12043" max="12043" width="3.140625" style="256" customWidth="1"/>
    <col min="12044" max="12044" width="8.28515625" style="256" customWidth="1"/>
    <col min="12045" max="12045" width="2" style="256" customWidth="1"/>
    <col min="12046" max="12046" width="10.7109375" style="256"/>
    <col min="12047" max="12047" width="3.140625" style="256" customWidth="1"/>
    <col min="12048" max="12048" width="8.85546875" style="256" customWidth="1"/>
    <col min="12049" max="12049" width="3.28515625" style="256" customWidth="1"/>
    <col min="12050" max="12288" width="10.7109375" style="256"/>
    <col min="12289" max="12289" width="59.42578125" style="256" customWidth="1"/>
    <col min="12290" max="12290" width="22.5703125" style="256" customWidth="1"/>
    <col min="12291" max="12291" width="15.7109375" style="256" customWidth="1"/>
    <col min="12292" max="12292" width="7" style="256" customWidth="1"/>
    <col min="12293" max="12293" width="12.7109375" style="256" customWidth="1"/>
    <col min="12294" max="12294" width="9.28515625" style="256" customWidth="1"/>
    <col min="12295" max="12295" width="3.140625" style="256" customWidth="1"/>
    <col min="12296" max="12296" width="8.28515625" style="256" customWidth="1"/>
    <col min="12297" max="12297" width="3.5703125" style="256" customWidth="1"/>
    <col min="12298" max="12298" width="8" style="256" customWidth="1"/>
    <col min="12299" max="12299" width="3.140625" style="256" customWidth="1"/>
    <col min="12300" max="12300" width="8.28515625" style="256" customWidth="1"/>
    <col min="12301" max="12301" width="2" style="256" customWidth="1"/>
    <col min="12302" max="12302" width="10.7109375" style="256"/>
    <col min="12303" max="12303" width="3.140625" style="256" customWidth="1"/>
    <col min="12304" max="12304" width="8.85546875" style="256" customWidth="1"/>
    <col min="12305" max="12305" width="3.28515625" style="256" customWidth="1"/>
    <col min="12306" max="12544" width="10.7109375" style="256"/>
    <col min="12545" max="12545" width="59.42578125" style="256" customWidth="1"/>
    <col min="12546" max="12546" width="22.5703125" style="256" customWidth="1"/>
    <col min="12547" max="12547" width="15.7109375" style="256" customWidth="1"/>
    <col min="12548" max="12548" width="7" style="256" customWidth="1"/>
    <col min="12549" max="12549" width="12.7109375" style="256" customWidth="1"/>
    <col min="12550" max="12550" width="9.28515625" style="256" customWidth="1"/>
    <col min="12551" max="12551" width="3.140625" style="256" customWidth="1"/>
    <col min="12552" max="12552" width="8.28515625" style="256" customWidth="1"/>
    <col min="12553" max="12553" width="3.5703125" style="256" customWidth="1"/>
    <col min="12554" max="12554" width="8" style="256" customWidth="1"/>
    <col min="12555" max="12555" width="3.140625" style="256" customWidth="1"/>
    <col min="12556" max="12556" width="8.28515625" style="256" customWidth="1"/>
    <col min="12557" max="12557" width="2" style="256" customWidth="1"/>
    <col min="12558" max="12558" width="10.7109375" style="256"/>
    <col min="12559" max="12559" width="3.140625" style="256" customWidth="1"/>
    <col min="12560" max="12560" width="8.85546875" style="256" customWidth="1"/>
    <col min="12561" max="12561" width="3.28515625" style="256" customWidth="1"/>
    <col min="12562" max="12800" width="10.7109375" style="256"/>
    <col min="12801" max="12801" width="59.42578125" style="256" customWidth="1"/>
    <col min="12802" max="12802" width="22.5703125" style="256" customWidth="1"/>
    <col min="12803" max="12803" width="15.7109375" style="256" customWidth="1"/>
    <col min="12804" max="12804" width="7" style="256" customWidth="1"/>
    <col min="12805" max="12805" width="12.7109375" style="256" customWidth="1"/>
    <col min="12806" max="12806" width="9.28515625" style="256" customWidth="1"/>
    <col min="12807" max="12807" width="3.140625" style="256" customWidth="1"/>
    <col min="12808" max="12808" width="8.28515625" style="256" customWidth="1"/>
    <col min="12809" max="12809" width="3.5703125" style="256" customWidth="1"/>
    <col min="12810" max="12810" width="8" style="256" customWidth="1"/>
    <col min="12811" max="12811" width="3.140625" style="256" customWidth="1"/>
    <col min="12812" max="12812" width="8.28515625" style="256" customWidth="1"/>
    <col min="12813" max="12813" width="2" style="256" customWidth="1"/>
    <col min="12814" max="12814" width="10.7109375" style="256"/>
    <col min="12815" max="12815" width="3.140625" style="256" customWidth="1"/>
    <col min="12816" max="12816" width="8.85546875" style="256" customWidth="1"/>
    <col min="12817" max="12817" width="3.28515625" style="256" customWidth="1"/>
    <col min="12818" max="13056" width="10.7109375" style="256"/>
    <col min="13057" max="13057" width="59.42578125" style="256" customWidth="1"/>
    <col min="13058" max="13058" width="22.5703125" style="256" customWidth="1"/>
    <col min="13059" max="13059" width="15.7109375" style="256" customWidth="1"/>
    <col min="13060" max="13060" width="7" style="256" customWidth="1"/>
    <col min="13061" max="13061" width="12.7109375" style="256" customWidth="1"/>
    <col min="13062" max="13062" width="9.28515625" style="256" customWidth="1"/>
    <col min="13063" max="13063" width="3.140625" style="256" customWidth="1"/>
    <col min="13064" max="13064" width="8.28515625" style="256" customWidth="1"/>
    <col min="13065" max="13065" width="3.5703125" style="256" customWidth="1"/>
    <col min="13066" max="13066" width="8" style="256" customWidth="1"/>
    <col min="13067" max="13067" width="3.140625" style="256" customWidth="1"/>
    <col min="13068" max="13068" width="8.28515625" style="256" customWidth="1"/>
    <col min="13069" max="13069" width="2" style="256" customWidth="1"/>
    <col min="13070" max="13070" width="10.7109375" style="256"/>
    <col min="13071" max="13071" width="3.140625" style="256" customWidth="1"/>
    <col min="13072" max="13072" width="8.85546875" style="256" customWidth="1"/>
    <col min="13073" max="13073" width="3.28515625" style="256" customWidth="1"/>
    <col min="13074" max="13312" width="10.7109375" style="256"/>
    <col min="13313" max="13313" width="59.42578125" style="256" customWidth="1"/>
    <col min="13314" max="13314" width="22.5703125" style="256" customWidth="1"/>
    <col min="13315" max="13315" width="15.7109375" style="256" customWidth="1"/>
    <col min="13316" max="13316" width="7" style="256" customWidth="1"/>
    <col min="13317" max="13317" width="12.7109375" style="256" customWidth="1"/>
    <col min="13318" max="13318" width="9.28515625" style="256" customWidth="1"/>
    <col min="13319" max="13319" width="3.140625" style="256" customWidth="1"/>
    <col min="13320" max="13320" width="8.28515625" style="256" customWidth="1"/>
    <col min="13321" max="13321" width="3.5703125" style="256" customWidth="1"/>
    <col min="13322" max="13322" width="8" style="256" customWidth="1"/>
    <col min="13323" max="13323" width="3.140625" style="256" customWidth="1"/>
    <col min="13324" max="13324" width="8.28515625" style="256" customWidth="1"/>
    <col min="13325" max="13325" width="2" style="256" customWidth="1"/>
    <col min="13326" max="13326" width="10.7109375" style="256"/>
    <col min="13327" max="13327" width="3.140625" style="256" customWidth="1"/>
    <col min="13328" max="13328" width="8.85546875" style="256" customWidth="1"/>
    <col min="13329" max="13329" width="3.28515625" style="256" customWidth="1"/>
    <col min="13330" max="13568" width="10.7109375" style="256"/>
    <col min="13569" max="13569" width="59.42578125" style="256" customWidth="1"/>
    <col min="13570" max="13570" width="22.5703125" style="256" customWidth="1"/>
    <col min="13571" max="13571" width="15.7109375" style="256" customWidth="1"/>
    <col min="13572" max="13572" width="7" style="256" customWidth="1"/>
    <col min="13573" max="13573" width="12.7109375" style="256" customWidth="1"/>
    <col min="13574" max="13574" width="9.28515625" style="256" customWidth="1"/>
    <col min="13575" max="13575" width="3.140625" style="256" customWidth="1"/>
    <col min="13576" max="13576" width="8.28515625" style="256" customWidth="1"/>
    <col min="13577" max="13577" width="3.5703125" style="256" customWidth="1"/>
    <col min="13578" max="13578" width="8" style="256" customWidth="1"/>
    <col min="13579" max="13579" width="3.140625" style="256" customWidth="1"/>
    <col min="13580" max="13580" width="8.28515625" style="256" customWidth="1"/>
    <col min="13581" max="13581" width="2" style="256" customWidth="1"/>
    <col min="13582" max="13582" width="10.7109375" style="256"/>
    <col min="13583" max="13583" width="3.140625" style="256" customWidth="1"/>
    <col min="13584" max="13584" width="8.85546875" style="256" customWidth="1"/>
    <col min="13585" max="13585" width="3.28515625" style="256" customWidth="1"/>
    <col min="13586" max="13824" width="10.7109375" style="256"/>
    <col min="13825" max="13825" width="59.42578125" style="256" customWidth="1"/>
    <col min="13826" max="13826" width="22.5703125" style="256" customWidth="1"/>
    <col min="13827" max="13827" width="15.7109375" style="256" customWidth="1"/>
    <col min="13828" max="13828" width="7" style="256" customWidth="1"/>
    <col min="13829" max="13829" width="12.7109375" style="256" customWidth="1"/>
    <col min="13830" max="13830" width="9.28515625" style="256" customWidth="1"/>
    <col min="13831" max="13831" width="3.140625" style="256" customWidth="1"/>
    <col min="13832" max="13832" width="8.28515625" style="256" customWidth="1"/>
    <col min="13833" max="13833" width="3.5703125" style="256" customWidth="1"/>
    <col min="13834" max="13834" width="8" style="256" customWidth="1"/>
    <col min="13835" max="13835" width="3.140625" style="256" customWidth="1"/>
    <col min="13836" max="13836" width="8.28515625" style="256" customWidth="1"/>
    <col min="13837" max="13837" width="2" style="256" customWidth="1"/>
    <col min="13838" max="13838" width="10.7109375" style="256"/>
    <col min="13839" max="13839" width="3.140625" style="256" customWidth="1"/>
    <col min="13840" max="13840" width="8.85546875" style="256" customWidth="1"/>
    <col min="13841" max="13841" width="3.28515625" style="256" customWidth="1"/>
    <col min="13842" max="14080" width="10.7109375" style="256"/>
    <col min="14081" max="14081" width="59.42578125" style="256" customWidth="1"/>
    <col min="14082" max="14082" width="22.5703125" style="256" customWidth="1"/>
    <col min="14083" max="14083" width="15.7109375" style="256" customWidth="1"/>
    <col min="14084" max="14084" width="7" style="256" customWidth="1"/>
    <col min="14085" max="14085" width="12.7109375" style="256" customWidth="1"/>
    <col min="14086" max="14086" width="9.28515625" style="256" customWidth="1"/>
    <col min="14087" max="14087" width="3.140625" style="256" customWidth="1"/>
    <col min="14088" max="14088" width="8.28515625" style="256" customWidth="1"/>
    <col min="14089" max="14089" width="3.5703125" style="256" customWidth="1"/>
    <col min="14090" max="14090" width="8" style="256" customWidth="1"/>
    <col min="14091" max="14091" width="3.140625" style="256" customWidth="1"/>
    <col min="14092" max="14092" width="8.28515625" style="256" customWidth="1"/>
    <col min="14093" max="14093" width="2" style="256" customWidth="1"/>
    <col min="14094" max="14094" width="10.7109375" style="256"/>
    <col min="14095" max="14095" width="3.140625" style="256" customWidth="1"/>
    <col min="14096" max="14096" width="8.85546875" style="256" customWidth="1"/>
    <col min="14097" max="14097" width="3.28515625" style="256" customWidth="1"/>
    <col min="14098" max="14336" width="10.7109375" style="256"/>
    <col min="14337" max="14337" width="59.42578125" style="256" customWidth="1"/>
    <col min="14338" max="14338" width="22.5703125" style="256" customWidth="1"/>
    <col min="14339" max="14339" width="15.7109375" style="256" customWidth="1"/>
    <col min="14340" max="14340" width="7" style="256" customWidth="1"/>
    <col min="14341" max="14341" width="12.7109375" style="256" customWidth="1"/>
    <col min="14342" max="14342" width="9.28515625" style="256" customWidth="1"/>
    <col min="14343" max="14343" width="3.140625" style="256" customWidth="1"/>
    <col min="14344" max="14344" width="8.28515625" style="256" customWidth="1"/>
    <col min="14345" max="14345" width="3.5703125" style="256" customWidth="1"/>
    <col min="14346" max="14346" width="8" style="256" customWidth="1"/>
    <col min="14347" max="14347" width="3.140625" style="256" customWidth="1"/>
    <col min="14348" max="14348" width="8.28515625" style="256" customWidth="1"/>
    <col min="14349" max="14349" width="2" style="256" customWidth="1"/>
    <col min="14350" max="14350" width="10.7109375" style="256"/>
    <col min="14351" max="14351" width="3.140625" style="256" customWidth="1"/>
    <col min="14352" max="14352" width="8.85546875" style="256" customWidth="1"/>
    <col min="14353" max="14353" width="3.28515625" style="256" customWidth="1"/>
    <col min="14354" max="14592" width="10.7109375" style="256"/>
    <col min="14593" max="14593" width="59.42578125" style="256" customWidth="1"/>
    <col min="14594" max="14594" width="22.5703125" style="256" customWidth="1"/>
    <col min="14595" max="14595" width="15.7109375" style="256" customWidth="1"/>
    <col min="14596" max="14596" width="7" style="256" customWidth="1"/>
    <col min="14597" max="14597" width="12.7109375" style="256" customWidth="1"/>
    <col min="14598" max="14598" width="9.28515625" style="256" customWidth="1"/>
    <col min="14599" max="14599" width="3.140625" style="256" customWidth="1"/>
    <col min="14600" max="14600" width="8.28515625" style="256" customWidth="1"/>
    <col min="14601" max="14601" width="3.5703125" style="256" customWidth="1"/>
    <col min="14602" max="14602" width="8" style="256" customWidth="1"/>
    <col min="14603" max="14603" width="3.140625" style="256" customWidth="1"/>
    <col min="14604" max="14604" width="8.28515625" style="256" customWidth="1"/>
    <col min="14605" max="14605" width="2" style="256" customWidth="1"/>
    <col min="14606" max="14606" width="10.7109375" style="256"/>
    <col min="14607" max="14607" width="3.140625" style="256" customWidth="1"/>
    <col min="14608" max="14608" width="8.85546875" style="256" customWidth="1"/>
    <col min="14609" max="14609" width="3.28515625" style="256" customWidth="1"/>
    <col min="14610" max="14848" width="10.7109375" style="256"/>
    <col min="14849" max="14849" width="59.42578125" style="256" customWidth="1"/>
    <col min="14850" max="14850" width="22.5703125" style="256" customWidth="1"/>
    <col min="14851" max="14851" width="15.7109375" style="256" customWidth="1"/>
    <col min="14852" max="14852" width="7" style="256" customWidth="1"/>
    <col min="14853" max="14853" width="12.7109375" style="256" customWidth="1"/>
    <col min="14854" max="14854" width="9.28515625" style="256" customWidth="1"/>
    <col min="14855" max="14855" width="3.140625" style="256" customWidth="1"/>
    <col min="14856" max="14856" width="8.28515625" style="256" customWidth="1"/>
    <col min="14857" max="14857" width="3.5703125" style="256" customWidth="1"/>
    <col min="14858" max="14858" width="8" style="256" customWidth="1"/>
    <col min="14859" max="14859" width="3.140625" style="256" customWidth="1"/>
    <col min="14860" max="14860" width="8.28515625" style="256" customWidth="1"/>
    <col min="14861" max="14861" width="2" style="256" customWidth="1"/>
    <col min="14862" max="14862" width="10.7109375" style="256"/>
    <col min="14863" max="14863" width="3.140625" style="256" customWidth="1"/>
    <col min="14864" max="14864" width="8.85546875" style="256" customWidth="1"/>
    <col min="14865" max="14865" width="3.28515625" style="256" customWidth="1"/>
    <col min="14866" max="15104" width="10.7109375" style="256"/>
    <col min="15105" max="15105" width="59.42578125" style="256" customWidth="1"/>
    <col min="15106" max="15106" width="22.5703125" style="256" customWidth="1"/>
    <col min="15107" max="15107" width="15.7109375" style="256" customWidth="1"/>
    <col min="15108" max="15108" width="7" style="256" customWidth="1"/>
    <col min="15109" max="15109" width="12.7109375" style="256" customWidth="1"/>
    <col min="15110" max="15110" width="9.28515625" style="256" customWidth="1"/>
    <col min="15111" max="15111" width="3.140625" style="256" customWidth="1"/>
    <col min="15112" max="15112" width="8.28515625" style="256" customWidth="1"/>
    <col min="15113" max="15113" width="3.5703125" style="256" customWidth="1"/>
    <col min="15114" max="15114" width="8" style="256" customWidth="1"/>
    <col min="15115" max="15115" width="3.140625" style="256" customWidth="1"/>
    <col min="15116" max="15116" width="8.28515625" style="256" customWidth="1"/>
    <col min="15117" max="15117" width="2" style="256" customWidth="1"/>
    <col min="15118" max="15118" width="10.7109375" style="256"/>
    <col min="15119" max="15119" width="3.140625" style="256" customWidth="1"/>
    <col min="15120" max="15120" width="8.85546875" style="256" customWidth="1"/>
    <col min="15121" max="15121" width="3.28515625" style="256" customWidth="1"/>
    <col min="15122" max="15360" width="10.7109375" style="256"/>
    <col min="15361" max="15361" width="59.42578125" style="256" customWidth="1"/>
    <col min="15362" max="15362" width="22.5703125" style="256" customWidth="1"/>
    <col min="15363" max="15363" width="15.7109375" style="256" customWidth="1"/>
    <col min="15364" max="15364" width="7" style="256" customWidth="1"/>
    <col min="15365" max="15365" width="12.7109375" style="256" customWidth="1"/>
    <col min="15366" max="15366" width="9.28515625" style="256" customWidth="1"/>
    <col min="15367" max="15367" width="3.140625" style="256" customWidth="1"/>
    <col min="15368" max="15368" width="8.28515625" style="256" customWidth="1"/>
    <col min="15369" max="15369" width="3.5703125" style="256" customWidth="1"/>
    <col min="15370" max="15370" width="8" style="256" customWidth="1"/>
    <col min="15371" max="15371" width="3.140625" style="256" customWidth="1"/>
    <col min="15372" max="15372" width="8.28515625" style="256" customWidth="1"/>
    <col min="15373" max="15373" width="2" style="256" customWidth="1"/>
    <col min="15374" max="15374" width="10.7109375" style="256"/>
    <col min="15375" max="15375" width="3.140625" style="256" customWidth="1"/>
    <col min="15376" max="15376" width="8.85546875" style="256" customWidth="1"/>
    <col min="15377" max="15377" width="3.28515625" style="256" customWidth="1"/>
    <col min="15378" max="15616" width="10.7109375" style="256"/>
    <col min="15617" max="15617" width="59.42578125" style="256" customWidth="1"/>
    <col min="15618" max="15618" width="22.5703125" style="256" customWidth="1"/>
    <col min="15619" max="15619" width="15.7109375" style="256" customWidth="1"/>
    <col min="15620" max="15620" width="7" style="256" customWidth="1"/>
    <col min="15621" max="15621" width="12.7109375" style="256" customWidth="1"/>
    <col min="15622" max="15622" width="9.28515625" style="256" customWidth="1"/>
    <col min="15623" max="15623" width="3.140625" style="256" customWidth="1"/>
    <col min="15624" max="15624" width="8.28515625" style="256" customWidth="1"/>
    <col min="15625" max="15625" width="3.5703125" style="256" customWidth="1"/>
    <col min="15626" max="15626" width="8" style="256" customWidth="1"/>
    <col min="15627" max="15627" width="3.140625" style="256" customWidth="1"/>
    <col min="15628" max="15628" width="8.28515625" style="256" customWidth="1"/>
    <col min="15629" max="15629" width="2" style="256" customWidth="1"/>
    <col min="15630" max="15630" width="10.7109375" style="256"/>
    <col min="15631" max="15631" width="3.140625" style="256" customWidth="1"/>
    <col min="15632" max="15632" width="8.85546875" style="256" customWidth="1"/>
    <col min="15633" max="15633" width="3.28515625" style="256" customWidth="1"/>
    <col min="15634" max="15872" width="10.7109375" style="256"/>
    <col min="15873" max="15873" width="59.42578125" style="256" customWidth="1"/>
    <col min="15874" max="15874" width="22.5703125" style="256" customWidth="1"/>
    <col min="15875" max="15875" width="15.7109375" style="256" customWidth="1"/>
    <col min="15876" max="15876" width="7" style="256" customWidth="1"/>
    <col min="15877" max="15877" width="12.7109375" style="256" customWidth="1"/>
    <col min="15878" max="15878" width="9.28515625" style="256" customWidth="1"/>
    <col min="15879" max="15879" width="3.140625" style="256" customWidth="1"/>
    <col min="15880" max="15880" width="8.28515625" style="256" customWidth="1"/>
    <col min="15881" max="15881" width="3.5703125" style="256" customWidth="1"/>
    <col min="15882" max="15882" width="8" style="256" customWidth="1"/>
    <col min="15883" max="15883" width="3.140625" style="256" customWidth="1"/>
    <col min="15884" max="15884" width="8.28515625" style="256" customWidth="1"/>
    <col min="15885" max="15885" width="2" style="256" customWidth="1"/>
    <col min="15886" max="15886" width="10.7109375" style="256"/>
    <col min="15887" max="15887" width="3.140625" style="256" customWidth="1"/>
    <col min="15888" max="15888" width="8.85546875" style="256" customWidth="1"/>
    <col min="15889" max="15889" width="3.28515625" style="256" customWidth="1"/>
    <col min="15890" max="16128" width="10.7109375" style="256"/>
    <col min="16129" max="16129" width="59.42578125" style="256" customWidth="1"/>
    <col min="16130" max="16130" width="22.5703125" style="256" customWidth="1"/>
    <col min="16131" max="16131" width="15.7109375" style="256" customWidth="1"/>
    <col min="16132" max="16132" width="7" style="256" customWidth="1"/>
    <col min="16133" max="16133" width="12.7109375" style="256" customWidth="1"/>
    <col min="16134" max="16134" width="9.28515625" style="256" customWidth="1"/>
    <col min="16135" max="16135" width="3.140625" style="256" customWidth="1"/>
    <col min="16136" max="16136" width="8.28515625" style="256" customWidth="1"/>
    <col min="16137" max="16137" width="3.5703125" style="256" customWidth="1"/>
    <col min="16138" max="16138" width="8" style="256" customWidth="1"/>
    <col min="16139" max="16139" width="3.140625" style="256" customWidth="1"/>
    <col min="16140" max="16140" width="8.28515625" style="256" customWidth="1"/>
    <col min="16141" max="16141" width="2" style="256" customWidth="1"/>
    <col min="16142" max="16142" width="10.7109375" style="256"/>
    <col min="16143" max="16143" width="3.140625" style="256" customWidth="1"/>
    <col min="16144" max="16144" width="8.85546875" style="256" customWidth="1"/>
    <col min="16145" max="16145" width="3.28515625" style="256" customWidth="1"/>
    <col min="16146" max="16384" width="10.7109375" style="256"/>
  </cols>
  <sheetData>
    <row r="1" spans="1:8" ht="15" x14ac:dyDescent="0.2">
      <c r="A1" s="324" t="s">
        <v>721</v>
      </c>
      <c r="B1" s="325"/>
      <c r="C1" s="326" t="s">
        <v>1698</v>
      </c>
      <c r="D1" s="327"/>
      <c r="E1" s="328"/>
      <c r="F1" s="328"/>
      <c r="G1" s="328"/>
      <c r="H1" s="328"/>
    </row>
    <row r="2" spans="1:8" ht="15" x14ac:dyDescent="0.2">
      <c r="A2" s="324" t="s">
        <v>723</v>
      </c>
      <c r="B2" s="325"/>
      <c r="C2" s="326"/>
      <c r="D2" s="327"/>
      <c r="E2" s="328"/>
      <c r="F2" s="328"/>
      <c r="G2" s="328"/>
      <c r="H2" s="328"/>
    </row>
    <row r="3" spans="1:8" ht="15" x14ac:dyDescent="0.2">
      <c r="A3" s="324" t="s">
        <v>412</v>
      </c>
      <c r="B3" s="325"/>
      <c r="C3" s="326"/>
      <c r="D3" s="328"/>
      <c r="E3" s="328"/>
      <c r="F3" s="328"/>
      <c r="G3" s="328"/>
      <c r="H3" s="328"/>
    </row>
    <row r="4" spans="1:8" ht="15" x14ac:dyDescent="0.2">
      <c r="A4" s="324"/>
      <c r="B4" s="325"/>
      <c r="C4" s="325"/>
      <c r="D4" s="328"/>
      <c r="E4" s="328"/>
      <c r="F4" s="328"/>
      <c r="G4" s="328"/>
      <c r="H4" s="328"/>
    </row>
    <row r="5" spans="1:8" ht="15" x14ac:dyDescent="0.2">
      <c r="A5" s="329"/>
      <c r="B5" s="330"/>
      <c r="C5" s="330"/>
      <c r="D5" s="328"/>
      <c r="E5" s="328"/>
      <c r="F5" s="328"/>
      <c r="G5" s="328"/>
      <c r="H5" s="328"/>
    </row>
    <row r="6" spans="1:8" ht="15.75" customHeight="1" x14ac:dyDescent="0.2">
      <c r="A6" s="1777" t="s">
        <v>724</v>
      </c>
      <c r="B6" s="1768" t="s">
        <v>58</v>
      </c>
      <c r="C6" s="1768"/>
      <c r="D6" s="328"/>
      <c r="E6" s="328"/>
      <c r="F6" s="328"/>
      <c r="G6" s="328"/>
      <c r="H6" s="328"/>
    </row>
    <row r="7" spans="1:8" ht="15.75" customHeight="1" x14ac:dyDescent="0.2">
      <c r="A7" s="1777"/>
      <c r="B7" s="652">
        <v>2013</v>
      </c>
      <c r="C7" s="652"/>
      <c r="D7" s="328"/>
      <c r="E7" s="328"/>
      <c r="F7" s="328"/>
      <c r="G7" s="328"/>
      <c r="H7" s="328"/>
    </row>
    <row r="8" spans="1:8" ht="18" customHeight="1" x14ac:dyDescent="0.2">
      <c r="A8" s="656" t="s">
        <v>0</v>
      </c>
      <c r="B8" s="653">
        <f>SUM(B9:B14)</f>
        <v>8349</v>
      </c>
      <c r="C8" s="653"/>
      <c r="D8" s="328"/>
      <c r="E8" s="328"/>
      <c r="F8" s="328"/>
      <c r="G8" s="328"/>
      <c r="H8" s="328"/>
    </row>
    <row r="9" spans="1:8" ht="17.25" customHeight="1" x14ac:dyDescent="0.2">
      <c r="A9" s="899" t="s">
        <v>725</v>
      </c>
      <c r="B9" s="900">
        <v>442</v>
      </c>
      <c r="C9" s="901"/>
      <c r="D9" s="328"/>
      <c r="E9" s="328"/>
      <c r="F9" s="328"/>
      <c r="G9" s="328"/>
      <c r="H9" s="328"/>
    </row>
    <row r="10" spans="1:8" ht="17.25" customHeight="1" x14ac:dyDescent="0.2">
      <c r="A10" s="902" t="s">
        <v>726</v>
      </c>
      <c r="B10" s="903">
        <v>411</v>
      </c>
      <c r="C10" s="904"/>
      <c r="D10" s="328"/>
      <c r="E10" s="328"/>
      <c r="F10" s="328"/>
      <c r="G10" s="328"/>
      <c r="H10" s="328"/>
    </row>
    <row r="11" spans="1:8" ht="17.25" customHeight="1" x14ac:dyDescent="0.2">
      <c r="A11" s="902" t="s">
        <v>727</v>
      </c>
      <c r="B11" s="903">
        <v>152</v>
      </c>
      <c r="C11" s="904"/>
      <c r="D11" s="328"/>
      <c r="E11" s="328"/>
      <c r="F11" s="328"/>
      <c r="G11" s="328"/>
      <c r="H11" s="328"/>
    </row>
    <row r="12" spans="1:8" ht="17.25" customHeight="1" x14ac:dyDescent="0.2">
      <c r="A12" s="902" t="s">
        <v>728</v>
      </c>
      <c r="B12" s="903">
        <v>6867</v>
      </c>
      <c r="C12" s="904"/>
      <c r="D12" s="328"/>
      <c r="E12" s="328"/>
      <c r="F12" s="328"/>
      <c r="G12" s="328"/>
      <c r="H12" s="328"/>
    </row>
    <row r="13" spans="1:8" ht="18" customHeight="1" x14ac:dyDescent="0.2">
      <c r="A13" s="902" t="s">
        <v>729</v>
      </c>
      <c r="B13" s="903">
        <v>270</v>
      </c>
      <c r="C13" s="904"/>
      <c r="D13" s="328"/>
      <c r="E13" s="328"/>
      <c r="F13" s="328"/>
      <c r="G13" s="328"/>
      <c r="H13" s="328"/>
    </row>
    <row r="14" spans="1:8" ht="18" customHeight="1" x14ac:dyDescent="0.2">
      <c r="A14" s="905" t="s">
        <v>730</v>
      </c>
      <c r="B14" s="906">
        <v>207</v>
      </c>
      <c r="C14" s="907"/>
      <c r="D14" s="328"/>
      <c r="E14" s="328"/>
      <c r="F14" s="328"/>
      <c r="G14" s="328"/>
      <c r="H14" s="328"/>
    </row>
    <row r="15" spans="1:8" x14ac:dyDescent="0.2">
      <c r="B15" s="332"/>
      <c r="C15" s="327"/>
    </row>
    <row r="16" spans="1:8" ht="22.5" customHeight="1" x14ac:dyDescent="0.2">
      <c r="A16" s="1767" t="s">
        <v>692</v>
      </c>
      <c r="B16" s="1767"/>
      <c r="C16" s="1767"/>
    </row>
    <row r="19" ht="15.75" customHeight="1" x14ac:dyDescent="0.2"/>
  </sheetData>
  <sheetProtection selectLockedCells="1" selectUnlockedCells="1"/>
  <mergeCells count="3">
    <mergeCell ref="A6:A7"/>
    <mergeCell ref="B6:C6"/>
    <mergeCell ref="A16:C16"/>
  </mergeCells>
  <printOptions horizontalCentered="1" verticalCentered="1"/>
  <pageMargins left="0.98425196850393704" right="0.39370078740157483" top="0.39370078740157483" bottom="0.39370078740157483" header="0.51181102362204722" footer="0.59055118110236227"/>
  <pageSetup firstPageNumber="0" orientation="landscape" r:id="rId1"/>
  <headerFooter alignWithMargins="0">
    <oddFooter>&amp;R&amp;"Tahoma,Normal"553</oddFooter>
  </headerFooter>
  <colBreaks count="1" manualBreakCount="1">
    <brk id="3" max="1048575" man="1"/>
  </colBreaks>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H17"/>
  <sheetViews>
    <sheetView showGridLines="0" view="pageBreakPreview" zoomScaleNormal="130" zoomScaleSheetLayoutView="100" workbookViewId="0"/>
  </sheetViews>
  <sheetFormatPr baseColWidth="10" defaultColWidth="11.42578125" defaultRowHeight="12.75" x14ac:dyDescent="0.2"/>
  <cols>
    <col min="1" max="1" width="42.140625" style="50" customWidth="1"/>
    <col min="2" max="2" width="19.42578125" style="50" customWidth="1"/>
    <col min="3" max="3" width="9.85546875" style="50" customWidth="1"/>
    <col min="4" max="4" width="39.42578125" style="50" customWidth="1"/>
    <col min="5" max="5" width="12.7109375" style="50" customWidth="1"/>
    <col min="6" max="16384" width="11.42578125" style="50"/>
  </cols>
  <sheetData>
    <row r="1" spans="1:8" ht="15" x14ac:dyDescent="0.2">
      <c r="A1" s="187" t="s">
        <v>2067</v>
      </c>
      <c r="B1" s="188"/>
      <c r="C1" s="189" t="s">
        <v>1699</v>
      </c>
      <c r="D1" s="190"/>
      <c r="E1" s="191"/>
      <c r="F1" s="191"/>
      <c r="G1" s="191"/>
      <c r="H1" s="191"/>
    </row>
    <row r="2" spans="1:8" ht="15" x14ac:dyDescent="0.2">
      <c r="A2" s="187" t="s">
        <v>2068</v>
      </c>
      <c r="B2" s="188"/>
      <c r="C2" s="357"/>
      <c r="D2" s="190"/>
      <c r="E2" s="191"/>
      <c r="F2" s="191"/>
      <c r="G2" s="191"/>
      <c r="H2" s="191"/>
    </row>
    <row r="3" spans="1:8" ht="15" x14ac:dyDescent="0.2">
      <c r="A3" s="187" t="s">
        <v>412</v>
      </c>
      <c r="B3" s="188"/>
      <c r="C3" s="188"/>
      <c r="D3" s="191"/>
      <c r="E3" s="191"/>
      <c r="F3" s="191"/>
      <c r="G3" s="191"/>
      <c r="H3" s="191"/>
    </row>
    <row r="4" spans="1:8" ht="15" x14ac:dyDescent="0.2">
      <c r="A4" s="187"/>
      <c r="B4" s="188"/>
      <c r="C4" s="188"/>
      <c r="D4" s="191"/>
      <c r="E4" s="191"/>
      <c r="F4" s="191"/>
      <c r="G4" s="191"/>
      <c r="H4" s="191"/>
    </row>
    <row r="5" spans="1:8" ht="15" x14ac:dyDescent="0.2">
      <c r="A5" s="193"/>
      <c r="B5" s="194"/>
      <c r="C5" s="194"/>
      <c r="D5" s="191"/>
      <c r="E5" s="191"/>
      <c r="F5" s="191"/>
      <c r="G5" s="191"/>
      <c r="H5" s="191"/>
    </row>
    <row r="6" spans="1:8" ht="15.75" customHeight="1" x14ac:dyDescent="0.2">
      <c r="A6" s="1488" t="s">
        <v>1700</v>
      </c>
      <c r="B6" s="1446">
        <v>2013</v>
      </c>
      <c r="C6" s="1446"/>
      <c r="D6" s="191"/>
      <c r="E6" s="191"/>
      <c r="F6" s="191"/>
      <c r="G6" s="191"/>
      <c r="H6" s="191"/>
    </row>
    <row r="7" spans="1:8" ht="15.75" customHeight="1" x14ac:dyDescent="0.2">
      <c r="A7" s="1483"/>
      <c r="B7" s="1721" t="s">
        <v>1701</v>
      </c>
      <c r="C7" s="1721"/>
      <c r="D7" s="191"/>
      <c r="E7" s="191"/>
      <c r="F7" s="191"/>
      <c r="G7" s="191"/>
      <c r="H7" s="191"/>
    </row>
    <row r="8" spans="1:8" ht="18" customHeight="1" x14ac:dyDescent="0.2">
      <c r="A8" s="578" t="s">
        <v>0</v>
      </c>
      <c r="B8" s="1312">
        <f>SUM(B9,B10,B11,B12)</f>
        <v>4987</v>
      </c>
      <c r="C8" s="1313"/>
      <c r="D8" s="191"/>
      <c r="E8" s="191"/>
      <c r="F8" s="191"/>
      <c r="G8" s="191"/>
      <c r="H8" s="191"/>
    </row>
    <row r="9" spans="1:8" ht="18" customHeight="1" x14ac:dyDescent="0.2">
      <c r="A9" s="895" t="s">
        <v>731</v>
      </c>
      <c r="B9" s="896">
        <v>861</v>
      </c>
      <c r="C9" s="1049"/>
      <c r="D9" s="191"/>
      <c r="E9" s="191"/>
      <c r="F9" s="191"/>
      <c r="G9" s="191"/>
      <c r="H9" s="191"/>
    </row>
    <row r="10" spans="1:8" ht="25.5" x14ac:dyDescent="0.2">
      <c r="A10" s="323" t="s">
        <v>732</v>
      </c>
      <c r="B10" s="172">
        <v>3399</v>
      </c>
      <c r="C10" s="1050"/>
      <c r="D10" s="191"/>
      <c r="E10" s="191"/>
      <c r="F10" s="191"/>
      <c r="G10" s="191"/>
      <c r="H10" s="191"/>
    </row>
    <row r="11" spans="1:8" ht="25.5" x14ac:dyDescent="0.2">
      <c r="A11" s="323" t="s">
        <v>733</v>
      </c>
      <c r="B11" s="172">
        <v>265</v>
      </c>
      <c r="C11" s="1050"/>
      <c r="D11" s="191"/>
      <c r="E11" s="191"/>
      <c r="F11" s="191"/>
      <c r="G11" s="191"/>
      <c r="H11" s="191"/>
    </row>
    <row r="12" spans="1:8" ht="22.5" customHeight="1" x14ac:dyDescent="0.2">
      <c r="A12" s="897" t="s">
        <v>734</v>
      </c>
      <c r="B12" s="898">
        <v>462</v>
      </c>
      <c r="C12" s="1314"/>
      <c r="D12" s="191"/>
      <c r="E12" s="191"/>
      <c r="F12" s="191"/>
      <c r="G12" s="191"/>
      <c r="H12" s="191"/>
    </row>
    <row r="13" spans="1:8" x14ac:dyDescent="0.2">
      <c r="A13" s="195"/>
      <c r="B13" s="190"/>
      <c r="C13" s="190"/>
    </row>
    <row r="14" spans="1:8" x14ac:dyDescent="0.2">
      <c r="A14" s="1778" t="s">
        <v>2154</v>
      </c>
      <c r="B14" s="1779"/>
      <c r="C14" s="1779"/>
    </row>
    <row r="15" spans="1:8" x14ac:dyDescent="0.2">
      <c r="A15" s="195"/>
      <c r="B15" s="195"/>
      <c r="C15" s="195"/>
    </row>
    <row r="17" ht="15.75" customHeight="1" x14ac:dyDescent="0.2"/>
  </sheetData>
  <mergeCells count="3">
    <mergeCell ref="A6:A7"/>
    <mergeCell ref="B7:C7"/>
    <mergeCell ref="A14:C1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&amp;L&amp;"Tahoma,Normal"554</oddFooter>
  </headerFooter>
  <colBreaks count="1" manualBreakCount="1">
    <brk id="3" max="1048575" man="1"/>
  </colBreaks>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499984740745262"/>
  </sheetPr>
  <dimension ref="A1:L25"/>
  <sheetViews>
    <sheetView showGridLines="0" view="pageBreakPreview" zoomScaleSheetLayoutView="100" workbookViewId="0"/>
  </sheetViews>
  <sheetFormatPr baseColWidth="10" defaultColWidth="9.140625" defaultRowHeight="15" x14ac:dyDescent="0.25"/>
  <cols>
    <col min="1" max="1" width="63.28515625" style="232" customWidth="1"/>
    <col min="2" max="2" width="17.140625" style="232" customWidth="1"/>
    <col min="3" max="3" width="13" style="232" customWidth="1"/>
    <col min="4" max="16384" width="9.140625" style="232"/>
  </cols>
  <sheetData>
    <row r="1" spans="1:12" ht="15.75" x14ac:dyDescent="0.25">
      <c r="A1" s="668" t="s">
        <v>2070</v>
      </c>
      <c r="B1" s="1725" t="s">
        <v>2069</v>
      </c>
      <c r="C1" s="1725"/>
      <c r="L1" s="358"/>
    </row>
    <row r="2" spans="1:12" ht="15.75" x14ac:dyDescent="0.25">
      <c r="A2" s="359">
        <v>2013</v>
      </c>
      <c r="B2" s="231"/>
      <c r="C2" s="231"/>
    </row>
    <row r="3" spans="1:12" ht="15.75" x14ac:dyDescent="0.25">
      <c r="A3" s="360"/>
      <c r="B3" s="231"/>
      <c r="C3" s="231"/>
    </row>
    <row r="4" spans="1:12" x14ac:dyDescent="0.25">
      <c r="A4" s="361" t="s">
        <v>452</v>
      </c>
      <c r="B4" s="1452" t="s">
        <v>453</v>
      </c>
      <c r="C4" s="1452"/>
    </row>
    <row r="5" spans="1:12" x14ac:dyDescent="0.25">
      <c r="A5" s="638" t="s">
        <v>0</v>
      </c>
      <c r="B5" s="660">
        <f>SUM(B6:B23)</f>
        <v>1326</v>
      </c>
      <c r="C5" s="861"/>
    </row>
    <row r="6" spans="1:12" x14ac:dyDescent="0.25">
      <c r="A6" s="879" t="s">
        <v>454</v>
      </c>
      <c r="B6" s="879">
        <v>237</v>
      </c>
      <c r="C6" s="892"/>
    </row>
    <row r="7" spans="1:12" x14ac:dyDescent="0.25">
      <c r="A7" s="666" t="s">
        <v>455</v>
      </c>
      <c r="B7" s="666">
        <v>372</v>
      </c>
      <c r="C7" s="893"/>
    </row>
    <row r="8" spans="1:12" x14ac:dyDescent="0.25">
      <c r="A8" s="666" t="s">
        <v>456</v>
      </c>
      <c r="B8" s="666">
        <v>5</v>
      </c>
      <c r="C8" s="893"/>
    </row>
    <row r="9" spans="1:12" x14ac:dyDescent="0.25">
      <c r="A9" s="666" t="s">
        <v>457</v>
      </c>
      <c r="B9" s="666">
        <v>27</v>
      </c>
      <c r="C9" s="893"/>
    </row>
    <row r="10" spans="1:12" x14ac:dyDescent="0.25">
      <c r="A10" s="666" t="s">
        <v>458</v>
      </c>
      <c r="B10" s="666">
        <v>94</v>
      </c>
      <c r="C10" s="893"/>
    </row>
    <row r="11" spans="1:12" x14ac:dyDescent="0.25">
      <c r="A11" s="666" t="s">
        <v>459</v>
      </c>
      <c r="B11" s="666">
        <v>22</v>
      </c>
      <c r="C11" s="893"/>
    </row>
    <row r="12" spans="1:12" x14ac:dyDescent="0.25">
      <c r="A12" s="666" t="s">
        <v>460</v>
      </c>
      <c r="B12" s="666">
        <v>9</v>
      </c>
      <c r="C12" s="893"/>
    </row>
    <row r="13" spans="1:12" x14ac:dyDescent="0.25">
      <c r="A13" s="666" t="s">
        <v>461</v>
      </c>
      <c r="B13" s="666">
        <v>4</v>
      </c>
      <c r="C13" s="893"/>
    </row>
    <row r="14" spans="1:12" x14ac:dyDescent="0.25">
      <c r="A14" s="666" t="s">
        <v>420</v>
      </c>
      <c r="B14" s="666">
        <v>7</v>
      </c>
      <c r="C14" s="893"/>
    </row>
    <row r="15" spans="1:12" x14ac:dyDescent="0.25">
      <c r="A15" s="666" t="s">
        <v>1708</v>
      </c>
      <c r="B15" s="666">
        <v>56</v>
      </c>
      <c r="C15" s="893"/>
    </row>
    <row r="16" spans="1:12" x14ac:dyDescent="0.25">
      <c r="A16" s="666" t="s">
        <v>421</v>
      </c>
      <c r="B16" s="666">
        <v>75</v>
      </c>
      <c r="C16" s="893"/>
    </row>
    <row r="17" spans="1:3" x14ac:dyDescent="0.25">
      <c r="A17" s="666" t="s">
        <v>462</v>
      </c>
      <c r="B17" s="666">
        <v>23</v>
      </c>
      <c r="C17" s="893"/>
    </row>
    <row r="18" spans="1:3" x14ac:dyDescent="0.25">
      <c r="A18" s="666" t="s">
        <v>463</v>
      </c>
      <c r="B18" s="666">
        <v>2</v>
      </c>
      <c r="C18" s="893"/>
    </row>
    <row r="19" spans="1:3" x14ac:dyDescent="0.25">
      <c r="A19" s="666" t="s">
        <v>464</v>
      </c>
      <c r="B19" s="666">
        <v>13</v>
      </c>
      <c r="C19" s="893"/>
    </row>
    <row r="20" spans="1:3" x14ac:dyDescent="0.25">
      <c r="A20" s="666" t="s">
        <v>422</v>
      </c>
      <c r="B20" s="666">
        <v>305</v>
      </c>
      <c r="C20" s="893"/>
    </row>
    <row r="21" spans="1:3" x14ac:dyDescent="0.25">
      <c r="A21" s="666" t="s">
        <v>465</v>
      </c>
      <c r="B21" s="666">
        <v>1</v>
      </c>
      <c r="C21" s="893"/>
    </row>
    <row r="22" spans="1:3" x14ac:dyDescent="0.25">
      <c r="A22" s="666" t="s">
        <v>466</v>
      </c>
      <c r="B22" s="666">
        <v>29</v>
      </c>
      <c r="C22" s="893"/>
    </row>
    <row r="23" spans="1:3" x14ac:dyDescent="0.25">
      <c r="A23" s="881" t="s">
        <v>467</v>
      </c>
      <c r="B23" s="881">
        <v>45</v>
      </c>
      <c r="C23" s="894"/>
    </row>
    <row r="24" spans="1:3" x14ac:dyDescent="0.25">
      <c r="A24" s="231"/>
      <c r="B24" s="231"/>
      <c r="C24" s="231"/>
    </row>
    <row r="25" spans="1:3" ht="18" customHeight="1" x14ac:dyDescent="0.25">
      <c r="A25" s="1780" t="s">
        <v>509</v>
      </c>
      <c r="B25" s="1780"/>
      <c r="C25" s="1780"/>
    </row>
  </sheetData>
  <mergeCells count="2">
    <mergeCell ref="B1:C1"/>
    <mergeCell ref="A25:C2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&amp;R&amp;"Tahoma,Normal"555</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28"/>
  <sheetViews>
    <sheetView showGridLines="0" view="pageBreakPreview" zoomScaleSheetLayoutView="100" workbookViewId="0"/>
  </sheetViews>
  <sheetFormatPr baseColWidth="10" defaultColWidth="9.140625" defaultRowHeight="15" x14ac:dyDescent="0.25"/>
  <cols>
    <col min="1" max="1" width="56" style="232" customWidth="1"/>
    <col min="2" max="2" width="15.5703125" style="232" customWidth="1"/>
    <col min="3" max="3" width="16.7109375" style="232" customWidth="1"/>
    <col min="4" max="16384" width="9.140625" style="232"/>
  </cols>
  <sheetData>
    <row r="1" spans="1:12" ht="20.25" customHeight="1" x14ac:dyDescent="0.25">
      <c r="A1" s="613" t="s">
        <v>2071</v>
      </c>
      <c r="B1" s="613"/>
      <c r="C1" s="726" t="s">
        <v>2072</v>
      </c>
      <c r="L1" s="358"/>
    </row>
    <row r="2" spans="1:12" x14ac:dyDescent="0.25">
      <c r="A2" s="725">
        <v>2013</v>
      </c>
      <c r="B2" s="615"/>
      <c r="C2" s="615" t="s">
        <v>162</v>
      </c>
    </row>
    <row r="3" spans="1:12" x14ac:dyDescent="0.25">
      <c r="A3" s="680"/>
      <c r="B3" s="615"/>
      <c r="C3" s="615"/>
    </row>
    <row r="4" spans="1:12" ht="22.5" customHeight="1" x14ac:dyDescent="0.25">
      <c r="A4" s="1333" t="s">
        <v>452</v>
      </c>
      <c r="B4" s="1429" t="s">
        <v>453</v>
      </c>
      <c r="C4" s="1429"/>
    </row>
    <row r="5" spans="1:12" x14ac:dyDescent="0.25">
      <c r="A5" s="862" t="s">
        <v>1735</v>
      </c>
      <c r="B5" s="862">
        <f>SUM(B6:B23)</f>
        <v>372</v>
      </c>
      <c r="C5" s="864"/>
    </row>
    <row r="6" spans="1:12" x14ac:dyDescent="0.25">
      <c r="A6" s="882" t="s">
        <v>468</v>
      </c>
      <c r="B6" s="882">
        <v>0</v>
      </c>
      <c r="C6" s="889"/>
    </row>
    <row r="7" spans="1:12" x14ac:dyDescent="0.25">
      <c r="A7" s="883" t="s">
        <v>469</v>
      </c>
      <c r="B7" s="883">
        <v>1</v>
      </c>
      <c r="C7" s="890"/>
    </row>
    <row r="8" spans="1:12" x14ac:dyDescent="0.25">
      <c r="A8" s="883" t="s">
        <v>470</v>
      </c>
      <c r="B8" s="883">
        <v>56</v>
      </c>
      <c r="C8" s="890"/>
    </row>
    <row r="9" spans="1:12" x14ac:dyDescent="0.25">
      <c r="A9" s="883" t="s">
        <v>471</v>
      </c>
      <c r="B9" s="883">
        <v>2</v>
      </c>
      <c r="C9" s="890"/>
    </row>
    <row r="10" spans="1:12" x14ac:dyDescent="0.25">
      <c r="A10" s="883" t="s">
        <v>472</v>
      </c>
      <c r="B10" s="883">
        <v>1</v>
      </c>
      <c r="C10" s="890"/>
    </row>
    <row r="11" spans="1:12" x14ac:dyDescent="0.25">
      <c r="A11" s="883" t="s">
        <v>473</v>
      </c>
      <c r="B11" s="883">
        <v>86</v>
      </c>
      <c r="C11" s="890"/>
    </row>
    <row r="12" spans="1:12" x14ac:dyDescent="0.25">
      <c r="A12" s="883" t="s">
        <v>474</v>
      </c>
      <c r="B12" s="883">
        <v>22</v>
      </c>
      <c r="C12" s="890"/>
    </row>
    <row r="13" spans="1:12" x14ac:dyDescent="0.25">
      <c r="A13" s="883" t="s">
        <v>475</v>
      </c>
      <c r="B13" s="883">
        <v>1</v>
      </c>
      <c r="C13" s="890"/>
    </row>
    <row r="14" spans="1:12" x14ac:dyDescent="0.25">
      <c r="A14" s="883" t="s">
        <v>476</v>
      </c>
      <c r="B14" s="883">
        <v>18</v>
      </c>
      <c r="C14" s="890"/>
    </row>
    <row r="15" spans="1:12" x14ac:dyDescent="0.25">
      <c r="A15" s="883" t="s">
        <v>477</v>
      </c>
      <c r="B15" s="883">
        <v>3</v>
      </c>
      <c r="C15" s="890"/>
    </row>
    <row r="16" spans="1:12" x14ac:dyDescent="0.25">
      <c r="A16" s="883" t="s">
        <v>478</v>
      </c>
      <c r="B16" s="883">
        <v>18</v>
      </c>
      <c r="C16" s="890"/>
    </row>
    <row r="17" spans="1:3" x14ac:dyDescent="0.25">
      <c r="A17" s="883" t="s">
        <v>479</v>
      </c>
      <c r="B17" s="883">
        <v>0</v>
      </c>
      <c r="C17" s="890"/>
    </row>
    <row r="18" spans="1:3" x14ac:dyDescent="0.25">
      <c r="A18" s="883" t="s">
        <v>480</v>
      </c>
      <c r="B18" s="883">
        <v>2</v>
      </c>
      <c r="C18" s="890"/>
    </row>
    <row r="19" spans="1:3" x14ac:dyDescent="0.25">
      <c r="A19" s="883" t="s">
        <v>481</v>
      </c>
      <c r="B19" s="883">
        <v>11</v>
      </c>
      <c r="C19" s="890"/>
    </row>
    <row r="20" spans="1:3" x14ac:dyDescent="0.25">
      <c r="A20" s="883" t="s">
        <v>482</v>
      </c>
      <c r="B20" s="883">
        <v>2</v>
      </c>
      <c r="C20" s="890"/>
    </row>
    <row r="21" spans="1:3" x14ac:dyDescent="0.25">
      <c r="A21" s="883" t="s">
        <v>483</v>
      </c>
      <c r="B21" s="883">
        <v>6</v>
      </c>
      <c r="C21" s="890"/>
    </row>
    <row r="22" spans="1:3" x14ac:dyDescent="0.25">
      <c r="A22" s="883" t="s">
        <v>484</v>
      </c>
      <c r="B22" s="883">
        <v>90</v>
      </c>
      <c r="C22" s="890"/>
    </row>
    <row r="23" spans="1:3" x14ac:dyDescent="0.25">
      <c r="A23" s="885" t="s">
        <v>485</v>
      </c>
      <c r="B23" s="885">
        <v>53</v>
      </c>
      <c r="C23" s="891"/>
    </row>
    <row r="24" spans="1:3" x14ac:dyDescent="0.25">
      <c r="A24" s="624"/>
      <c r="B24" s="624"/>
      <c r="C24" s="624"/>
    </row>
    <row r="25" spans="1:3" x14ac:dyDescent="0.25">
      <c r="A25" s="624"/>
      <c r="B25" s="624"/>
      <c r="C25" s="624"/>
    </row>
    <row r="26" spans="1:3" x14ac:dyDescent="0.25">
      <c r="A26" s="681" t="s">
        <v>280</v>
      </c>
      <c r="B26" s="624"/>
      <c r="C26" s="624"/>
    </row>
    <row r="27" spans="1:3" x14ac:dyDescent="0.25">
      <c r="A27" s="614"/>
      <c r="B27" s="614"/>
      <c r="C27" s="614"/>
    </row>
    <row r="28" spans="1:3" x14ac:dyDescent="0.25">
      <c r="A28" s="614"/>
      <c r="B28" s="614"/>
      <c r="C28" s="614"/>
    </row>
  </sheetData>
  <printOptions horizontalCentered="1" verticalCentered="1"/>
  <pageMargins left="0.98425196850393704" right="0.39370078740157483" top="0.39370078740157483" bottom="0.39370078740157483" header="0" footer="0.59055118110236227"/>
  <pageSetup scale="90" orientation="landscape" r:id="rId1"/>
  <headerFooter>
    <oddFooter>&amp;L&amp;"Tahoma,Normal"556</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C34"/>
  <sheetViews>
    <sheetView showGridLines="0" view="pageBreakPreview" zoomScaleSheetLayoutView="100" workbookViewId="0"/>
  </sheetViews>
  <sheetFormatPr baseColWidth="10" defaultColWidth="9.140625" defaultRowHeight="15" x14ac:dyDescent="0.25"/>
  <cols>
    <col min="1" max="1" width="63.7109375" style="232" customWidth="1"/>
    <col min="2" max="2" width="11" style="232" customWidth="1"/>
    <col min="3" max="3" width="11.7109375" style="232" customWidth="1"/>
    <col min="4" max="16384" width="9.140625" style="232"/>
  </cols>
  <sheetData>
    <row r="1" spans="1:3" x14ac:dyDescent="0.25">
      <c r="A1" s="613" t="s">
        <v>2071</v>
      </c>
      <c r="B1" s="613"/>
      <c r="C1" s="726" t="s">
        <v>2072</v>
      </c>
    </row>
    <row r="2" spans="1:3" ht="15.75" x14ac:dyDescent="0.25">
      <c r="A2" s="668">
        <v>2013</v>
      </c>
      <c r="B2" s="233"/>
      <c r="C2" s="233" t="s">
        <v>162</v>
      </c>
    </row>
    <row r="3" spans="1:3" ht="15.75" x14ac:dyDescent="0.25">
      <c r="A3" s="360"/>
      <c r="B3" s="233"/>
      <c r="C3" s="233"/>
    </row>
    <row r="4" spans="1:3" ht="12.95" customHeight="1" x14ac:dyDescent="0.25">
      <c r="A4" s="1333" t="s">
        <v>452</v>
      </c>
      <c r="B4" s="1429" t="s">
        <v>453</v>
      </c>
      <c r="C4" s="630"/>
    </row>
    <row r="5" spans="1:3" ht="12.95" customHeight="1" x14ac:dyDescent="0.25">
      <c r="A5" s="619" t="s">
        <v>1737</v>
      </c>
      <c r="B5" s="619">
        <f>SUM(B6:B10)</f>
        <v>237</v>
      </c>
      <c r="C5" s="863"/>
    </row>
    <row r="6" spans="1:3" ht="12.95" customHeight="1" x14ac:dyDescent="0.25">
      <c r="A6" s="882" t="s">
        <v>486</v>
      </c>
      <c r="B6" s="882">
        <v>204</v>
      </c>
      <c r="C6" s="889"/>
    </row>
    <row r="7" spans="1:3" ht="12.95" customHeight="1" x14ac:dyDescent="0.25">
      <c r="A7" s="883" t="s">
        <v>487</v>
      </c>
      <c r="B7" s="883">
        <v>4</v>
      </c>
      <c r="C7" s="890"/>
    </row>
    <row r="8" spans="1:3" ht="12.95" customHeight="1" x14ac:dyDescent="0.25">
      <c r="A8" s="883" t="s">
        <v>488</v>
      </c>
      <c r="B8" s="883">
        <v>11</v>
      </c>
      <c r="C8" s="890"/>
    </row>
    <row r="9" spans="1:3" ht="12.95" customHeight="1" x14ac:dyDescent="0.25">
      <c r="A9" s="883" t="s">
        <v>489</v>
      </c>
      <c r="B9" s="883">
        <v>6</v>
      </c>
      <c r="C9" s="890"/>
    </row>
    <row r="10" spans="1:3" ht="12.95" customHeight="1" x14ac:dyDescent="0.25">
      <c r="A10" s="885" t="s">
        <v>481</v>
      </c>
      <c r="B10" s="885">
        <v>12</v>
      </c>
      <c r="C10" s="891"/>
    </row>
    <row r="11" spans="1:3" ht="12.95" customHeight="1" x14ac:dyDescent="0.25">
      <c r="A11" s="619" t="s">
        <v>1738</v>
      </c>
      <c r="B11" s="619">
        <f>SUM(B12:B15)</f>
        <v>5</v>
      </c>
      <c r="C11" s="863"/>
    </row>
    <row r="12" spans="1:3" ht="12.95" customHeight="1" x14ac:dyDescent="0.25">
      <c r="A12" s="882" t="s">
        <v>490</v>
      </c>
      <c r="B12" s="882">
        <v>0</v>
      </c>
      <c r="C12" s="889"/>
    </row>
    <row r="13" spans="1:3" ht="12.95" customHeight="1" x14ac:dyDescent="0.25">
      <c r="A13" s="883" t="s">
        <v>491</v>
      </c>
      <c r="B13" s="883">
        <v>2</v>
      </c>
      <c r="C13" s="890"/>
    </row>
    <row r="14" spans="1:3" ht="12.95" customHeight="1" x14ac:dyDescent="0.25">
      <c r="A14" s="883" t="s">
        <v>492</v>
      </c>
      <c r="B14" s="883">
        <v>0</v>
      </c>
      <c r="C14" s="890"/>
    </row>
    <row r="15" spans="1:3" ht="12.95" customHeight="1" x14ac:dyDescent="0.25">
      <c r="A15" s="885" t="s">
        <v>481</v>
      </c>
      <c r="B15" s="885">
        <v>3</v>
      </c>
      <c r="C15" s="891"/>
    </row>
    <row r="16" spans="1:3" ht="12.95" customHeight="1" x14ac:dyDescent="0.25">
      <c r="A16" s="619" t="s">
        <v>1739</v>
      </c>
      <c r="B16" s="619">
        <f>SUM(B17:B19)</f>
        <v>27</v>
      </c>
      <c r="C16" s="863"/>
    </row>
    <row r="17" spans="1:3" ht="12.95" customHeight="1" x14ac:dyDescent="0.25">
      <c r="A17" s="882" t="s">
        <v>493</v>
      </c>
      <c r="B17" s="882">
        <v>18</v>
      </c>
      <c r="C17" s="889"/>
    </row>
    <row r="18" spans="1:3" ht="12.95" customHeight="1" x14ac:dyDescent="0.25">
      <c r="A18" s="883" t="s">
        <v>494</v>
      </c>
      <c r="B18" s="883">
        <v>4</v>
      </c>
      <c r="C18" s="890"/>
    </row>
    <row r="19" spans="1:3" ht="12.95" customHeight="1" x14ac:dyDescent="0.25">
      <c r="A19" s="885" t="s">
        <v>481</v>
      </c>
      <c r="B19" s="885">
        <v>5</v>
      </c>
      <c r="C19" s="891"/>
    </row>
    <row r="20" spans="1:3" ht="12.95" customHeight="1" x14ac:dyDescent="0.25">
      <c r="A20" s="619" t="s">
        <v>1740</v>
      </c>
      <c r="B20" s="619">
        <f>SUM(B21:B28)</f>
        <v>94</v>
      </c>
      <c r="C20" s="863"/>
    </row>
    <row r="21" spans="1:3" ht="12.95" customHeight="1" x14ac:dyDescent="0.25">
      <c r="A21" s="882" t="s">
        <v>495</v>
      </c>
      <c r="B21" s="882">
        <v>7</v>
      </c>
      <c r="C21" s="889"/>
    </row>
    <row r="22" spans="1:3" ht="12.95" customHeight="1" x14ac:dyDescent="0.25">
      <c r="A22" s="883" t="s">
        <v>496</v>
      </c>
      <c r="B22" s="883">
        <v>3</v>
      </c>
      <c r="C22" s="890"/>
    </row>
    <row r="23" spans="1:3" ht="12.95" customHeight="1" x14ac:dyDescent="0.25">
      <c r="A23" s="883" t="s">
        <v>497</v>
      </c>
      <c r="B23" s="883">
        <v>0</v>
      </c>
      <c r="C23" s="890"/>
    </row>
    <row r="24" spans="1:3" ht="12.95" customHeight="1" x14ac:dyDescent="0.25">
      <c r="A24" s="883" t="s">
        <v>498</v>
      </c>
      <c r="B24" s="883">
        <v>18</v>
      </c>
      <c r="C24" s="890"/>
    </row>
    <row r="25" spans="1:3" ht="12.95" customHeight="1" x14ac:dyDescent="0.25">
      <c r="A25" s="884" t="s">
        <v>499</v>
      </c>
      <c r="B25" s="883">
        <v>7</v>
      </c>
      <c r="C25" s="890"/>
    </row>
    <row r="26" spans="1:3" ht="12.95" customHeight="1" x14ac:dyDescent="0.25">
      <c r="A26" s="883" t="s">
        <v>500</v>
      </c>
      <c r="B26" s="883">
        <v>3</v>
      </c>
      <c r="C26" s="890"/>
    </row>
    <row r="27" spans="1:3" ht="12.95" customHeight="1" x14ac:dyDescent="0.25">
      <c r="A27" s="883" t="s">
        <v>501</v>
      </c>
      <c r="B27" s="883">
        <v>51</v>
      </c>
      <c r="C27" s="890"/>
    </row>
    <row r="28" spans="1:3" ht="12.95" customHeight="1" x14ac:dyDescent="0.25">
      <c r="A28" s="885" t="s">
        <v>481</v>
      </c>
      <c r="B28" s="885">
        <v>5</v>
      </c>
      <c r="C28" s="891"/>
    </row>
    <row r="29" spans="1:3" ht="12.95" customHeight="1" x14ac:dyDescent="0.25">
      <c r="A29" s="619" t="s">
        <v>1741</v>
      </c>
      <c r="B29" s="619">
        <f>SUM(B30:B31)</f>
        <v>22</v>
      </c>
      <c r="C29" s="863"/>
    </row>
    <row r="30" spans="1:3" ht="12.95" customHeight="1" x14ac:dyDescent="0.25">
      <c r="A30" s="882" t="s">
        <v>459</v>
      </c>
      <c r="B30" s="889">
        <v>22</v>
      </c>
      <c r="C30" s="889"/>
    </row>
    <row r="31" spans="1:3" ht="12.95" customHeight="1" x14ac:dyDescent="0.25">
      <c r="A31" s="885" t="s">
        <v>481</v>
      </c>
      <c r="B31" s="891">
        <v>0</v>
      </c>
      <c r="C31" s="891"/>
    </row>
    <row r="32" spans="1:3" ht="12.75" customHeight="1" x14ac:dyDescent="0.25">
      <c r="A32" s="818"/>
      <c r="B32" s="818"/>
      <c r="C32" s="818"/>
    </row>
    <row r="33" spans="1:3" ht="8.25" customHeight="1" x14ac:dyDescent="0.25">
      <c r="A33" s="818"/>
      <c r="B33" s="818"/>
      <c r="C33" s="818"/>
    </row>
    <row r="34" spans="1:3" ht="12.75" customHeight="1" x14ac:dyDescent="0.25">
      <c r="A34" s="667" t="s">
        <v>280</v>
      </c>
      <c r="B34" s="818"/>
      <c r="C34" s="818"/>
    </row>
  </sheetData>
  <printOptions horizontalCentered="1" verticalCentered="1"/>
  <pageMargins left="0.98425196850393704" right="0.39370078740157483" top="0.39370078740157483" bottom="0.39370078740157483" header="0" footer="0.59055118110236227"/>
  <pageSetup scale="90" orientation="landscape" r:id="rId1"/>
  <headerFooter>
    <oddFooter>&amp;R&amp;"Tahoma,Normal"557</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37"/>
  <sheetViews>
    <sheetView showGridLines="0" view="pageBreakPreview" zoomScaleSheetLayoutView="100" workbookViewId="0"/>
  </sheetViews>
  <sheetFormatPr baseColWidth="10" defaultColWidth="9.140625" defaultRowHeight="15" x14ac:dyDescent="0.25"/>
  <cols>
    <col min="1" max="1" width="64.28515625" style="232" customWidth="1"/>
    <col min="2" max="2" width="10.7109375" style="232" customWidth="1"/>
    <col min="3" max="3" width="14.140625" style="232" customWidth="1"/>
    <col min="4" max="16384" width="9.140625" style="232"/>
  </cols>
  <sheetData>
    <row r="1" spans="1:12" ht="15.75" x14ac:dyDescent="0.25">
      <c r="A1" s="1781" t="s">
        <v>1736</v>
      </c>
      <c r="B1" s="1781"/>
      <c r="C1" s="726" t="s">
        <v>2072</v>
      </c>
      <c r="L1" s="358"/>
    </row>
    <row r="2" spans="1:12" x14ac:dyDescent="0.25">
      <c r="A2" s="725">
        <v>2013</v>
      </c>
      <c r="B2" s="615"/>
      <c r="C2" s="615" t="s">
        <v>162</v>
      </c>
    </row>
    <row r="3" spans="1:12" ht="12" customHeight="1" x14ac:dyDescent="0.25">
      <c r="A3" s="680"/>
      <c r="B3" s="615"/>
      <c r="C3" s="615"/>
    </row>
    <row r="4" spans="1:12" ht="12.95" customHeight="1" x14ac:dyDescent="0.25">
      <c r="A4" s="723" t="s">
        <v>452</v>
      </c>
      <c r="B4" s="1429" t="s">
        <v>453</v>
      </c>
      <c r="C4" s="1429"/>
    </row>
    <row r="5" spans="1:12" ht="12.95" customHeight="1" x14ac:dyDescent="0.25">
      <c r="A5" s="619" t="s">
        <v>1753</v>
      </c>
      <c r="B5" s="619">
        <f>SUM(B6:B13)</f>
        <v>9</v>
      </c>
      <c r="C5" s="863"/>
    </row>
    <row r="6" spans="1:12" ht="12.95" customHeight="1" x14ac:dyDescent="0.25">
      <c r="A6" s="882" t="s">
        <v>502</v>
      </c>
      <c r="B6" s="882">
        <v>0</v>
      </c>
      <c r="C6" s="889"/>
    </row>
    <row r="7" spans="1:12" ht="12.95" customHeight="1" x14ac:dyDescent="0.25">
      <c r="A7" s="883" t="s">
        <v>503</v>
      </c>
      <c r="B7" s="883">
        <v>0</v>
      </c>
      <c r="C7" s="890"/>
    </row>
    <row r="8" spans="1:12" ht="12.95" customHeight="1" x14ac:dyDescent="0.25">
      <c r="A8" s="883" t="s">
        <v>504</v>
      </c>
      <c r="B8" s="883">
        <v>2</v>
      </c>
      <c r="C8" s="890"/>
    </row>
    <row r="9" spans="1:12" ht="12.95" customHeight="1" x14ac:dyDescent="0.25">
      <c r="A9" s="883" t="s">
        <v>505</v>
      </c>
      <c r="B9" s="883">
        <v>4</v>
      </c>
      <c r="C9" s="890"/>
    </row>
    <row r="10" spans="1:12" ht="12.95" customHeight="1" x14ac:dyDescent="0.25">
      <c r="A10" s="883" t="s">
        <v>506</v>
      </c>
      <c r="B10" s="883">
        <v>0</v>
      </c>
      <c r="C10" s="890"/>
    </row>
    <row r="11" spans="1:12" ht="12.95" customHeight="1" x14ac:dyDescent="0.25">
      <c r="A11" s="883" t="s">
        <v>507</v>
      </c>
      <c r="B11" s="883">
        <v>1</v>
      </c>
      <c r="C11" s="890"/>
    </row>
    <row r="12" spans="1:12" ht="12.95" customHeight="1" x14ac:dyDescent="0.25">
      <c r="A12" s="883" t="s">
        <v>508</v>
      </c>
      <c r="B12" s="883">
        <v>1</v>
      </c>
      <c r="C12" s="890"/>
    </row>
    <row r="13" spans="1:12" ht="12.95" customHeight="1" x14ac:dyDescent="0.25">
      <c r="A13" s="885" t="s">
        <v>481</v>
      </c>
      <c r="B13" s="885">
        <v>1</v>
      </c>
      <c r="C13" s="891"/>
    </row>
    <row r="14" spans="1:12" ht="12.95" customHeight="1" x14ac:dyDescent="0.25">
      <c r="A14" s="619" t="s">
        <v>1749</v>
      </c>
      <c r="B14" s="619">
        <f>SUM(B15:B17)</f>
        <v>4</v>
      </c>
      <c r="C14" s="863"/>
    </row>
    <row r="15" spans="1:12" ht="12.95" customHeight="1" x14ac:dyDescent="0.25">
      <c r="A15" s="882" t="s">
        <v>510</v>
      </c>
      <c r="B15" s="882">
        <v>2</v>
      </c>
      <c r="C15" s="889"/>
    </row>
    <row r="16" spans="1:12" ht="12.95" customHeight="1" x14ac:dyDescent="0.25">
      <c r="A16" s="883" t="s">
        <v>511</v>
      </c>
      <c r="B16" s="883">
        <v>1</v>
      </c>
      <c r="C16" s="890"/>
    </row>
    <row r="17" spans="1:3" ht="12.95" customHeight="1" x14ac:dyDescent="0.25">
      <c r="A17" s="885" t="s">
        <v>481</v>
      </c>
      <c r="B17" s="885">
        <v>1</v>
      </c>
      <c r="C17" s="891"/>
    </row>
    <row r="18" spans="1:3" ht="12.95" customHeight="1" x14ac:dyDescent="0.25">
      <c r="A18" s="619" t="s">
        <v>1750</v>
      </c>
      <c r="B18" s="619">
        <f>SUM(B19:B24)</f>
        <v>7</v>
      </c>
      <c r="C18" s="863"/>
    </row>
    <row r="19" spans="1:3" ht="12.95" customHeight="1" x14ac:dyDescent="0.25">
      <c r="A19" s="882" t="s">
        <v>493</v>
      </c>
      <c r="B19" s="882">
        <v>3</v>
      </c>
      <c r="C19" s="889"/>
    </row>
    <row r="20" spans="1:3" ht="12.95" customHeight="1" x14ac:dyDescent="0.25">
      <c r="A20" s="883" t="s">
        <v>512</v>
      </c>
      <c r="B20" s="883">
        <v>0</v>
      </c>
      <c r="C20" s="890"/>
    </row>
    <row r="21" spans="1:3" ht="12.95" customHeight="1" x14ac:dyDescent="0.25">
      <c r="A21" s="883" t="s">
        <v>513</v>
      </c>
      <c r="B21" s="883">
        <v>0</v>
      </c>
      <c r="C21" s="890"/>
    </row>
    <row r="22" spans="1:3" ht="12.95" customHeight="1" x14ac:dyDescent="0.25">
      <c r="A22" s="883" t="s">
        <v>514</v>
      </c>
      <c r="B22" s="883">
        <v>1</v>
      </c>
      <c r="C22" s="890"/>
    </row>
    <row r="23" spans="1:3" ht="12.95" customHeight="1" x14ac:dyDescent="0.25">
      <c r="A23" s="884" t="s">
        <v>515</v>
      </c>
      <c r="B23" s="883">
        <v>1</v>
      </c>
      <c r="C23" s="890"/>
    </row>
    <row r="24" spans="1:3" ht="12.95" customHeight="1" x14ac:dyDescent="0.25">
      <c r="A24" s="885" t="s">
        <v>516</v>
      </c>
      <c r="B24" s="885">
        <v>2</v>
      </c>
      <c r="C24" s="891"/>
    </row>
    <row r="25" spans="1:3" ht="12.95" customHeight="1" x14ac:dyDescent="0.25">
      <c r="A25" s="619" t="s">
        <v>1751</v>
      </c>
      <c r="B25" s="619">
        <f>SUM(B26:B33)</f>
        <v>56</v>
      </c>
      <c r="C25" s="863"/>
    </row>
    <row r="26" spans="1:3" ht="12.95" customHeight="1" x14ac:dyDescent="0.25">
      <c r="A26" s="882" t="s">
        <v>517</v>
      </c>
      <c r="B26" s="882">
        <v>14</v>
      </c>
      <c r="C26" s="889"/>
    </row>
    <row r="27" spans="1:3" ht="12.95" customHeight="1" x14ac:dyDescent="0.25">
      <c r="A27" s="883" t="s">
        <v>518</v>
      </c>
      <c r="B27" s="883">
        <v>3</v>
      </c>
      <c r="C27" s="890"/>
    </row>
    <row r="28" spans="1:3" ht="12.95" customHeight="1" x14ac:dyDescent="0.25">
      <c r="A28" s="883" t="s">
        <v>519</v>
      </c>
      <c r="B28" s="883">
        <v>15</v>
      </c>
      <c r="C28" s="890"/>
    </row>
    <row r="29" spans="1:3" ht="12.95" customHeight="1" x14ac:dyDescent="0.25">
      <c r="A29" s="883" t="s">
        <v>520</v>
      </c>
      <c r="B29" s="883">
        <v>3</v>
      </c>
      <c r="C29" s="890"/>
    </row>
    <row r="30" spans="1:3" ht="12.95" customHeight="1" x14ac:dyDescent="0.25">
      <c r="A30" s="884" t="s">
        <v>521</v>
      </c>
      <c r="B30" s="883">
        <v>1</v>
      </c>
      <c r="C30" s="890"/>
    </row>
    <row r="31" spans="1:3" ht="12.95" customHeight="1" x14ac:dyDescent="0.25">
      <c r="A31" s="883" t="s">
        <v>522</v>
      </c>
      <c r="B31" s="883">
        <v>16</v>
      </c>
      <c r="C31" s="890"/>
    </row>
    <row r="32" spans="1:3" ht="12.95" customHeight="1" x14ac:dyDescent="0.25">
      <c r="A32" s="883" t="s">
        <v>523</v>
      </c>
      <c r="B32" s="883">
        <v>2</v>
      </c>
      <c r="C32" s="890"/>
    </row>
    <row r="33" spans="1:3" ht="12.95" customHeight="1" x14ac:dyDescent="0.25">
      <c r="A33" s="885" t="s">
        <v>481</v>
      </c>
      <c r="B33" s="885">
        <v>2</v>
      </c>
      <c r="C33" s="891"/>
    </row>
    <row r="34" spans="1:3" ht="9.75" customHeight="1" x14ac:dyDescent="0.25">
      <c r="A34" s="624"/>
      <c r="B34" s="624"/>
      <c r="C34" s="624"/>
    </row>
    <row r="35" spans="1:3" ht="11.25" customHeight="1" x14ac:dyDescent="0.25">
      <c r="A35" s="624"/>
      <c r="B35" s="624"/>
      <c r="C35" s="624"/>
    </row>
    <row r="36" spans="1:3" x14ac:dyDescent="0.25">
      <c r="A36" s="681" t="s">
        <v>280</v>
      </c>
      <c r="B36" s="624"/>
      <c r="C36" s="624"/>
    </row>
    <row r="37" spans="1:3" x14ac:dyDescent="0.25">
      <c r="A37" s="624"/>
      <c r="B37" s="624"/>
      <c r="C37" s="624"/>
    </row>
  </sheetData>
  <mergeCells count="1">
    <mergeCell ref="A1:B1"/>
  </mergeCells>
  <printOptions horizontalCentered="1" verticalCentered="1"/>
  <pageMargins left="0.98425196850393704" right="0.39370078740157483" top="0.39370078740157483" bottom="0.39370078740157483" header="0" footer="0.59055118110236227"/>
  <pageSetup scale="90" orientation="landscape" r:id="rId1"/>
  <headerFooter>
    <oddFooter>&amp;L&amp;"Tahoma,Normal"558</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36"/>
  <sheetViews>
    <sheetView showGridLines="0" view="pageBreakPreview" zoomScaleNormal="100" zoomScaleSheetLayoutView="100" workbookViewId="0"/>
  </sheetViews>
  <sheetFormatPr baseColWidth="10" defaultColWidth="9.140625" defaultRowHeight="15" x14ac:dyDescent="0.25"/>
  <cols>
    <col min="1" max="1" width="64.140625" style="232" customWidth="1"/>
    <col min="2" max="2" width="11.5703125" style="232" customWidth="1"/>
    <col min="3" max="3" width="15.85546875" style="232" customWidth="1"/>
    <col min="4" max="16384" width="9.140625" style="232"/>
  </cols>
  <sheetData>
    <row r="1" spans="1:12" ht="15.75" x14ac:dyDescent="0.25">
      <c r="A1" s="1781" t="s">
        <v>1736</v>
      </c>
      <c r="B1" s="1781"/>
      <c r="C1" s="664" t="s">
        <v>2072</v>
      </c>
      <c r="L1" s="358"/>
    </row>
    <row r="2" spans="1:12" ht="15.75" x14ac:dyDescent="0.25">
      <c r="A2" s="359">
        <v>2013</v>
      </c>
      <c r="B2" s="231"/>
      <c r="C2" s="231" t="s">
        <v>162</v>
      </c>
    </row>
    <row r="3" spans="1:12" ht="15.75" x14ac:dyDescent="0.25">
      <c r="A3" s="360"/>
      <c r="B3" s="231"/>
      <c r="C3" s="231"/>
    </row>
    <row r="4" spans="1:12" ht="12.95" customHeight="1" x14ac:dyDescent="0.25">
      <c r="A4" s="676" t="s">
        <v>452</v>
      </c>
      <c r="B4" s="1429" t="s">
        <v>453</v>
      </c>
      <c r="C4" s="1429"/>
    </row>
    <row r="5" spans="1:12" ht="12.95" customHeight="1" x14ac:dyDescent="0.25">
      <c r="A5" s="619" t="s">
        <v>1752</v>
      </c>
      <c r="B5" s="619">
        <f>SUM(B6:B21)</f>
        <v>75</v>
      </c>
      <c r="C5" s="619"/>
    </row>
    <row r="6" spans="1:12" ht="12.95" customHeight="1" x14ac:dyDescent="0.25">
      <c r="A6" s="882" t="s">
        <v>524</v>
      </c>
      <c r="B6" s="882">
        <v>17</v>
      </c>
      <c r="C6" s="886"/>
    </row>
    <row r="7" spans="1:12" ht="12.95" customHeight="1" x14ac:dyDescent="0.25">
      <c r="A7" s="883" t="s">
        <v>525</v>
      </c>
      <c r="B7" s="883">
        <v>8</v>
      </c>
      <c r="C7" s="887"/>
    </row>
    <row r="8" spans="1:12" ht="12.95" customHeight="1" x14ac:dyDescent="0.25">
      <c r="A8" s="883" t="s">
        <v>526</v>
      </c>
      <c r="B8" s="883">
        <v>7</v>
      </c>
      <c r="C8" s="887"/>
    </row>
    <row r="9" spans="1:12" ht="12.95" customHeight="1" x14ac:dyDescent="0.25">
      <c r="A9" s="883" t="s">
        <v>527</v>
      </c>
      <c r="B9" s="883">
        <v>3</v>
      </c>
      <c r="C9" s="887"/>
    </row>
    <row r="10" spans="1:12" ht="12.95" customHeight="1" x14ac:dyDescent="0.25">
      <c r="A10" s="884" t="s">
        <v>528</v>
      </c>
      <c r="B10" s="883">
        <v>8</v>
      </c>
      <c r="C10" s="887"/>
    </row>
    <row r="11" spans="1:12" ht="12.95" customHeight="1" x14ac:dyDescent="0.25">
      <c r="A11" s="883" t="s">
        <v>529</v>
      </c>
      <c r="B11" s="883">
        <v>2</v>
      </c>
      <c r="C11" s="887"/>
    </row>
    <row r="12" spans="1:12" ht="12.95" customHeight="1" x14ac:dyDescent="0.25">
      <c r="A12" s="883" t="s">
        <v>530</v>
      </c>
      <c r="B12" s="883">
        <v>5</v>
      </c>
      <c r="C12" s="887"/>
    </row>
    <row r="13" spans="1:12" ht="12.95" customHeight="1" x14ac:dyDescent="0.25">
      <c r="A13" s="883" t="s">
        <v>531</v>
      </c>
      <c r="B13" s="883">
        <v>2</v>
      </c>
      <c r="C13" s="887"/>
    </row>
    <row r="14" spans="1:12" ht="12.95" customHeight="1" x14ac:dyDescent="0.25">
      <c r="A14" s="883" t="s">
        <v>532</v>
      </c>
      <c r="B14" s="883">
        <v>5</v>
      </c>
      <c r="C14" s="887"/>
    </row>
    <row r="15" spans="1:12" ht="12.95" customHeight="1" x14ac:dyDescent="0.25">
      <c r="A15" s="884" t="s">
        <v>533</v>
      </c>
      <c r="B15" s="883">
        <v>1</v>
      </c>
      <c r="C15" s="887"/>
    </row>
    <row r="16" spans="1:12" ht="12.95" customHeight="1" x14ac:dyDescent="0.25">
      <c r="A16" s="883" t="s">
        <v>1711</v>
      </c>
      <c r="B16" s="883">
        <v>0</v>
      </c>
      <c r="C16" s="887"/>
    </row>
    <row r="17" spans="1:3" ht="12.95" customHeight="1" x14ac:dyDescent="0.25">
      <c r="A17" s="883" t="s">
        <v>1710</v>
      </c>
      <c r="B17" s="883">
        <v>4</v>
      </c>
      <c r="C17" s="887"/>
    </row>
    <row r="18" spans="1:3" ht="12.95" customHeight="1" x14ac:dyDescent="0.25">
      <c r="A18" s="883" t="s">
        <v>1709</v>
      </c>
      <c r="B18" s="883">
        <v>0</v>
      </c>
      <c r="C18" s="887"/>
    </row>
    <row r="19" spans="1:3" ht="12.95" customHeight="1" x14ac:dyDescent="0.25">
      <c r="A19" s="883" t="s">
        <v>534</v>
      </c>
      <c r="B19" s="883">
        <v>1</v>
      </c>
      <c r="C19" s="887"/>
    </row>
    <row r="20" spans="1:3" ht="12.95" customHeight="1" x14ac:dyDescent="0.25">
      <c r="A20" s="883" t="s">
        <v>535</v>
      </c>
      <c r="B20" s="883">
        <v>1</v>
      </c>
      <c r="C20" s="887"/>
    </row>
    <row r="21" spans="1:3" ht="12.95" customHeight="1" x14ac:dyDescent="0.25">
      <c r="A21" s="885" t="s">
        <v>481</v>
      </c>
      <c r="B21" s="885">
        <v>11</v>
      </c>
      <c r="C21" s="888"/>
    </row>
    <row r="22" spans="1:3" ht="12.95" customHeight="1" x14ac:dyDescent="0.25">
      <c r="A22" s="619" t="s">
        <v>1745</v>
      </c>
      <c r="B22" s="619">
        <f>SUM(B23:B28)</f>
        <v>23</v>
      </c>
      <c r="C22" s="682"/>
    </row>
    <row r="23" spans="1:3" ht="12.95" customHeight="1" x14ac:dyDescent="0.25">
      <c r="A23" s="882" t="s">
        <v>536</v>
      </c>
      <c r="B23" s="882">
        <v>2</v>
      </c>
      <c r="C23" s="886"/>
    </row>
    <row r="24" spans="1:3" ht="12.95" customHeight="1" x14ac:dyDescent="0.25">
      <c r="A24" s="883" t="s">
        <v>537</v>
      </c>
      <c r="B24" s="883">
        <v>7</v>
      </c>
      <c r="C24" s="887"/>
    </row>
    <row r="25" spans="1:3" ht="12.95" customHeight="1" x14ac:dyDescent="0.25">
      <c r="A25" s="883" t="s">
        <v>538</v>
      </c>
      <c r="B25" s="883">
        <v>8</v>
      </c>
      <c r="C25" s="887"/>
    </row>
    <row r="26" spans="1:3" ht="12.95" customHeight="1" x14ac:dyDescent="0.25">
      <c r="A26" s="883" t="s">
        <v>539</v>
      </c>
      <c r="B26" s="883">
        <v>2</v>
      </c>
      <c r="C26" s="887"/>
    </row>
    <row r="27" spans="1:3" ht="12.95" customHeight="1" x14ac:dyDescent="0.25">
      <c r="A27" s="884" t="s">
        <v>540</v>
      </c>
      <c r="B27" s="883">
        <v>1</v>
      </c>
      <c r="C27" s="887"/>
    </row>
    <row r="28" spans="1:3" ht="12.95" customHeight="1" x14ac:dyDescent="0.25">
      <c r="A28" s="885" t="s">
        <v>481</v>
      </c>
      <c r="B28" s="885">
        <v>3</v>
      </c>
      <c r="C28" s="888"/>
    </row>
    <row r="29" spans="1:3" ht="12.95" customHeight="1" x14ac:dyDescent="0.25">
      <c r="A29" s="678" t="s">
        <v>1746</v>
      </c>
      <c r="B29" s="678">
        <f>SUM(B30:B33)</f>
        <v>2</v>
      </c>
      <c r="C29" s="679"/>
    </row>
    <row r="30" spans="1:3" ht="12.95" customHeight="1" x14ac:dyDescent="0.25">
      <c r="A30" s="882" t="s">
        <v>541</v>
      </c>
      <c r="B30" s="882">
        <v>1</v>
      </c>
      <c r="C30" s="882"/>
    </row>
    <row r="31" spans="1:3" ht="12.95" customHeight="1" x14ac:dyDescent="0.25">
      <c r="A31" s="883" t="s">
        <v>494</v>
      </c>
      <c r="B31" s="883">
        <v>0</v>
      </c>
      <c r="C31" s="883"/>
    </row>
    <row r="32" spans="1:3" ht="12.95" customHeight="1" x14ac:dyDescent="0.25">
      <c r="A32" s="883" t="s">
        <v>542</v>
      </c>
      <c r="B32" s="883">
        <v>0</v>
      </c>
      <c r="C32" s="883"/>
    </row>
    <row r="33" spans="1:3" ht="12.95" customHeight="1" x14ac:dyDescent="0.25">
      <c r="A33" s="885" t="s">
        <v>481</v>
      </c>
      <c r="B33" s="885">
        <v>1</v>
      </c>
      <c r="C33" s="885"/>
    </row>
    <row r="34" spans="1:3" ht="9.75" customHeight="1" x14ac:dyDescent="0.25"/>
    <row r="35" spans="1:3" ht="10.5" customHeight="1" x14ac:dyDescent="0.25"/>
    <row r="36" spans="1:3" ht="14.25" customHeight="1" x14ac:dyDescent="0.25">
      <c r="A36" s="667" t="s">
        <v>280</v>
      </c>
    </row>
  </sheetData>
  <mergeCells count="1">
    <mergeCell ref="A1:B1"/>
  </mergeCells>
  <printOptions horizontalCentered="1" verticalCentered="1"/>
  <pageMargins left="0.98425196850393704" right="0.39370078740157483" top="0.39370078740157483" bottom="0.39370078740157483" header="0" footer="0.59055118110236227"/>
  <pageSetup scale="90" orientation="landscape" r:id="rId1"/>
  <headerFooter>
    <oddFooter>&amp;R&amp;"Tahoma,Normal"559</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12"/>
  <sheetViews>
    <sheetView showGridLines="0" view="pageBreakPreview" zoomScaleNormal="70" zoomScaleSheetLayoutView="100" workbookViewId="0"/>
  </sheetViews>
  <sheetFormatPr baseColWidth="10" defaultColWidth="11.42578125" defaultRowHeight="15" x14ac:dyDescent="0.2"/>
  <cols>
    <col min="1" max="1" width="58.5703125" style="36" customWidth="1"/>
    <col min="2" max="2" width="13.85546875" style="36" customWidth="1"/>
    <col min="3" max="3" width="8.140625" style="36" customWidth="1"/>
    <col min="4" max="4" width="14.140625" style="36" customWidth="1"/>
    <col min="5" max="5" width="8.85546875" style="36" customWidth="1"/>
    <col min="6" max="257" width="11.42578125" style="36"/>
    <col min="258" max="258" width="58.5703125" style="36" customWidth="1"/>
    <col min="259" max="259" width="24.7109375" style="36" customWidth="1"/>
    <col min="260" max="260" width="20.28515625" style="36" customWidth="1"/>
    <col min="261" max="513" width="11.42578125" style="36"/>
    <col min="514" max="514" width="58.5703125" style="36" customWidth="1"/>
    <col min="515" max="515" width="24.7109375" style="36" customWidth="1"/>
    <col min="516" max="516" width="20.28515625" style="36" customWidth="1"/>
    <col min="517" max="769" width="11.42578125" style="36"/>
    <col min="770" max="770" width="58.5703125" style="36" customWidth="1"/>
    <col min="771" max="771" width="24.7109375" style="36" customWidth="1"/>
    <col min="772" max="772" width="20.28515625" style="36" customWidth="1"/>
    <col min="773" max="1025" width="11.42578125" style="36"/>
    <col min="1026" max="1026" width="58.5703125" style="36" customWidth="1"/>
    <col min="1027" max="1027" width="24.7109375" style="36" customWidth="1"/>
    <col min="1028" max="1028" width="20.28515625" style="36" customWidth="1"/>
    <col min="1029" max="1281" width="11.42578125" style="36"/>
    <col min="1282" max="1282" width="58.5703125" style="36" customWidth="1"/>
    <col min="1283" max="1283" width="24.7109375" style="36" customWidth="1"/>
    <col min="1284" max="1284" width="20.28515625" style="36" customWidth="1"/>
    <col min="1285" max="1537" width="11.42578125" style="36"/>
    <col min="1538" max="1538" width="58.5703125" style="36" customWidth="1"/>
    <col min="1539" max="1539" width="24.7109375" style="36" customWidth="1"/>
    <col min="1540" max="1540" width="20.28515625" style="36" customWidth="1"/>
    <col min="1541" max="1793" width="11.42578125" style="36"/>
    <col min="1794" max="1794" width="58.5703125" style="36" customWidth="1"/>
    <col min="1795" max="1795" width="24.7109375" style="36" customWidth="1"/>
    <col min="1796" max="1796" width="20.28515625" style="36" customWidth="1"/>
    <col min="1797" max="2049" width="11.42578125" style="36"/>
    <col min="2050" max="2050" width="58.5703125" style="36" customWidth="1"/>
    <col min="2051" max="2051" width="24.7109375" style="36" customWidth="1"/>
    <col min="2052" max="2052" width="20.28515625" style="36" customWidth="1"/>
    <col min="2053" max="2305" width="11.42578125" style="36"/>
    <col min="2306" max="2306" width="58.5703125" style="36" customWidth="1"/>
    <col min="2307" max="2307" width="24.7109375" style="36" customWidth="1"/>
    <col min="2308" max="2308" width="20.28515625" style="36" customWidth="1"/>
    <col min="2309" max="2561" width="11.42578125" style="36"/>
    <col min="2562" max="2562" width="58.5703125" style="36" customWidth="1"/>
    <col min="2563" max="2563" width="24.7109375" style="36" customWidth="1"/>
    <col min="2564" max="2564" width="20.28515625" style="36" customWidth="1"/>
    <col min="2565" max="2817" width="11.42578125" style="36"/>
    <col min="2818" max="2818" width="58.5703125" style="36" customWidth="1"/>
    <col min="2819" max="2819" width="24.7109375" style="36" customWidth="1"/>
    <col min="2820" max="2820" width="20.28515625" style="36" customWidth="1"/>
    <col min="2821" max="3073" width="11.42578125" style="36"/>
    <col min="3074" max="3074" width="58.5703125" style="36" customWidth="1"/>
    <col min="3075" max="3075" width="24.7109375" style="36" customWidth="1"/>
    <col min="3076" max="3076" width="20.28515625" style="36" customWidth="1"/>
    <col min="3077" max="3329" width="11.42578125" style="36"/>
    <col min="3330" max="3330" width="58.5703125" style="36" customWidth="1"/>
    <col min="3331" max="3331" width="24.7109375" style="36" customWidth="1"/>
    <col min="3332" max="3332" width="20.28515625" style="36" customWidth="1"/>
    <col min="3333" max="3585" width="11.42578125" style="36"/>
    <col min="3586" max="3586" width="58.5703125" style="36" customWidth="1"/>
    <col min="3587" max="3587" width="24.7109375" style="36" customWidth="1"/>
    <col min="3588" max="3588" width="20.28515625" style="36" customWidth="1"/>
    <col min="3589" max="3841" width="11.42578125" style="36"/>
    <col min="3842" max="3842" width="58.5703125" style="36" customWidth="1"/>
    <col min="3843" max="3843" width="24.7109375" style="36" customWidth="1"/>
    <col min="3844" max="3844" width="20.28515625" style="36" customWidth="1"/>
    <col min="3845" max="4097" width="11.42578125" style="36"/>
    <col min="4098" max="4098" width="58.5703125" style="36" customWidth="1"/>
    <col min="4099" max="4099" width="24.7109375" style="36" customWidth="1"/>
    <col min="4100" max="4100" width="20.28515625" style="36" customWidth="1"/>
    <col min="4101" max="4353" width="11.42578125" style="36"/>
    <col min="4354" max="4354" width="58.5703125" style="36" customWidth="1"/>
    <col min="4355" max="4355" width="24.7109375" style="36" customWidth="1"/>
    <col min="4356" max="4356" width="20.28515625" style="36" customWidth="1"/>
    <col min="4357" max="4609" width="11.42578125" style="36"/>
    <col min="4610" max="4610" width="58.5703125" style="36" customWidth="1"/>
    <col min="4611" max="4611" width="24.7109375" style="36" customWidth="1"/>
    <col min="4612" max="4612" width="20.28515625" style="36" customWidth="1"/>
    <col min="4613" max="4865" width="11.42578125" style="36"/>
    <col min="4866" max="4866" width="58.5703125" style="36" customWidth="1"/>
    <col min="4867" max="4867" width="24.7109375" style="36" customWidth="1"/>
    <col min="4868" max="4868" width="20.28515625" style="36" customWidth="1"/>
    <col min="4869" max="5121" width="11.42578125" style="36"/>
    <col min="5122" max="5122" width="58.5703125" style="36" customWidth="1"/>
    <col min="5123" max="5123" width="24.7109375" style="36" customWidth="1"/>
    <col min="5124" max="5124" width="20.28515625" style="36" customWidth="1"/>
    <col min="5125" max="5377" width="11.42578125" style="36"/>
    <col min="5378" max="5378" width="58.5703125" style="36" customWidth="1"/>
    <col min="5379" max="5379" width="24.7109375" style="36" customWidth="1"/>
    <col min="5380" max="5380" width="20.28515625" style="36" customWidth="1"/>
    <col min="5381" max="5633" width="11.42578125" style="36"/>
    <col min="5634" max="5634" width="58.5703125" style="36" customWidth="1"/>
    <col min="5635" max="5635" width="24.7109375" style="36" customWidth="1"/>
    <col min="5636" max="5636" width="20.28515625" style="36" customWidth="1"/>
    <col min="5637" max="5889" width="11.42578125" style="36"/>
    <col min="5890" max="5890" width="58.5703125" style="36" customWidth="1"/>
    <col min="5891" max="5891" width="24.7109375" style="36" customWidth="1"/>
    <col min="5892" max="5892" width="20.28515625" style="36" customWidth="1"/>
    <col min="5893" max="6145" width="11.42578125" style="36"/>
    <col min="6146" max="6146" width="58.5703125" style="36" customWidth="1"/>
    <col min="6147" max="6147" width="24.7109375" style="36" customWidth="1"/>
    <col min="6148" max="6148" width="20.28515625" style="36" customWidth="1"/>
    <col min="6149" max="6401" width="11.42578125" style="36"/>
    <col min="6402" max="6402" width="58.5703125" style="36" customWidth="1"/>
    <col min="6403" max="6403" width="24.7109375" style="36" customWidth="1"/>
    <col min="6404" max="6404" width="20.28515625" style="36" customWidth="1"/>
    <col min="6405" max="6657" width="11.42578125" style="36"/>
    <col min="6658" max="6658" width="58.5703125" style="36" customWidth="1"/>
    <col min="6659" max="6659" width="24.7109375" style="36" customWidth="1"/>
    <col min="6660" max="6660" width="20.28515625" style="36" customWidth="1"/>
    <col min="6661" max="6913" width="11.42578125" style="36"/>
    <col min="6914" max="6914" width="58.5703125" style="36" customWidth="1"/>
    <col min="6915" max="6915" width="24.7109375" style="36" customWidth="1"/>
    <col min="6916" max="6916" width="20.28515625" style="36" customWidth="1"/>
    <col min="6917" max="7169" width="11.42578125" style="36"/>
    <col min="7170" max="7170" width="58.5703125" style="36" customWidth="1"/>
    <col min="7171" max="7171" width="24.7109375" style="36" customWidth="1"/>
    <col min="7172" max="7172" width="20.28515625" style="36" customWidth="1"/>
    <col min="7173" max="7425" width="11.42578125" style="36"/>
    <col min="7426" max="7426" width="58.5703125" style="36" customWidth="1"/>
    <col min="7427" max="7427" width="24.7109375" style="36" customWidth="1"/>
    <col min="7428" max="7428" width="20.28515625" style="36" customWidth="1"/>
    <col min="7429" max="7681" width="11.42578125" style="36"/>
    <col min="7682" max="7682" width="58.5703125" style="36" customWidth="1"/>
    <col min="7683" max="7683" width="24.7109375" style="36" customWidth="1"/>
    <col min="7684" max="7684" width="20.28515625" style="36" customWidth="1"/>
    <col min="7685" max="7937" width="11.42578125" style="36"/>
    <col min="7938" max="7938" width="58.5703125" style="36" customWidth="1"/>
    <col min="7939" max="7939" width="24.7109375" style="36" customWidth="1"/>
    <col min="7940" max="7940" width="20.28515625" style="36" customWidth="1"/>
    <col min="7941" max="8193" width="11.42578125" style="36"/>
    <col min="8194" max="8194" width="58.5703125" style="36" customWidth="1"/>
    <col min="8195" max="8195" width="24.7109375" style="36" customWidth="1"/>
    <col min="8196" max="8196" width="20.28515625" style="36" customWidth="1"/>
    <col min="8197" max="8449" width="11.42578125" style="36"/>
    <col min="8450" max="8450" width="58.5703125" style="36" customWidth="1"/>
    <col min="8451" max="8451" width="24.7109375" style="36" customWidth="1"/>
    <col min="8452" max="8452" width="20.28515625" style="36" customWidth="1"/>
    <col min="8453" max="8705" width="11.42578125" style="36"/>
    <col min="8706" max="8706" width="58.5703125" style="36" customWidth="1"/>
    <col min="8707" max="8707" width="24.7109375" style="36" customWidth="1"/>
    <col min="8708" max="8708" width="20.28515625" style="36" customWidth="1"/>
    <col min="8709" max="8961" width="11.42578125" style="36"/>
    <col min="8962" max="8962" width="58.5703125" style="36" customWidth="1"/>
    <col min="8963" max="8963" width="24.7109375" style="36" customWidth="1"/>
    <col min="8964" max="8964" width="20.28515625" style="36" customWidth="1"/>
    <col min="8965" max="9217" width="11.42578125" style="36"/>
    <col min="9218" max="9218" width="58.5703125" style="36" customWidth="1"/>
    <col min="9219" max="9219" width="24.7109375" style="36" customWidth="1"/>
    <col min="9220" max="9220" width="20.28515625" style="36" customWidth="1"/>
    <col min="9221" max="9473" width="11.42578125" style="36"/>
    <col min="9474" max="9474" width="58.5703125" style="36" customWidth="1"/>
    <col min="9475" max="9475" width="24.7109375" style="36" customWidth="1"/>
    <col min="9476" max="9476" width="20.28515625" style="36" customWidth="1"/>
    <col min="9477" max="9729" width="11.42578125" style="36"/>
    <col min="9730" max="9730" width="58.5703125" style="36" customWidth="1"/>
    <col min="9731" max="9731" width="24.7109375" style="36" customWidth="1"/>
    <col min="9732" max="9732" width="20.28515625" style="36" customWidth="1"/>
    <col min="9733" max="9985" width="11.42578125" style="36"/>
    <col min="9986" max="9986" width="58.5703125" style="36" customWidth="1"/>
    <col min="9987" max="9987" width="24.7109375" style="36" customWidth="1"/>
    <col min="9988" max="9988" width="20.28515625" style="36" customWidth="1"/>
    <col min="9989" max="10241" width="11.42578125" style="36"/>
    <col min="10242" max="10242" width="58.5703125" style="36" customWidth="1"/>
    <col min="10243" max="10243" width="24.7109375" style="36" customWidth="1"/>
    <col min="10244" max="10244" width="20.28515625" style="36" customWidth="1"/>
    <col min="10245" max="10497" width="11.42578125" style="36"/>
    <col min="10498" max="10498" width="58.5703125" style="36" customWidth="1"/>
    <col min="10499" max="10499" width="24.7109375" style="36" customWidth="1"/>
    <col min="10500" max="10500" width="20.28515625" style="36" customWidth="1"/>
    <col min="10501" max="10753" width="11.42578125" style="36"/>
    <col min="10754" max="10754" width="58.5703125" style="36" customWidth="1"/>
    <col min="10755" max="10755" width="24.7109375" style="36" customWidth="1"/>
    <col min="10756" max="10756" width="20.28515625" style="36" customWidth="1"/>
    <col min="10757" max="11009" width="11.42578125" style="36"/>
    <col min="11010" max="11010" width="58.5703125" style="36" customWidth="1"/>
    <col min="11011" max="11011" width="24.7109375" style="36" customWidth="1"/>
    <col min="11012" max="11012" width="20.28515625" style="36" customWidth="1"/>
    <col min="11013" max="11265" width="11.42578125" style="36"/>
    <col min="11266" max="11266" width="58.5703125" style="36" customWidth="1"/>
    <col min="11267" max="11267" width="24.7109375" style="36" customWidth="1"/>
    <col min="11268" max="11268" width="20.28515625" style="36" customWidth="1"/>
    <col min="11269" max="11521" width="11.42578125" style="36"/>
    <col min="11522" max="11522" width="58.5703125" style="36" customWidth="1"/>
    <col min="11523" max="11523" width="24.7109375" style="36" customWidth="1"/>
    <col min="11524" max="11524" width="20.28515625" style="36" customWidth="1"/>
    <col min="11525" max="11777" width="11.42578125" style="36"/>
    <col min="11778" max="11778" width="58.5703125" style="36" customWidth="1"/>
    <col min="11779" max="11779" width="24.7109375" style="36" customWidth="1"/>
    <col min="11780" max="11780" width="20.28515625" style="36" customWidth="1"/>
    <col min="11781" max="12033" width="11.42578125" style="36"/>
    <col min="12034" max="12034" width="58.5703125" style="36" customWidth="1"/>
    <col min="12035" max="12035" width="24.7109375" style="36" customWidth="1"/>
    <col min="12036" max="12036" width="20.28515625" style="36" customWidth="1"/>
    <col min="12037" max="12289" width="11.42578125" style="36"/>
    <col min="12290" max="12290" width="58.5703125" style="36" customWidth="1"/>
    <col min="12291" max="12291" width="24.7109375" style="36" customWidth="1"/>
    <col min="12292" max="12292" width="20.28515625" style="36" customWidth="1"/>
    <col min="12293" max="12545" width="11.42578125" style="36"/>
    <col min="12546" max="12546" width="58.5703125" style="36" customWidth="1"/>
    <col min="12547" max="12547" width="24.7109375" style="36" customWidth="1"/>
    <col min="12548" max="12548" width="20.28515625" style="36" customWidth="1"/>
    <col min="12549" max="12801" width="11.42578125" style="36"/>
    <col min="12802" max="12802" width="58.5703125" style="36" customWidth="1"/>
    <col min="12803" max="12803" width="24.7109375" style="36" customWidth="1"/>
    <col min="12804" max="12804" width="20.28515625" style="36" customWidth="1"/>
    <col min="12805" max="13057" width="11.42578125" style="36"/>
    <col min="13058" max="13058" width="58.5703125" style="36" customWidth="1"/>
    <col min="13059" max="13059" width="24.7109375" style="36" customWidth="1"/>
    <col min="13060" max="13060" width="20.28515625" style="36" customWidth="1"/>
    <col min="13061" max="13313" width="11.42578125" style="36"/>
    <col min="13314" max="13314" width="58.5703125" style="36" customWidth="1"/>
    <col min="13315" max="13315" width="24.7109375" style="36" customWidth="1"/>
    <col min="13316" max="13316" width="20.28515625" style="36" customWidth="1"/>
    <col min="13317" max="13569" width="11.42578125" style="36"/>
    <col min="13570" max="13570" width="58.5703125" style="36" customWidth="1"/>
    <col min="13571" max="13571" width="24.7109375" style="36" customWidth="1"/>
    <col min="13572" max="13572" width="20.28515625" style="36" customWidth="1"/>
    <col min="13573" max="13825" width="11.42578125" style="36"/>
    <col min="13826" max="13826" width="58.5703125" style="36" customWidth="1"/>
    <col min="13827" max="13827" width="24.7109375" style="36" customWidth="1"/>
    <col min="13828" max="13828" width="20.28515625" style="36" customWidth="1"/>
    <col min="13829" max="14081" width="11.42578125" style="36"/>
    <col min="14082" max="14082" width="58.5703125" style="36" customWidth="1"/>
    <col min="14083" max="14083" width="24.7109375" style="36" customWidth="1"/>
    <col min="14084" max="14084" width="20.28515625" style="36" customWidth="1"/>
    <col min="14085" max="14337" width="11.42578125" style="36"/>
    <col min="14338" max="14338" width="58.5703125" style="36" customWidth="1"/>
    <col min="14339" max="14339" width="24.7109375" style="36" customWidth="1"/>
    <col min="14340" max="14340" width="20.28515625" style="36" customWidth="1"/>
    <col min="14341" max="14593" width="11.42578125" style="36"/>
    <col min="14594" max="14594" width="58.5703125" style="36" customWidth="1"/>
    <col min="14595" max="14595" width="24.7109375" style="36" customWidth="1"/>
    <col min="14596" max="14596" width="20.28515625" style="36" customWidth="1"/>
    <col min="14597" max="14849" width="11.42578125" style="36"/>
    <col min="14850" max="14850" width="58.5703125" style="36" customWidth="1"/>
    <col min="14851" max="14851" width="24.7109375" style="36" customWidth="1"/>
    <col min="14852" max="14852" width="20.28515625" style="36" customWidth="1"/>
    <col min="14853" max="15105" width="11.42578125" style="36"/>
    <col min="15106" max="15106" width="58.5703125" style="36" customWidth="1"/>
    <col min="15107" max="15107" width="24.7109375" style="36" customWidth="1"/>
    <col min="15108" max="15108" width="20.28515625" style="36" customWidth="1"/>
    <col min="15109" max="15361" width="11.42578125" style="36"/>
    <col min="15362" max="15362" width="58.5703125" style="36" customWidth="1"/>
    <col min="15363" max="15363" width="24.7109375" style="36" customWidth="1"/>
    <col min="15364" max="15364" width="20.28515625" style="36" customWidth="1"/>
    <col min="15365" max="15617" width="11.42578125" style="36"/>
    <col min="15618" max="15618" width="58.5703125" style="36" customWidth="1"/>
    <col min="15619" max="15619" width="24.7109375" style="36" customWidth="1"/>
    <col min="15620" max="15620" width="20.28515625" style="36" customWidth="1"/>
    <col min="15621" max="15873" width="11.42578125" style="36"/>
    <col min="15874" max="15874" width="58.5703125" style="36" customWidth="1"/>
    <col min="15875" max="15875" width="24.7109375" style="36" customWidth="1"/>
    <col min="15876" max="15876" width="20.28515625" style="36" customWidth="1"/>
    <col min="15877" max="16129" width="11.42578125" style="36"/>
    <col min="16130" max="16130" width="58.5703125" style="36" customWidth="1"/>
    <col min="16131" max="16131" width="24.7109375" style="36" customWidth="1"/>
    <col min="16132" max="16132" width="20.28515625" style="36" customWidth="1"/>
    <col min="16133" max="16384" width="11.42578125" style="36"/>
  </cols>
  <sheetData>
    <row r="1" spans="1:5" s="34" customFormat="1" x14ac:dyDescent="0.2">
      <c r="A1" s="48" t="s">
        <v>2040</v>
      </c>
      <c r="B1" s="48"/>
      <c r="C1" s="48"/>
      <c r="D1" s="1486" t="s">
        <v>739</v>
      </c>
      <c r="E1" s="1486"/>
    </row>
    <row r="2" spans="1:5" s="34" customFormat="1" x14ac:dyDescent="0.2">
      <c r="A2" s="48" t="s">
        <v>34</v>
      </c>
      <c r="B2" s="452"/>
      <c r="C2" s="452"/>
      <c r="D2" s="48"/>
      <c r="E2" s="453"/>
    </row>
    <row r="3" spans="1:5" ht="18.75" customHeight="1" x14ac:dyDescent="0.2">
      <c r="A3" s="454"/>
      <c r="B3" s="454"/>
      <c r="C3" s="454"/>
      <c r="D3" s="454"/>
      <c r="E3" s="454"/>
    </row>
    <row r="4" spans="1:5" s="37" customFormat="1" ht="18" customHeight="1" x14ac:dyDescent="0.2">
      <c r="A4" s="1482" t="s">
        <v>52</v>
      </c>
      <c r="B4" s="1484" t="s">
        <v>58</v>
      </c>
      <c r="C4" s="1484"/>
      <c r="D4" s="1484"/>
      <c r="E4" s="1484"/>
    </row>
    <row r="5" spans="1:5" s="37" customFormat="1" ht="18" customHeight="1" x14ac:dyDescent="0.2">
      <c r="A5" s="1487"/>
      <c r="B5" s="1407">
        <v>2012</v>
      </c>
      <c r="C5" s="1407"/>
      <c r="D5" s="1408">
        <v>2013</v>
      </c>
      <c r="E5" s="1408"/>
    </row>
    <row r="6" spans="1:5" ht="17.25" customHeight="1" x14ac:dyDescent="0.2">
      <c r="A6" s="514" t="s">
        <v>0</v>
      </c>
      <c r="B6" s="515">
        <f>SUM(B7:B10)</f>
        <v>5277</v>
      </c>
      <c r="C6" s="515"/>
      <c r="D6" s="515">
        <f>SUM(D7:D10)</f>
        <v>7699</v>
      </c>
      <c r="E6" s="515"/>
    </row>
    <row r="7" spans="1:5" ht="16.5" customHeight="1" x14ac:dyDescent="0.2">
      <c r="A7" s="1210" t="s">
        <v>1719</v>
      </c>
      <c r="B7" s="1225">
        <v>864</v>
      </c>
      <c r="C7" s="1225"/>
      <c r="D7" s="1225">
        <v>1125</v>
      </c>
      <c r="E7" s="1225"/>
    </row>
    <row r="8" spans="1:5" ht="16.5" customHeight="1" x14ac:dyDescent="0.2">
      <c r="A8" s="38" t="s">
        <v>1720</v>
      </c>
      <c r="B8" s="382">
        <v>3522</v>
      </c>
      <c r="C8" s="382"/>
      <c r="D8" s="382">
        <v>6053</v>
      </c>
      <c r="E8" s="382"/>
    </row>
    <row r="9" spans="1:5" ht="16.5" customHeight="1" x14ac:dyDescent="0.2">
      <c r="A9" s="38" t="s">
        <v>1717</v>
      </c>
      <c r="B9" s="1226">
        <v>764</v>
      </c>
      <c r="C9" s="1226"/>
      <c r="D9" s="1226">
        <v>396</v>
      </c>
      <c r="E9" s="1226"/>
    </row>
    <row r="10" spans="1:5" ht="16.5" customHeight="1" x14ac:dyDescent="0.2">
      <c r="A10" s="1212" t="s">
        <v>1718</v>
      </c>
      <c r="B10" s="1227">
        <v>127</v>
      </c>
      <c r="C10" s="1227"/>
      <c r="D10" s="1227">
        <v>125</v>
      </c>
      <c r="E10" s="1227"/>
    </row>
    <row r="11" spans="1:5" ht="15" customHeight="1" x14ac:dyDescent="0.2">
      <c r="A11" s="169"/>
      <c r="B11" s="169"/>
      <c r="C11" s="169"/>
      <c r="D11" s="169"/>
      <c r="E11" s="454"/>
    </row>
    <row r="12" spans="1:5" ht="15" customHeight="1" x14ac:dyDescent="0.2">
      <c r="A12" s="455" t="s">
        <v>113</v>
      </c>
      <c r="B12" s="455"/>
      <c r="C12" s="455"/>
      <c r="D12" s="455"/>
      <c r="E12" s="454"/>
    </row>
  </sheetData>
  <mergeCells count="3">
    <mergeCell ref="D1:E1"/>
    <mergeCell ref="A4:A5"/>
    <mergeCell ref="B4:E4"/>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&amp;R&amp;"Tahoma,Normal"443</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35"/>
  <sheetViews>
    <sheetView showGridLines="0" view="pageBreakPreview" zoomScaleSheetLayoutView="100" workbookViewId="0"/>
  </sheetViews>
  <sheetFormatPr baseColWidth="10" defaultColWidth="9.140625" defaultRowHeight="15" x14ac:dyDescent="0.25"/>
  <cols>
    <col min="1" max="1" width="65" style="232" customWidth="1"/>
    <col min="2" max="2" width="12.140625" style="232" customWidth="1"/>
    <col min="3" max="3" width="11.85546875" style="232" customWidth="1"/>
    <col min="4" max="16384" width="9.140625" style="232"/>
  </cols>
  <sheetData>
    <row r="1" spans="1:12" ht="15.75" x14ac:dyDescent="0.25">
      <c r="A1" s="613" t="s">
        <v>2071</v>
      </c>
      <c r="B1" s="613"/>
      <c r="C1" s="661" t="s">
        <v>2072</v>
      </c>
      <c r="L1" s="358"/>
    </row>
    <row r="2" spans="1:12" ht="15.75" x14ac:dyDescent="0.25">
      <c r="A2" s="359">
        <v>2013</v>
      </c>
      <c r="B2" s="231"/>
      <c r="C2" s="231" t="s">
        <v>162</v>
      </c>
    </row>
    <row r="3" spans="1:12" ht="15.75" x14ac:dyDescent="0.25">
      <c r="A3" s="360"/>
      <c r="B3" s="231"/>
      <c r="C3" s="231"/>
    </row>
    <row r="4" spans="1:12" ht="12.95" customHeight="1" x14ac:dyDescent="0.25">
      <c r="A4" s="676" t="s">
        <v>452</v>
      </c>
      <c r="B4" s="1429" t="s">
        <v>453</v>
      </c>
      <c r="C4" s="1429"/>
    </row>
    <row r="5" spans="1:12" ht="12.95" customHeight="1" x14ac:dyDescent="0.25">
      <c r="A5" s="678" t="s">
        <v>1747</v>
      </c>
      <c r="B5" s="678">
        <f>SUM(B6:B16)</f>
        <v>13</v>
      </c>
      <c r="C5" s="679"/>
    </row>
    <row r="6" spans="1:12" ht="12.95" customHeight="1" x14ac:dyDescent="0.25">
      <c r="A6" s="882" t="s">
        <v>543</v>
      </c>
      <c r="B6" s="882">
        <v>5</v>
      </c>
      <c r="C6" s="882"/>
    </row>
    <row r="7" spans="1:12" ht="12.95" customHeight="1" x14ac:dyDescent="0.25">
      <c r="A7" s="883" t="s">
        <v>544</v>
      </c>
      <c r="B7" s="883">
        <v>1</v>
      </c>
      <c r="C7" s="883"/>
    </row>
    <row r="8" spans="1:12" ht="12.95" customHeight="1" x14ac:dyDescent="0.25">
      <c r="A8" s="883" t="s">
        <v>545</v>
      </c>
      <c r="B8" s="883">
        <v>0</v>
      </c>
      <c r="C8" s="883"/>
    </row>
    <row r="9" spans="1:12" ht="12.95" customHeight="1" x14ac:dyDescent="0.25">
      <c r="A9" s="883" t="s">
        <v>546</v>
      </c>
      <c r="B9" s="883">
        <v>0</v>
      </c>
      <c r="C9" s="883"/>
    </row>
    <row r="10" spans="1:12" ht="12.95" customHeight="1" x14ac:dyDescent="0.25">
      <c r="A10" s="883" t="s">
        <v>547</v>
      </c>
      <c r="B10" s="883">
        <v>0</v>
      </c>
      <c r="C10" s="883"/>
    </row>
    <row r="11" spans="1:12" ht="12.95" customHeight="1" x14ac:dyDescent="0.25">
      <c r="A11" s="884" t="s">
        <v>548</v>
      </c>
      <c r="B11" s="883">
        <v>1</v>
      </c>
      <c r="C11" s="883"/>
    </row>
    <row r="12" spans="1:12" ht="12.95" customHeight="1" x14ac:dyDescent="0.25">
      <c r="A12" s="883" t="s">
        <v>549</v>
      </c>
      <c r="B12" s="883">
        <v>0</v>
      </c>
      <c r="C12" s="883"/>
    </row>
    <row r="13" spans="1:12" ht="12.95" customHeight="1" x14ac:dyDescent="0.25">
      <c r="A13" s="883" t="s">
        <v>550</v>
      </c>
      <c r="B13" s="883">
        <v>1</v>
      </c>
      <c r="C13" s="883"/>
    </row>
    <row r="14" spans="1:12" ht="12.95" customHeight="1" x14ac:dyDescent="0.25">
      <c r="A14" s="883" t="s">
        <v>551</v>
      </c>
      <c r="B14" s="883">
        <v>0</v>
      </c>
      <c r="C14" s="883"/>
    </row>
    <row r="15" spans="1:12" ht="12.95" customHeight="1" x14ac:dyDescent="0.25">
      <c r="A15" s="883" t="s">
        <v>552</v>
      </c>
      <c r="B15" s="883">
        <v>0</v>
      </c>
      <c r="C15" s="883"/>
    </row>
    <row r="16" spans="1:12" ht="12.95" customHeight="1" x14ac:dyDescent="0.25">
      <c r="A16" s="885" t="s">
        <v>553</v>
      </c>
      <c r="B16" s="885">
        <v>5</v>
      </c>
      <c r="C16" s="885"/>
    </row>
    <row r="17" spans="1:3" ht="12.95" customHeight="1" x14ac:dyDescent="0.25">
      <c r="A17" s="678" t="s">
        <v>1748</v>
      </c>
      <c r="B17" s="678">
        <f>SUM(B18:B30)</f>
        <v>305</v>
      </c>
      <c r="C17" s="683"/>
    </row>
    <row r="18" spans="1:3" ht="12.95" customHeight="1" x14ac:dyDescent="0.25">
      <c r="A18" s="882" t="s">
        <v>554</v>
      </c>
      <c r="B18" s="882">
        <v>24</v>
      </c>
      <c r="C18" s="886"/>
    </row>
    <row r="19" spans="1:3" ht="12.95" customHeight="1" x14ac:dyDescent="0.25">
      <c r="A19" s="883" t="s">
        <v>496</v>
      </c>
      <c r="B19" s="883">
        <v>76</v>
      </c>
      <c r="C19" s="887"/>
    </row>
    <row r="20" spans="1:3" ht="12.95" customHeight="1" x14ac:dyDescent="0.25">
      <c r="A20" s="883" t="s">
        <v>555</v>
      </c>
      <c r="B20" s="883">
        <v>57</v>
      </c>
      <c r="C20" s="887"/>
    </row>
    <row r="21" spans="1:3" ht="12.95" customHeight="1" x14ac:dyDescent="0.25">
      <c r="A21" s="883" t="s">
        <v>556</v>
      </c>
      <c r="B21" s="883">
        <v>26</v>
      </c>
      <c r="C21" s="887"/>
    </row>
    <row r="22" spans="1:3" ht="12.95" customHeight="1" x14ac:dyDescent="0.25">
      <c r="A22" s="883" t="s">
        <v>557</v>
      </c>
      <c r="B22" s="883">
        <v>58</v>
      </c>
      <c r="C22" s="887"/>
    </row>
    <row r="23" spans="1:3" ht="12.95" customHeight="1" x14ac:dyDescent="0.25">
      <c r="A23" s="884" t="s">
        <v>558</v>
      </c>
      <c r="B23" s="883">
        <v>5</v>
      </c>
      <c r="C23" s="887"/>
    </row>
    <row r="24" spans="1:3" ht="12.95" customHeight="1" x14ac:dyDescent="0.25">
      <c r="A24" s="883" t="s">
        <v>559</v>
      </c>
      <c r="B24" s="883">
        <v>1</v>
      </c>
      <c r="C24" s="887"/>
    </row>
    <row r="25" spans="1:3" ht="12.95" customHeight="1" x14ac:dyDescent="0.25">
      <c r="A25" s="883" t="s">
        <v>560</v>
      </c>
      <c r="B25" s="883">
        <v>15</v>
      </c>
      <c r="C25" s="887"/>
    </row>
    <row r="26" spans="1:3" ht="12.95" customHeight="1" x14ac:dyDescent="0.25">
      <c r="A26" s="883" t="s">
        <v>481</v>
      </c>
      <c r="B26" s="883">
        <v>37</v>
      </c>
      <c r="C26" s="887"/>
    </row>
    <row r="27" spans="1:3" ht="12.95" customHeight="1" x14ac:dyDescent="0.25">
      <c r="A27" s="883" t="s">
        <v>561</v>
      </c>
      <c r="B27" s="883">
        <v>3</v>
      </c>
      <c r="C27" s="887"/>
    </row>
    <row r="28" spans="1:3" ht="12.95" customHeight="1" x14ac:dyDescent="0.25">
      <c r="A28" s="883" t="s">
        <v>562</v>
      </c>
      <c r="B28" s="883">
        <v>1</v>
      </c>
      <c r="C28" s="887"/>
    </row>
    <row r="29" spans="1:3" ht="12.95" customHeight="1" x14ac:dyDescent="0.25">
      <c r="A29" s="883" t="s">
        <v>563</v>
      </c>
      <c r="B29" s="883">
        <v>1</v>
      </c>
      <c r="C29" s="887"/>
    </row>
    <row r="30" spans="1:3" ht="12.95" customHeight="1" x14ac:dyDescent="0.25">
      <c r="A30" s="885" t="s">
        <v>564</v>
      </c>
      <c r="B30" s="885">
        <v>1</v>
      </c>
      <c r="C30" s="888"/>
    </row>
    <row r="31" spans="1:3" ht="12.95" customHeight="1" x14ac:dyDescent="0.25">
      <c r="A31" s="678" t="s">
        <v>1742</v>
      </c>
      <c r="B31" s="678">
        <f>SUM(B32:B33)</f>
        <v>1</v>
      </c>
      <c r="C31" s="679"/>
    </row>
    <row r="32" spans="1:3" ht="12.95" customHeight="1" x14ac:dyDescent="0.25">
      <c r="A32" s="882" t="s">
        <v>565</v>
      </c>
      <c r="B32" s="882">
        <v>1</v>
      </c>
      <c r="C32" s="882"/>
    </row>
    <row r="33" spans="1:3" ht="12.95" customHeight="1" x14ac:dyDescent="0.25">
      <c r="A33" s="885" t="s">
        <v>566</v>
      </c>
      <c r="B33" s="885">
        <v>0</v>
      </c>
      <c r="C33" s="885"/>
    </row>
    <row r="34" spans="1:3" x14ac:dyDescent="0.25">
      <c r="A34" s="666"/>
      <c r="B34" s="666"/>
      <c r="C34" s="666"/>
    </row>
    <row r="35" spans="1:3" x14ac:dyDescent="0.25">
      <c r="A35" s="237" t="s">
        <v>509</v>
      </c>
    </row>
  </sheetData>
  <printOptions horizontalCentered="1" verticalCentered="1"/>
  <pageMargins left="0.98425196850393704" right="0.39370078740157483" top="0.39370078740157483" bottom="0.39370078740157483" header="0" footer="0.59055118110236227"/>
  <pageSetup scale="90" orientation="landscape" r:id="rId1"/>
  <headerFooter>
    <oddFooter>&amp;L&amp;"Tahoma,Normal"560</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26"/>
  <sheetViews>
    <sheetView showGridLines="0" view="pageBreakPreview" zoomScaleSheetLayoutView="100" workbookViewId="0"/>
  </sheetViews>
  <sheetFormatPr baseColWidth="10" defaultColWidth="9.140625" defaultRowHeight="15" x14ac:dyDescent="0.25"/>
  <cols>
    <col min="1" max="1" width="64.7109375" style="232" customWidth="1"/>
    <col min="2" max="2" width="12.85546875" style="232" customWidth="1"/>
    <col min="3" max="3" width="11.7109375" style="232" customWidth="1"/>
    <col min="4" max="16384" width="9.140625" style="232"/>
  </cols>
  <sheetData>
    <row r="1" spans="1:12" ht="15.75" x14ac:dyDescent="0.25">
      <c r="A1" s="613" t="s">
        <v>2071</v>
      </c>
      <c r="B1" s="613"/>
      <c r="C1" s="661" t="s">
        <v>2072</v>
      </c>
      <c r="L1" s="358"/>
    </row>
    <row r="2" spans="1:12" ht="15.75" x14ac:dyDescent="0.25">
      <c r="A2" s="668">
        <v>2013</v>
      </c>
      <c r="B2" s="231"/>
      <c r="C2" s="231" t="s">
        <v>162</v>
      </c>
    </row>
    <row r="3" spans="1:12" ht="15.75" x14ac:dyDescent="0.25">
      <c r="A3" s="360"/>
      <c r="B3" s="231"/>
      <c r="C3" s="231"/>
    </row>
    <row r="4" spans="1:12" ht="22.5" customHeight="1" x14ac:dyDescent="0.25">
      <c r="A4" s="677" t="s">
        <v>452</v>
      </c>
      <c r="B4" s="1453" t="s">
        <v>453</v>
      </c>
      <c r="C4" s="1453"/>
    </row>
    <row r="5" spans="1:12" x14ac:dyDescent="0.25">
      <c r="A5" s="658" t="s">
        <v>1743</v>
      </c>
      <c r="B5" s="658">
        <f>SUM(B6:B11)</f>
        <v>45</v>
      </c>
      <c r="C5" s="659"/>
    </row>
    <row r="6" spans="1:12" x14ac:dyDescent="0.25">
      <c r="A6" s="879" t="s">
        <v>567</v>
      </c>
      <c r="B6" s="879">
        <v>17</v>
      </c>
      <c r="C6" s="879"/>
    </row>
    <row r="7" spans="1:12" x14ac:dyDescent="0.25">
      <c r="A7" s="666" t="s">
        <v>568</v>
      </c>
      <c r="B7" s="666">
        <v>13</v>
      </c>
      <c r="C7" s="666"/>
    </row>
    <row r="8" spans="1:12" x14ac:dyDescent="0.25">
      <c r="A8" s="666" t="s">
        <v>569</v>
      </c>
      <c r="B8" s="666">
        <v>5</v>
      </c>
      <c r="C8" s="666"/>
    </row>
    <row r="9" spans="1:12" x14ac:dyDescent="0.25">
      <c r="A9" s="666" t="s">
        <v>570</v>
      </c>
      <c r="B9" s="666">
        <v>0</v>
      </c>
      <c r="C9" s="666"/>
    </row>
    <row r="10" spans="1:12" x14ac:dyDescent="0.25">
      <c r="A10" s="880" t="s">
        <v>571</v>
      </c>
      <c r="B10" s="666">
        <v>3</v>
      </c>
      <c r="C10" s="666"/>
    </row>
    <row r="11" spans="1:12" x14ac:dyDescent="0.25">
      <c r="A11" s="881" t="s">
        <v>481</v>
      </c>
      <c r="B11" s="881">
        <v>7</v>
      </c>
      <c r="C11" s="881"/>
    </row>
    <row r="12" spans="1:12" x14ac:dyDescent="0.25">
      <c r="A12" s="638" t="s">
        <v>1744</v>
      </c>
      <c r="B12" s="660">
        <f>SUM(B13:B24)</f>
        <v>1326</v>
      </c>
      <c r="C12" s="639"/>
    </row>
    <row r="13" spans="1:12" x14ac:dyDescent="0.25">
      <c r="A13" s="879" t="s">
        <v>194</v>
      </c>
      <c r="B13" s="879">
        <v>98</v>
      </c>
      <c r="C13" s="879"/>
    </row>
    <row r="14" spans="1:12" x14ac:dyDescent="0.25">
      <c r="A14" s="666" t="s">
        <v>418</v>
      </c>
      <c r="B14" s="666">
        <v>116</v>
      </c>
      <c r="C14" s="666"/>
    </row>
    <row r="15" spans="1:12" x14ac:dyDescent="0.25">
      <c r="A15" s="666" t="s">
        <v>196</v>
      </c>
      <c r="B15" s="666">
        <v>110</v>
      </c>
      <c r="C15" s="666"/>
    </row>
    <row r="16" spans="1:12" x14ac:dyDescent="0.25">
      <c r="A16" s="666" t="s">
        <v>197</v>
      </c>
      <c r="B16" s="666">
        <v>100</v>
      </c>
      <c r="C16" s="666"/>
    </row>
    <row r="17" spans="1:3" x14ac:dyDescent="0.25">
      <c r="A17" s="666" t="s">
        <v>198</v>
      </c>
      <c r="B17" s="666">
        <v>149</v>
      </c>
      <c r="C17" s="666"/>
    </row>
    <row r="18" spans="1:3" x14ac:dyDescent="0.25">
      <c r="A18" s="666" t="s">
        <v>199</v>
      </c>
      <c r="B18" s="666">
        <v>116</v>
      </c>
      <c r="C18" s="666"/>
    </row>
    <row r="19" spans="1:3" x14ac:dyDescent="0.25">
      <c r="A19" s="666" t="s">
        <v>200</v>
      </c>
      <c r="B19" s="666">
        <v>135</v>
      </c>
      <c r="C19" s="666"/>
    </row>
    <row r="20" spans="1:3" x14ac:dyDescent="0.25">
      <c r="A20" s="666" t="s">
        <v>201</v>
      </c>
      <c r="B20" s="666">
        <v>147</v>
      </c>
      <c r="C20" s="666"/>
    </row>
    <row r="21" spans="1:3" x14ac:dyDescent="0.25">
      <c r="A21" s="666" t="s">
        <v>202</v>
      </c>
      <c r="B21" s="666">
        <v>135</v>
      </c>
      <c r="C21" s="666"/>
    </row>
    <row r="22" spans="1:3" x14ac:dyDescent="0.25">
      <c r="A22" s="666" t="s">
        <v>203</v>
      </c>
      <c r="B22" s="666">
        <v>92</v>
      </c>
      <c r="C22" s="666"/>
    </row>
    <row r="23" spans="1:3" x14ac:dyDescent="0.25">
      <c r="A23" s="666" t="s">
        <v>204</v>
      </c>
      <c r="B23" s="666">
        <v>92</v>
      </c>
      <c r="C23" s="666"/>
    </row>
    <row r="24" spans="1:3" x14ac:dyDescent="0.25">
      <c r="A24" s="881" t="s">
        <v>205</v>
      </c>
      <c r="B24" s="881">
        <v>36</v>
      </c>
      <c r="C24" s="881"/>
    </row>
    <row r="25" spans="1:3" x14ac:dyDescent="0.25">
      <c r="A25" s="666"/>
      <c r="B25" s="666"/>
      <c r="C25" s="666"/>
    </row>
    <row r="26" spans="1:3" x14ac:dyDescent="0.25">
      <c r="A26" s="237" t="s">
        <v>509</v>
      </c>
    </row>
  </sheetData>
  <printOptions horizontalCentered="1" verticalCentered="1"/>
  <pageMargins left="0.98425196850393704" right="0.39370078740157483" top="0.39370078740157483" bottom="0.39370078740157483" header="0" footer="0.59055118110236227"/>
  <pageSetup scale="90" orientation="landscape" r:id="rId1"/>
  <headerFooter>
    <oddFooter>&amp;R&amp;"Tahoma,Normal"561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M12"/>
  <sheetViews>
    <sheetView showGridLines="0" view="pageBreakPreview" zoomScaleNormal="70" zoomScaleSheetLayoutView="100" workbookViewId="0"/>
  </sheetViews>
  <sheetFormatPr baseColWidth="10" defaultColWidth="11.42578125" defaultRowHeight="15" x14ac:dyDescent="0.2"/>
  <cols>
    <col min="1" max="1" width="20.7109375" style="36" customWidth="1"/>
    <col min="2" max="2" width="8.28515625" style="36" customWidth="1"/>
    <col min="3" max="3" width="3.28515625" style="36" customWidth="1"/>
    <col min="4" max="4" width="13.85546875" style="36" customWidth="1"/>
    <col min="5" max="5" width="5.5703125" style="36" customWidth="1"/>
    <col min="6" max="6" width="13.85546875" style="36" customWidth="1"/>
    <col min="7" max="7" width="4.7109375" style="36" customWidth="1"/>
    <col min="8" max="8" width="7.140625" style="36" customWidth="1"/>
    <col min="9" max="9" width="6" style="36" customWidth="1"/>
    <col min="10" max="10" width="13.85546875" style="36" customWidth="1"/>
    <col min="11" max="11" width="5.140625" style="36" customWidth="1"/>
    <col min="12" max="12" width="15" style="36" customWidth="1"/>
    <col min="13" max="13" width="5.140625" style="36" customWidth="1"/>
    <col min="14" max="16384" width="11.42578125" style="36"/>
  </cols>
  <sheetData>
    <row r="1" spans="1:13" s="34" customFormat="1" x14ac:dyDescent="0.2">
      <c r="A1" s="48" t="s">
        <v>2192</v>
      </c>
      <c r="B1" s="48"/>
      <c r="C1" s="48"/>
      <c r="D1" s="48"/>
      <c r="E1" s="48"/>
      <c r="F1" s="688"/>
      <c r="G1" s="688"/>
      <c r="H1" s="688"/>
      <c r="I1" s="688"/>
      <c r="J1" s="688"/>
      <c r="K1" s="688"/>
      <c r="L1" s="688"/>
      <c r="M1" s="688" t="s">
        <v>740</v>
      </c>
    </row>
    <row r="2" spans="1:13" s="34" customFormat="1" x14ac:dyDescent="0.2">
      <c r="A2" s="48" t="s">
        <v>34</v>
      </c>
      <c r="B2" s="48"/>
      <c r="C2" s="48"/>
      <c r="D2" s="48"/>
      <c r="E2" s="48"/>
      <c r="F2" s="453"/>
      <c r="G2" s="453"/>
      <c r="H2" s="453"/>
      <c r="I2" s="453"/>
      <c r="J2" s="453"/>
      <c r="K2" s="453"/>
      <c r="L2" s="453"/>
      <c r="M2" s="453"/>
    </row>
    <row r="3" spans="1:13" s="34" customFormat="1" x14ac:dyDescent="0.2">
      <c r="A3" s="458"/>
      <c r="B3" s="458"/>
      <c r="C3" s="458"/>
      <c r="D3" s="458"/>
      <c r="E3" s="458"/>
      <c r="F3" s="453"/>
      <c r="G3" s="453"/>
      <c r="H3" s="453"/>
      <c r="I3" s="453"/>
      <c r="J3" s="453"/>
      <c r="K3" s="453"/>
      <c r="L3" s="453"/>
      <c r="M3" s="453"/>
    </row>
    <row r="4" spans="1:13" s="37" customFormat="1" ht="18" customHeight="1" x14ac:dyDescent="0.2">
      <c r="A4" s="1488" t="s">
        <v>52</v>
      </c>
      <c r="B4" s="1490">
        <v>2012</v>
      </c>
      <c r="C4" s="1490"/>
      <c r="D4" s="1490"/>
      <c r="E4" s="1490"/>
      <c r="F4" s="1490"/>
      <c r="G4" s="1490"/>
      <c r="H4" s="1459">
        <v>2013</v>
      </c>
      <c r="I4" s="1459"/>
      <c r="J4" s="1459"/>
      <c r="K4" s="1459"/>
      <c r="L4" s="1459"/>
      <c r="M4" s="1459"/>
    </row>
    <row r="5" spans="1:13" s="37" customFormat="1" ht="29.25" customHeight="1" x14ac:dyDescent="0.2">
      <c r="A5" s="1483"/>
      <c r="B5" s="1489" t="s">
        <v>1723</v>
      </c>
      <c r="C5" s="1489"/>
      <c r="D5" s="1484" t="s">
        <v>1724</v>
      </c>
      <c r="E5" s="1484"/>
      <c r="F5" s="1484" t="s">
        <v>1725</v>
      </c>
      <c r="G5" s="1484"/>
      <c r="H5" s="1489" t="s">
        <v>1723</v>
      </c>
      <c r="I5" s="1489"/>
      <c r="J5" s="1484" t="s">
        <v>1724</v>
      </c>
      <c r="K5" s="1484"/>
      <c r="L5" s="1484" t="s">
        <v>1725</v>
      </c>
      <c r="M5" s="1484"/>
    </row>
    <row r="6" spans="1:13" ht="17.25" customHeight="1" x14ac:dyDescent="0.2">
      <c r="A6" s="514" t="s">
        <v>115</v>
      </c>
      <c r="B6" s="515">
        <f>SUM(B7:B10)</f>
        <v>801</v>
      </c>
      <c r="C6" s="515"/>
      <c r="D6" s="515">
        <f>SUM(D7:D10)</f>
        <v>57263521</v>
      </c>
      <c r="E6" s="515"/>
      <c r="F6" s="515">
        <f>SUM(F7:F10)</f>
        <v>190886398</v>
      </c>
      <c r="G6" s="515"/>
      <c r="H6" s="515">
        <f>SUM(H7:H10)</f>
        <v>992</v>
      </c>
      <c r="I6" s="515"/>
      <c r="J6" s="515">
        <f>SUM(J7:J10)</f>
        <v>88510311</v>
      </c>
      <c r="K6" s="515"/>
      <c r="L6" s="515">
        <f>SUM(L7:L10)</f>
        <v>186856016</v>
      </c>
      <c r="M6" s="515"/>
    </row>
    <row r="7" spans="1:13" x14ac:dyDescent="0.2">
      <c r="A7" s="1210" t="s">
        <v>131</v>
      </c>
      <c r="B7" s="1223">
        <v>215</v>
      </c>
      <c r="C7" s="1223"/>
      <c r="D7" s="1211">
        <v>30923282</v>
      </c>
      <c r="E7" s="1223"/>
      <c r="F7" s="1211">
        <v>40135326</v>
      </c>
      <c r="G7" s="1223"/>
      <c r="H7" s="1223">
        <v>235</v>
      </c>
      <c r="I7" s="1223"/>
      <c r="J7" s="1211">
        <v>49053870</v>
      </c>
      <c r="K7" s="1223"/>
      <c r="L7" s="1211">
        <v>19138860</v>
      </c>
      <c r="M7" s="1223"/>
    </row>
    <row r="8" spans="1:13" ht="15" customHeight="1" x14ac:dyDescent="0.2">
      <c r="A8" s="38" t="s">
        <v>132</v>
      </c>
      <c r="B8" s="39">
        <v>146</v>
      </c>
      <c r="C8" s="39"/>
      <c r="D8" s="382">
        <v>10037244</v>
      </c>
      <c r="E8" s="39"/>
      <c r="F8" s="382">
        <v>140845375</v>
      </c>
      <c r="G8" s="39"/>
      <c r="H8" s="39">
        <v>147</v>
      </c>
      <c r="I8" s="39"/>
      <c r="J8" s="382">
        <v>20478065</v>
      </c>
      <c r="K8" s="39"/>
      <c r="L8" s="382">
        <v>165103744</v>
      </c>
      <c r="M8" s="39"/>
    </row>
    <row r="9" spans="1:13" ht="15" customHeight="1" x14ac:dyDescent="0.2">
      <c r="A9" s="38" t="s">
        <v>133</v>
      </c>
      <c r="B9" s="39">
        <v>374</v>
      </c>
      <c r="C9" s="39"/>
      <c r="D9" s="382">
        <v>4544620</v>
      </c>
      <c r="E9" s="39"/>
      <c r="F9" s="382">
        <v>0</v>
      </c>
      <c r="G9" s="39"/>
      <c r="H9" s="39">
        <v>529</v>
      </c>
      <c r="I9" s="39"/>
      <c r="J9" s="382">
        <v>5650387</v>
      </c>
      <c r="K9" s="39"/>
      <c r="L9" s="382">
        <v>0</v>
      </c>
      <c r="M9" s="39"/>
    </row>
    <row r="10" spans="1:13" x14ac:dyDescent="0.2">
      <c r="A10" s="1212" t="s">
        <v>134</v>
      </c>
      <c r="B10" s="1224">
        <v>66</v>
      </c>
      <c r="C10" s="1224"/>
      <c r="D10" s="1213">
        <v>11758375</v>
      </c>
      <c r="E10" s="1224"/>
      <c r="F10" s="1213">
        <v>9905697</v>
      </c>
      <c r="G10" s="1224"/>
      <c r="H10" s="1224">
        <v>81</v>
      </c>
      <c r="I10" s="1224"/>
      <c r="J10" s="1213">
        <v>13327989</v>
      </c>
      <c r="K10" s="1224"/>
      <c r="L10" s="1213">
        <v>2613412</v>
      </c>
      <c r="M10" s="1224"/>
    </row>
    <row r="11" spans="1:13" x14ac:dyDescent="0.2">
      <c r="A11" s="169"/>
      <c r="B11" s="169"/>
      <c r="C11" s="169"/>
      <c r="D11" s="169"/>
      <c r="E11" s="169"/>
      <c r="F11" s="169"/>
      <c r="G11" s="169"/>
      <c r="H11" s="169"/>
      <c r="I11" s="169"/>
      <c r="J11" s="169"/>
      <c r="K11" s="169"/>
      <c r="L11" s="169"/>
      <c r="M11" s="169"/>
    </row>
    <row r="12" spans="1:13" x14ac:dyDescent="0.2">
      <c r="A12" s="455" t="s">
        <v>135</v>
      </c>
      <c r="B12" s="455"/>
      <c r="C12" s="455"/>
      <c r="D12" s="455"/>
      <c r="E12" s="455"/>
      <c r="F12" s="169"/>
      <c r="G12" s="169"/>
      <c r="H12" s="169"/>
      <c r="I12" s="169"/>
      <c r="J12" s="169"/>
      <c r="K12" s="169"/>
      <c r="L12" s="169"/>
      <c r="M12" s="169"/>
    </row>
  </sheetData>
  <mergeCells count="9">
    <mergeCell ref="A4:A5"/>
    <mergeCell ref="L5:M5"/>
    <mergeCell ref="B5:C5"/>
    <mergeCell ref="B4:G4"/>
    <mergeCell ref="D5:E5"/>
    <mergeCell ref="F5:G5"/>
    <mergeCell ref="H4:M4"/>
    <mergeCell ref="J5:K5"/>
    <mergeCell ref="H5:I5"/>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&amp;L&amp;"Tahoma,Normal"444</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35"/>
  <sheetViews>
    <sheetView showGridLines="0" view="pageBreakPreview" topLeftCell="A13" zoomScaleSheetLayoutView="100" workbookViewId="0"/>
  </sheetViews>
  <sheetFormatPr baseColWidth="10" defaultColWidth="11.42578125" defaultRowHeight="12.75" x14ac:dyDescent="0.2"/>
  <cols>
    <col min="1" max="1" width="39.140625" style="50" customWidth="1"/>
    <col min="2" max="2" width="12.7109375" style="50" customWidth="1"/>
    <col min="3" max="3" width="2.7109375" style="50" customWidth="1"/>
    <col min="4" max="4" width="12.7109375" style="50" customWidth="1"/>
    <col min="5" max="5" width="2.7109375" style="50" customWidth="1"/>
    <col min="6" max="6" width="2.5703125" style="50" customWidth="1"/>
    <col min="7" max="7" width="16.7109375" style="50" customWidth="1"/>
    <col min="8" max="8" width="2.5703125" style="50" customWidth="1"/>
    <col min="9" max="9" width="16.7109375" style="50" customWidth="1"/>
    <col min="10" max="10" width="2.7109375" style="50" customWidth="1"/>
    <col min="11" max="16384" width="11.42578125" style="50"/>
  </cols>
  <sheetData>
    <row r="1" spans="1:10" ht="15" x14ac:dyDescent="0.2">
      <c r="A1" s="48" t="s">
        <v>137</v>
      </c>
      <c r="B1" s="48"/>
      <c r="C1" s="48"/>
      <c r="D1" s="48"/>
      <c r="E1" s="48"/>
      <c r="F1" s="48"/>
      <c r="G1" s="48"/>
      <c r="H1" s="48"/>
      <c r="I1" s="48"/>
      <c r="J1" s="688" t="s">
        <v>741</v>
      </c>
    </row>
    <row r="2" spans="1:10" ht="15" x14ac:dyDescent="0.2">
      <c r="A2" s="48" t="s">
        <v>138</v>
      </c>
      <c r="B2" s="48"/>
      <c r="C2" s="48"/>
      <c r="D2" s="48"/>
      <c r="E2" s="48"/>
      <c r="F2" s="48"/>
      <c r="G2" s="48"/>
      <c r="H2" s="48"/>
      <c r="I2" s="48"/>
      <c r="J2" s="48"/>
    </row>
    <row r="3" spans="1:10" ht="15" x14ac:dyDescent="0.2">
      <c r="A3" s="48" t="s">
        <v>136</v>
      </c>
      <c r="B3" s="48"/>
      <c r="C3" s="48"/>
      <c r="D3" s="48"/>
      <c r="E3" s="48"/>
      <c r="F3" s="48"/>
      <c r="G3" s="48"/>
      <c r="H3" s="48"/>
      <c r="I3" s="48"/>
      <c r="J3" s="48"/>
    </row>
    <row r="4" spans="1:10" ht="9" customHeight="1" x14ac:dyDescent="0.2">
      <c r="A4" s="748"/>
      <c r="B4" s="749"/>
      <c r="C4" s="750"/>
      <c r="D4" s="750"/>
      <c r="E4" s="750"/>
      <c r="F4" s="750"/>
      <c r="G4" s="750"/>
      <c r="H4" s="750"/>
      <c r="I4" s="750"/>
      <c r="J4" s="750"/>
    </row>
    <row r="5" spans="1:10" ht="15" customHeight="1" x14ac:dyDescent="0.2">
      <c r="A5" s="1494" t="s">
        <v>139</v>
      </c>
      <c r="B5" s="1496" t="s">
        <v>58</v>
      </c>
      <c r="C5" s="1496"/>
      <c r="D5" s="1496"/>
      <c r="E5" s="1496"/>
      <c r="F5" s="751"/>
      <c r="G5" s="1496" t="s">
        <v>140</v>
      </c>
      <c r="H5" s="1496"/>
      <c r="I5" s="1496"/>
      <c r="J5" s="1496"/>
    </row>
    <row r="6" spans="1:10" ht="15" customHeight="1" x14ac:dyDescent="0.2">
      <c r="A6" s="1495"/>
      <c r="B6" s="1409">
        <v>2012</v>
      </c>
      <c r="C6" s="1409"/>
      <c r="D6" s="1410">
        <v>2013</v>
      </c>
      <c r="E6" s="1410"/>
      <c r="F6" s="689"/>
      <c r="G6" s="1410">
        <v>2012</v>
      </c>
      <c r="H6" s="1410"/>
      <c r="I6" s="1410">
        <v>2013</v>
      </c>
      <c r="J6" s="1410"/>
    </row>
    <row r="7" spans="1:10" ht="18" customHeight="1" x14ac:dyDescent="0.2">
      <c r="A7" s="144" t="s">
        <v>0</v>
      </c>
      <c r="B7" s="145">
        <f>SUM(B8:B21)</f>
        <v>27143</v>
      </c>
      <c r="C7" s="480"/>
      <c r="D7" s="145">
        <f>SUM(D8:D21)</f>
        <v>28638</v>
      </c>
      <c r="E7" s="480"/>
      <c r="F7" s="480"/>
      <c r="G7" s="516">
        <f>SUM(G8:G21)</f>
        <v>656682827.13999987</v>
      </c>
      <c r="H7" s="517"/>
      <c r="I7" s="516">
        <f>SUM(I8:I21)</f>
        <v>746421232</v>
      </c>
      <c r="J7" s="480"/>
    </row>
    <row r="8" spans="1:10" ht="15" customHeight="1" x14ac:dyDescent="0.2">
      <c r="A8" s="1079" t="s">
        <v>141</v>
      </c>
      <c r="B8" s="1025">
        <v>202</v>
      </c>
      <c r="C8" s="1061"/>
      <c r="D8" s="1025">
        <v>209</v>
      </c>
      <c r="E8" s="1061"/>
      <c r="F8" s="1061"/>
      <c r="G8" s="1217">
        <v>88787889.260000005</v>
      </c>
      <c r="H8" s="1218"/>
      <c r="I8" s="1217">
        <v>89104927</v>
      </c>
      <c r="J8" s="1061"/>
    </row>
    <row r="9" spans="1:10" ht="15" customHeight="1" x14ac:dyDescent="0.2">
      <c r="A9" s="877" t="s">
        <v>142</v>
      </c>
      <c r="B9" s="455">
        <v>678</v>
      </c>
      <c r="C9" s="52"/>
      <c r="D9" s="455">
        <v>862</v>
      </c>
      <c r="E9" s="52"/>
      <c r="F9" s="52"/>
      <c r="G9" s="1219">
        <v>86145880</v>
      </c>
      <c r="H9" s="1220"/>
      <c r="I9" s="1219">
        <v>139351300</v>
      </c>
      <c r="J9" s="52"/>
    </row>
    <row r="10" spans="1:10" ht="15" customHeight="1" x14ac:dyDescent="0.2">
      <c r="A10" s="877" t="s">
        <v>143</v>
      </c>
      <c r="B10" s="455">
        <v>17251</v>
      </c>
      <c r="C10" s="52"/>
      <c r="D10" s="455">
        <v>17606</v>
      </c>
      <c r="E10" s="52"/>
      <c r="F10" s="52"/>
      <c r="G10" s="1219">
        <v>284760781.31999999</v>
      </c>
      <c r="H10" s="1220"/>
      <c r="I10" s="1219">
        <v>299344890</v>
      </c>
      <c r="J10" s="52"/>
    </row>
    <row r="11" spans="1:10" ht="15" customHeight="1" x14ac:dyDescent="0.2">
      <c r="A11" s="877" t="s">
        <v>144</v>
      </c>
      <c r="B11" s="455">
        <v>2562</v>
      </c>
      <c r="C11" s="52"/>
      <c r="D11" s="455">
        <v>2982</v>
      </c>
      <c r="E11" s="52"/>
      <c r="F11" s="52"/>
      <c r="G11" s="1219">
        <v>74212500</v>
      </c>
      <c r="H11" s="1220"/>
      <c r="I11" s="1219">
        <v>86873900</v>
      </c>
      <c r="J11" s="52"/>
    </row>
    <row r="12" spans="1:10" ht="15" customHeight="1" x14ac:dyDescent="0.2">
      <c r="A12" s="877" t="s">
        <v>145</v>
      </c>
      <c r="B12" s="455">
        <v>1523</v>
      </c>
      <c r="C12" s="52"/>
      <c r="D12" s="455">
        <v>1328</v>
      </c>
      <c r="E12" s="52"/>
      <c r="F12" s="52"/>
      <c r="G12" s="1219">
        <v>44413000</v>
      </c>
      <c r="H12" s="1220"/>
      <c r="I12" s="1219">
        <v>39027300</v>
      </c>
      <c r="J12" s="52"/>
    </row>
    <row r="13" spans="1:10" ht="15" customHeight="1" x14ac:dyDescent="0.2">
      <c r="A13" s="877" t="s">
        <v>146</v>
      </c>
      <c r="B13" s="455">
        <v>269</v>
      </c>
      <c r="C13" s="52"/>
      <c r="D13" s="455">
        <v>420</v>
      </c>
      <c r="E13" s="52"/>
      <c r="F13" s="52"/>
      <c r="G13" s="1219">
        <v>7684500</v>
      </c>
      <c r="H13" s="1220"/>
      <c r="I13" s="1219">
        <v>12054300</v>
      </c>
      <c r="J13" s="52"/>
    </row>
    <row r="14" spans="1:10" ht="15" customHeight="1" x14ac:dyDescent="0.2">
      <c r="A14" s="877" t="s">
        <v>147</v>
      </c>
      <c r="B14" s="455">
        <v>928</v>
      </c>
      <c r="C14" s="52"/>
      <c r="D14" s="455">
        <v>1071</v>
      </c>
      <c r="E14" s="52"/>
      <c r="F14" s="52"/>
      <c r="G14" s="1219">
        <v>27249600</v>
      </c>
      <c r="H14" s="1220"/>
      <c r="I14" s="1219">
        <v>31574500</v>
      </c>
      <c r="J14" s="52"/>
    </row>
    <row r="15" spans="1:10" ht="15" customHeight="1" x14ac:dyDescent="0.2">
      <c r="A15" s="877" t="s">
        <v>148</v>
      </c>
      <c r="B15" s="455">
        <v>765</v>
      </c>
      <c r="C15" s="52"/>
      <c r="D15" s="455">
        <v>873</v>
      </c>
      <c r="E15" s="52"/>
      <c r="F15" s="52"/>
      <c r="G15" s="1219">
        <v>21573021.390000001</v>
      </c>
      <c r="H15" s="1220"/>
      <c r="I15" s="1219">
        <v>24871836</v>
      </c>
      <c r="J15" s="52"/>
    </row>
    <row r="16" spans="1:10" ht="15" customHeight="1" x14ac:dyDescent="0.2">
      <c r="A16" s="877" t="s">
        <v>149</v>
      </c>
      <c r="B16" s="455">
        <v>69</v>
      </c>
      <c r="C16" s="52"/>
      <c r="D16" s="455">
        <v>48</v>
      </c>
      <c r="E16" s="52"/>
      <c r="F16" s="52"/>
      <c r="G16" s="1219">
        <v>928585</v>
      </c>
      <c r="H16" s="1220"/>
      <c r="I16" s="1219">
        <v>658700</v>
      </c>
      <c r="J16" s="52"/>
    </row>
    <row r="17" spans="1:10" ht="15" customHeight="1" x14ac:dyDescent="0.2">
      <c r="A17" s="877" t="s">
        <v>150</v>
      </c>
      <c r="B17" s="455">
        <v>86</v>
      </c>
      <c r="C17" s="52"/>
      <c r="D17" s="455">
        <v>91</v>
      </c>
      <c r="E17" s="52"/>
      <c r="F17" s="52"/>
      <c r="G17" s="1219">
        <v>1191800</v>
      </c>
      <c r="H17" s="1220"/>
      <c r="I17" s="1219">
        <v>1260800</v>
      </c>
      <c r="J17" s="52"/>
    </row>
    <row r="18" spans="1:10" ht="15" customHeight="1" x14ac:dyDescent="0.2">
      <c r="A18" s="877" t="s">
        <v>151</v>
      </c>
      <c r="B18" s="455">
        <v>560</v>
      </c>
      <c r="C18" s="52"/>
      <c r="D18" s="455">
        <v>583</v>
      </c>
      <c r="E18" s="52"/>
      <c r="F18" s="52"/>
      <c r="G18" s="1219">
        <v>7860300</v>
      </c>
      <c r="H18" s="1220"/>
      <c r="I18" s="1219">
        <v>8280800</v>
      </c>
      <c r="J18" s="52"/>
    </row>
    <row r="19" spans="1:10" ht="15" customHeight="1" x14ac:dyDescent="0.2">
      <c r="A19" s="877" t="s">
        <v>152</v>
      </c>
      <c r="B19" s="455">
        <v>192</v>
      </c>
      <c r="C19" s="52"/>
      <c r="D19" s="455">
        <v>171</v>
      </c>
      <c r="E19" s="52"/>
      <c r="F19" s="52"/>
      <c r="G19" s="1219">
        <v>235070.17</v>
      </c>
      <c r="H19" s="1220"/>
      <c r="I19" s="1219">
        <v>222549</v>
      </c>
      <c r="J19" s="52"/>
    </row>
    <row r="20" spans="1:10" ht="15" customHeight="1" x14ac:dyDescent="0.2">
      <c r="A20" s="877" t="s">
        <v>153</v>
      </c>
      <c r="B20" s="455">
        <v>1037</v>
      </c>
      <c r="C20" s="52"/>
      <c r="D20" s="455">
        <v>1195</v>
      </c>
      <c r="E20" s="52"/>
      <c r="F20" s="52"/>
      <c r="G20" s="1219">
        <v>7566200</v>
      </c>
      <c r="H20" s="1220"/>
      <c r="I20" s="1219">
        <v>8895500</v>
      </c>
      <c r="J20" s="52"/>
    </row>
    <row r="21" spans="1:10" ht="15" customHeight="1" x14ac:dyDescent="0.2">
      <c r="A21" s="1084" t="s">
        <v>154</v>
      </c>
      <c r="B21" s="1051">
        <v>1021</v>
      </c>
      <c r="C21" s="1064"/>
      <c r="D21" s="1051">
        <v>1199</v>
      </c>
      <c r="E21" s="1064"/>
      <c r="F21" s="1064"/>
      <c r="G21" s="1221">
        <v>4073700</v>
      </c>
      <c r="H21" s="1222"/>
      <c r="I21" s="1221">
        <v>4899930</v>
      </c>
      <c r="J21" s="1064"/>
    </row>
    <row r="22" spans="1:10" ht="11.25" customHeight="1" x14ac:dyDescent="0.2">
      <c r="A22" s="556"/>
      <c r="B22" s="557"/>
      <c r="C22" s="52"/>
      <c r="D22" s="52"/>
      <c r="E22" s="52"/>
      <c r="F22" s="52"/>
      <c r="G22" s="557"/>
      <c r="H22" s="53"/>
      <c r="I22" s="557"/>
      <c r="J22" s="52"/>
    </row>
    <row r="23" spans="1:10" x14ac:dyDescent="0.2">
      <c r="A23" s="1492" t="s">
        <v>155</v>
      </c>
      <c r="B23" s="1493"/>
      <c r="C23" s="1493"/>
      <c r="D23" s="1493"/>
      <c r="E23" s="1493"/>
      <c r="F23" s="1493"/>
      <c r="G23" s="1493"/>
      <c r="H23" s="1493"/>
      <c r="I23" s="1493"/>
      <c r="J23" s="1493"/>
    </row>
    <row r="24" spans="1:10" ht="12" customHeight="1" x14ac:dyDescent="0.2">
      <c r="A24" s="748"/>
      <c r="B24" s="750"/>
      <c r="C24" s="750"/>
      <c r="D24" s="750"/>
      <c r="E24" s="750"/>
      <c r="F24" s="750"/>
      <c r="G24" s="750"/>
      <c r="H24" s="750"/>
      <c r="I24" s="750"/>
      <c r="J24" s="750"/>
    </row>
    <row r="25" spans="1:10" ht="15" x14ac:dyDescent="0.2">
      <c r="A25" s="48" t="s">
        <v>156</v>
      </c>
      <c r="B25" s="48"/>
      <c r="C25" s="48"/>
      <c r="D25" s="48"/>
      <c r="E25" s="48"/>
      <c r="F25" s="48"/>
      <c r="G25" s="48"/>
      <c r="H25" s="48"/>
      <c r="I25" s="48"/>
      <c r="J25" s="688" t="s">
        <v>742</v>
      </c>
    </row>
    <row r="26" spans="1:10" ht="15" x14ac:dyDescent="0.2">
      <c r="A26" s="48" t="s">
        <v>158</v>
      </c>
      <c r="B26" s="48"/>
      <c r="C26" s="48"/>
      <c r="D26" s="48"/>
      <c r="E26" s="48"/>
      <c r="F26" s="48"/>
      <c r="G26" s="48"/>
      <c r="H26" s="48"/>
      <c r="I26" s="48"/>
      <c r="J26" s="48"/>
    </row>
    <row r="27" spans="1:10" ht="15" x14ac:dyDescent="0.2">
      <c r="A27" s="48" t="s">
        <v>34</v>
      </c>
      <c r="B27" s="48"/>
      <c r="C27" s="48"/>
      <c r="D27" s="48"/>
      <c r="E27" s="48"/>
      <c r="F27" s="48"/>
      <c r="G27" s="48"/>
      <c r="H27" s="48"/>
      <c r="I27" s="48"/>
      <c r="J27" s="48"/>
    </row>
    <row r="28" spans="1:10" ht="9.75" customHeight="1" x14ac:dyDescent="0.2">
      <c r="A28" s="748"/>
      <c r="B28" s="750"/>
      <c r="C28" s="750"/>
      <c r="D28" s="750"/>
      <c r="E28" s="750"/>
      <c r="F28" s="750"/>
      <c r="G28" s="750"/>
      <c r="H28" s="750"/>
      <c r="I28" s="750"/>
      <c r="J28" s="750"/>
    </row>
    <row r="29" spans="1:10" ht="21" customHeight="1" x14ac:dyDescent="0.2">
      <c r="A29" s="687" t="s">
        <v>159</v>
      </c>
      <c r="B29" s="56">
        <v>2012</v>
      </c>
      <c r="C29" s="753"/>
      <c r="D29" s="56">
        <v>2013</v>
      </c>
      <c r="E29" s="56"/>
      <c r="F29" s="455"/>
      <c r="G29" s="167"/>
      <c r="H29" s="167"/>
      <c r="I29" s="750"/>
      <c r="J29" s="750"/>
    </row>
    <row r="30" spans="1:10" ht="21" customHeight="1" x14ac:dyDescent="0.2">
      <c r="A30" s="144" t="s">
        <v>0</v>
      </c>
      <c r="B30" s="145">
        <f>SUM(B31:B32)</f>
        <v>4534</v>
      </c>
      <c r="C30" s="518"/>
      <c r="D30" s="145">
        <f>SUM(D31:D32)</f>
        <v>5162</v>
      </c>
      <c r="E30" s="145"/>
      <c r="F30" s="53"/>
      <c r="G30" s="167"/>
      <c r="H30" s="167"/>
      <c r="I30" s="750"/>
      <c r="J30" s="750"/>
    </row>
    <row r="31" spans="1:10" ht="15" customHeight="1" x14ac:dyDescent="0.2">
      <c r="A31" s="1079" t="s">
        <v>160</v>
      </c>
      <c r="B31" s="1080">
        <v>1954</v>
      </c>
      <c r="C31" s="1061"/>
      <c r="D31" s="1080">
        <v>1991</v>
      </c>
      <c r="E31" s="1080"/>
      <c r="F31" s="52"/>
      <c r="G31" s="167"/>
      <c r="H31" s="167"/>
      <c r="I31" s="750"/>
      <c r="J31" s="750"/>
    </row>
    <row r="32" spans="1:10" ht="15" customHeight="1" x14ac:dyDescent="0.2">
      <c r="A32" s="1084" t="s">
        <v>161</v>
      </c>
      <c r="B32" s="1085">
        <v>2580</v>
      </c>
      <c r="C32" s="1064"/>
      <c r="D32" s="1085">
        <v>3171</v>
      </c>
      <c r="E32" s="1085"/>
      <c r="F32" s="52"/>
      <c r="G32" s="167"/>
      <c r="H32" s="167"/>
      <c r="I32" s="750"/>
      <c r="J32" s="750"/>
    </row>
    <row r="33" spans="1:10" ht="10.5" customHeight="1" x14ac:dyDescent="0.2">
      <c r="A33" s="468"/>
      <c r="B33" s="468"/>
      <c r="C33" s="468"/>
      <c r="D33" s="468"/>
      <c r="E33" s="468"/>
      <c r="F33" s="468"/>
      <c r="G33" s="468"/>
      <c r="H33" s="468"/>
      <c r="I33" s="468"/>
      <c r="J33" s="468"/>
    </row>
    <row r="34" spans="1:10" ht="12.75" customHeight="1" x14ac:dyDescent="0.2">
      <c r="A34" s="1491" t="s">
        <v>155</v>
      </c>
      <c r="B34" s="1491"/>
      <c r="C34" s="1491"/>
      <c r="D34" s="1491"/>
      <c r="E34" s="1491"/>
      <c r="F34" s="1491"/>
      <c r="G34" s="1491"/>
      <c r="H34" s="1491"/>
      <c r="I34" s="1491"/>
      <c r="J34" s="1491"/>
    </row>
    <row r="35" spans="1:10" x14ac:dyDescent="0.2">
      <c r="A35" s="468"/>
      <c r="B35" s="468"/>
      <c r="C35" s="468"/>
      <c r="D35" s="468"/>
      <c r="E35" s="468"/>
      <c r="F35" s="468"/>
      <c r="G35" s="468"/>
      <c r="H35" s="468"/>
      <c r="I35" s="468"/>
      <c r="J35" s="468"/>
    </row>
  </sheetData>
  <mergeCells count="5">
    <mergeCell ref="A34:J34"/>
    <mergeCell ref="A23:J23"/>
    <mergeCell ref="A5:A6"/>
    <mergeCell ref="B5:E5"/>
    <mergeCell ref="G5:J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&amp;R&amp;"Tahoma,Normal"445</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12"/>
  <sheetViews>
    <sheetView showGridLines="0" view="pageBreakPreview" zoomScaleNormal="70" zoomScaleSheetLayoutView="100" workbookViewId="0"/>
  </sheetViews>
  <sheetFormatPr baseColWidth="10" defaultColWidth="11.42578125" defaultRowHeight="15" x14ac:dyDescent="0.2"/>
  <cols>
    <col min="1" max="1" width="50.7109375" style="36" customWidth="1"/>
    <col min="2" max="2" width="16.85546875" style="36" customWidth="1"/>
    <col min="3" max="3" width="11.7109375" style="36" customWidth="1"/>
    <col min="4" max="4" width="5" style="36" hidden="1" customWidth="1"/>
    <col min="5" max="16384" width="11.42578125" style="36"/>
  </cols>
  <sheetData>
    <row r="1" spans="1:4" s="34" customFormat="1" x14ac:dyDescent="0.2">
      <c r="A1" s="48" t="s">
        <v>1726</v>
      </c>
      <c r="B1" s="52"/>
      <c r="C1" s="457" t="s">
        <v>743</v>
      </c>
      <c r="D1" s="33"/>
    </row>
    <row r="2" spans="1:4" s="34" customFormat="1" x14ac:dyDescent="0.2">
      <c r="A2" s="48" t="s">
        <v>2041</v>
      </c>
      <c r="B2" s="52"/>
      <c r="C2" s="457"/>
      <c r="D2" s="379"/>
    </row>
    <row r="3" spans="1:4" s="34" customFormat="1" x14ac:dyDescent="0.2">
      <c r="A3" s="48" t="s">
        <v>412</v>
      </c>
      <c r="B3" s="171"/>
      <c r="C3" s="171"/>
    </row>
    <row r="4" spans="1:4" ht="18.75" customHeight="1" x14ac:dyDescent="0.2">
      <c r="A4" s="169"/>
      <c r="B4" s="455"/>
      <c r="C4" s="455"/>
      <c r="D4" s="43"/>
    </row>
    <row r="5" spans="1:4" s="37" customFormat="1" ht="27.75" customHeight="1" x14ac:dyDescent="0.2">
      <c r="A5" s="389" t="s">
        <v>52</v>
      </c>
      <c r="B5" s="1457" t="s">
        <v>1727</v>
      </c>
      <c r="C5" s="1457"/>
      <c r="D5" s="6"/>
    </row>
    <row r="6" spans="1:4" ht="17.25" customHeight="1" x14ac:dyDescent="0.2">
      <c r="A6" s="514" t="s">
        <v>115</v>
      </c>
      <c r="B6" s="515">
        <f>SUM(B7:B10)</f>
        <v>2649</v>
      </c>
      <c r="C6" s="529"/>
      <c r="D6" s="42"/>
    </row>
    <row r="7" spans="1:4" ht="17.25" customHeight="1" x14ac:dyDescent="0.2">
      <c r="A7" s="1210" t="s">
        <v>163</v>
      </c>
      <c r="B7" s="1211">
        <v>2338</v>
      </c>
      <c r="C7" s="1214"/>
      <c r="D7" s="45"/>
    </row>
    <row r="8" spans="1:4" ht="18" customHeight="1" x14ac:dyDescent="0.2">
      <c r="A8" s="38" t="s">
        <v>164</v>
      </c>
      <c r="B8" s="382">
        <v>49</v>
      </c>
      <c r="C8" s="1215"/>
      <c r="D8" s="46"/>
    </row>
    <row r="9" spans="1:4" ht="31.5" customHeight="1" x14ac:dyDescent="0.2">
      <c r="A9" s="38" t="s">
        <v>165</v>
      </c>
      <c r="B9" s="382">
        <v>220</v>
      </c>
      <c r="C9" s="1215"/>
      <c r="D9" s="46"/>
    </row>
    <row r="10" spans="1:4" ht="27" customHeight="1" x14ac:dyDescent="0.2">
      <c r="A10" s="1212" t="s">
        <v>166</v>
      </c>
      <c r="B10" s="1213">
        <v>42</v>
      </c>
      <c r="C10" s="1216"/>
      <c r="D10" s="47"/>
    </row>
    <row r="11" spans="1:4" x14ac:dyDescent="0.2">
      <c r="A11" s="169"/>
      <c r="B11" s="169"/>
      <c r="C11" s="169"/>
      <c r="D11" s="44"/>
    </row>
    <row r="12" spans="1:4" ht="29.25" customHeight="1" x14ac:dyDescent="0.2">
      <c r="A12" s="1497" t="s">
        <v>167</v>
      </c>
      <c r="B12" s="1497"/>
      <c r="C12" s="1497"/>
      <c r="D12" s="44"/>
    </row>
  </sheetData>
  <mergeCells count="2">
    <mergeCell ref="B5:C5"/>
    <mergeCell ref="A12:C12"/>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&amp;L&amp;"Tahoma,Normal"446</oddFooter>
  </headerFooter>
  <ignoredErrors>
    <ignoredError sqref="A3" numberStoredAsText="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K12"/>
  <sheetViews>
    <sheetView showGridLines="0" tabSelected="1" view="pageBreakPreview" zoomScaleNormal="70" zoomScaleSheetLayoutView="100" workbookViewId="0"/>
  </sheetViews>
  <sheetFormatPr baseColWidth="10" defaultColWidth="11.42578125" defaultRowHeight="15" x14ac:dyDescent="0.2"/>
  <cols>
    <col min="1" max="1" width="36.42578125" style="36" customWidth="1"/>
    <col min="2" max="2" width="15.7109375" style="36" customWidth="1"/>
    <col min="3" max="3" width="9.42578125" style="36" customWidth="1"/>
    <col min="4" max="4" width="2.85546875" style="36" customWidth="1"/>
    <col min="5" max="5" width="18.7109375" style="36" customWidth="1"/>
    <col min="6" max="6" width="11" style="36" customWidth="1"/>
    <col min="7" max="16384" width="11.42578125" style="36"/>
  </cols>
  <sheetData>
    <row r="1" spans="1:11" s="34" customFormat="1" x14ac:dyDescent="0.2">
      <c r="A1" s="48" t="s">
        <v>1729</v>
      </c>
      <c r="B1" s="380"/>
      <c r="C1" s="486"/>
      <c r="D1" s="486"/>
      <c r="E1" s="1485" t="s">
        <v>1728</v>
      </c>
      <c r="F1" s="1485"/>
    </row>
    <row r="2" spans="1:11" s="34" customFormat="1" x14ac:dyDescent="0.2">
      <c r="A2" s="48" t="s">
        <v>2042</v>
      </c>
      <c r="B2" s="380"/>
      <c r="C2" s="486"/>
    </row>
    <row r="3" spans="1:11" s="34" customFormat="1" x14ac:dyDescent="0.2">
      <c r="A3" s="48" t="s">
        <v>412</v>
      </c>
      <c r="B3" s="381"/>
      <c r="C3" s="381"/>
    </row>
    <row r="4" spans="1:11" ht="14.25" customHeight="1" x14ac:dyDescent="0.2">
      <c r="B4" s="43"/>
      <c r="C4" s="43"/>
      <c r="D4" s="43"/>
      <c r="E4" s="43"/>
      <c r="F4" s="43"/>
    </row>
    <row r="5" spans="1:11" s="37" customFormat="1" ht="30" customHeight="1" x14ac:dyDescent="0.2">
      <c r="A5" s="487" t="s">
        <v>52</v>
      </c>
      <c r="B5" s="1457" t="s">
        <v>1727</v>
      </c>
      <c r="C5" s="1457"/>
      <c r="D5" s="484"/>
      <c r="E5" s="1457" t="s">
        <v>2083</v>
      </c>
      <c r="F5" s="1457"/>
    </row>
    <row r="6" spans="1:11" ht="17.25" customHeight="1" x14ac:dyDescent="0.2">
      <c r="A6" s="514" t="s">
        <v>115</v>
      </c>
      <c r="B6" s="515">
        <f>SUM(B7:B10)</f>
        <v>622</v>
      </c>
      <c r="C6" s="515"/>
      <c r="D6" s="515"/>
      <c r="E6" s="515">
        <f>SUM(E7:E10)</f>
        <v>321008212</v>
      </c>
      <c r="F6" s="515"/>
      <c r="K6" s="382"/>
    </row>
    <row r="7" spans="1:11" x14ac:dyDescent="0.2">
      <c r="A7" s="1210" t="s">
        <v>168</v>
      </c>
      <c r="B7" s="1211">
        <v>138</v>
      </c>
      <c r="C7" s="1211"/>
      <c r="D7" s="1211"/>
      <c r="E7" s="1211">
        <v>101364005</v>
      </c>
      <c r="F7" s="1211"/>
      <c r="K7" s="382"/>
    </row>
    <row r="8" spans="1:11" x14ac:dyDescent="0.2">
      <c r="A8" s="38" t="s">
        <v>169</v>
      </c>
      <c r="B8" s="382">
        <v>262</v>
      </c>
      <c r="C8" s="382"/>
      <c r="D8" s="382"/>
      <c r="E8" s="382">
        <v>30128640</v>
      </c>
      <c r="F8" s="382"/>
      <c r="K8" s="382"/>
    </row>
    <row r="9" spans="1:11" x14ac:dyDescent="0.2">
      <c r="A9" s="38" t="s">
        <v>170</v>
      </c>
      <c r="B9" s="382">
        <v>165</v>
      </c>
      <c r="C9" s="382"/>
      <c r="D9" s="382"/>
      <c r="E9" s="382">
        <v>132418935</v>
      </c>
      <c r="F9" s="382"/>
      <c r="K9" s="382"/>
    </row>
    <row r="10" spans="1:11" x14ac:dyDescent="0.2">
      <c r="A10" s="1212" t="s">
        <v>171</v>
      </c>
      <c r="B10" s="1213">
        <v>57</v>
      </c>
      <c r="C10" s="1213"/>
      <c r="D10" s="1213"/>
      <c r="E10" s="1213">
        <v>57096632</v>
      </c>
      <c r="F10" s="1213"/>
    </row>
    <row r="11" spans="1:11" x14ac:dyDescent="0.2">
      <c r="A11" s="44"/>
      <c r="B11" s="44"/>
      <c r="C11" s="44"/>
      <c r="D11" s="44"/>
      <c r="E11" s="44"/>
      <c r="F11" s="44"/>
    </row>
    <row r="12" spans="1:11" x14ac:dyDescent="0.2">
      <c r="A12" s="1498" t="s">
        <v>1638</v>
      </c>
      <c r="B12" s="1498"/>
      <c r="C12" s="1498"/>
      <c r="D12" s="1498"/>
      <c r="E12" s="1498"/>
      <c r="F12" s="1498"/>
    </row>
  </sheetData>
  <mergeCells count="4">
    <mergeCell ref="E1:F1"/>
    <mergeCell ref="B5:C5"/>
    <mergeCell ref="E5:F5"/>
    <mergeCell ref="A12:F12"/>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&amp;R&amp;"Tahoma,Normal"447</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T35"/>
  <sheetViews>
    <sheetView showGridLines="0" view="pageBreakPreview" topLeftCell="A4" zoomScaleNormal="75" zoomScaleSheetLayoutView="100" workbookViewId="0"/>
  </sheetViews>
  <sheetFormatPr baseColWidth="10" defaultColWidth="11.42578125" defaultRowHeight="12.75" x14ac:dyDescent="0.2"/>
  <cols>
    <col min="1" max="1" width="6.28515625" style="393" customWidth="1"/>
    <col min="2" max="2" width="3" style="393" customWidth="1"/>
    <col min="3" max="3" width="62.7109375" style="393" customWidth="1"/>
    <col min="4" max="4" width="7.7109375" style="393" customWidth="1"/>
    <col min="5" max="5" width="4" style="393" customWidth="1"/>
    <col min="6" max="6" width="7.85546875" style="393" customWidth="1"/>
    <col min="7" max="7" width="4.5703125" style="393" customWidth="1"/>
    <col min="8" max="8" width="1.42578125" style="393" customWidth="1"/>
    <col min="9" max="9" width="8.140625" style="393" customWidth="1"/>
    <col min="10" max="10" width="4" style="393" customWidth="1"/>
    <col min="11" max="11" width="7.7109375" style="393" customWidth="1"/>
    <col min="12" max="12" width="4.85546875" style="393" customWidth="1"/>
    <col min="13" max="256" width="11.42578125" style="393"/>
    <col min="257" max="257" width="6.28515625" style="393" customWidth="1"/>
    <col min="258" max="258" width="3" style="393" customWidth="1"/>
    <col min="259" max="259" width="62.7109375" style="393" customWidth="1"/>
    <col min="260" max="260" width="10.5703125" style="393" customWidth="1"/>
    <col min="261" max="261" width="2.7109375" style="393" customWidth="1"/>
    <col min="262" max="262" width="10.5703125" style="393" customWidth="1"/>
    <col min="263" max="264" width="2.7109375" style="393" customWidth="1"/>
    <col min="265" max="265" width="10.5703125" style="393" customWidth="1"/>
    <col min="266" max="266" width="2.5703125" style="393" customWidth="1"/>
    <col min="267" max="267" width="10.7109375" style="393" customWidth="1"/>
    <col min="268" max="268" width="2.5703125" style="393" customWidth="1"/>
    <col min="269" max="512" width="11.42578125" style="393"/>
    <col min="513" max="513" width="6.28515625" style="393" customWidth="1"/>
    <col min="514" max="514" width="3" style="393" customWidth="1"/>
    <col min="515" max="515" width="62.7109375" style="393" customWidth="1"/>
    <col min="516" max="516" width="10.5703125" style="393" customWidth="1"/>
    <col min="517" max="517" width="2.7109375" style="393" customWidth="1"/>
    <col min="518" max="518" width="10.5703125" style="393" customWidth="1"/>
    <col min="519" max="520" width="2.7109375" style="393" customWidth="1"/>
    <col min="521" max="521" width="10.5703125" style="393" customWidth="1"/>
    <col min="522" max="522" width="2.5703125" style="393" customWidth="1"/>
    <col min="523" max="523" width="10.7109375" style="393" customWidth="1"/>
    <col min="524" max="524" width="2.5703125" style="393" customWidth="1"/>
    <col min="525" max="768" width="11.42578125" style="393"/>
    <col min="769" max="769" width="6.28515625" style="393" customWidth="1"/>
    <col min="770" max="770" width="3" style="393" customWidth="1"/>
    <col min="771" max="771" width="62.7109375" style="393" customWidth="1"/>
    <col min="772" max="772" width="10.5703125" style="393" customWidth="1"/>
    <col min="773" max="773" width="2.7109375" style="393" customWidth="1"/>
    <col min="774" max="774" width="10.5703125" style="393" customWidth="1"/>
    <col min="775" max="776" width="2.7109375" style="393" customWidth="1"/>
    <col min="777" max="777" width="10.5703125" style="393" customWidth="1"/>
    <col min="778" max="778" width="2.5703125" style="393" customWidth="1"/>
    <col min="779" max="779" width="10.7109375" style="393" customWidth="1"/>
    <col min="780" max="780" width="2.5703125" style="393" customWidth="1"/>
    <col min="781" max="1024" width="11.42578125" style="393"/>
    <col min="1025" max="1025" width="6.28515625" style="393" customWidth="1"/>
    <col min="1026" max="1026" width="3" style="393" customWidth="1"/>
    <col min="1027" max="1027" width="62.7109375" style="393" customWidth="1"/>
    <col min="1028" max="1028" width="10.5703125" style="393" customWidth="1"/>
    <col min="1029" max="1029" width="2.7109375" style="393" customWidth="1"/>
    <col min="1030" max="1030" width="10.5703125" style="393" customWidth="1"/>
    <col min="1031" max="1032" width="2.7109375" style="393" customWidth="1"/>
    <col min="1033" max="1033" width="10.5703125" style="393" customWidth="1"/>
    <col min="1034" max="1034" width="2.5703125" style="393" customWidth="1"/>
    <col min="1035" max="1035" width="10.7109375" style="393" customWidth="1"/>
    <col min="1036" max="1036" width="2.5703125" style="393" customWidth="1"/>
    <col min="1037" max="1280" width="11.42578125" style="393"/>
    <col min="1281" max="1281" width="6.28515625" style="393" customWidth="1"/>
    <col min="1282" max="1282" width="3" style="393" customWidth="1"/>
    <col min="1283" max="1283" width="62.7109375" style="393" customWidth="1"/>
    <col min="1284" max="1284" width="10.5703125" style="393" customWidth="1"/>
    <col min="1285" max="1285" width="2.7109375" style="393" customWidth="1"/>
    <col min="1286" max="1286" width="10.5703125" style="393" customWidth="1"/>
    <col min="1287" max="1288" width="2.7109375" style="393" customWidth="1"/>
    <col min="1289" max="1289" width="10.5703125" style="393" customWidth="1"/>
    <col min="1290" max="1290" width="2.5703125" style="393" customWidth="1"/>
    <col min="1291" max="1291" width="10.7109375" style="393" customWidth="1"/>
    <col min="1292" max="1292" width="2.5703125" style="393" customWidth="1"/>
    <col min="1293" max="1536" width="11.42578125" style="393"/>
    <col min="1537" max="1537" width="6.28515625" style="393" customWidth="1"/>
    <col min="1538" max="1538" width="3" style="393" customWidth="1"/>
    <col min="1539" max="1539" width="62.7109375" style="393" customWidth="1"/>
    <col min="1540" max="1540" width="10.5703125" style="393" customWidth="1"/>
    <col min="1541" max="1541" width="2.7109375" style="393" customWidth="1"/>
    <col min="1542" max="1542" width="10.5703125" style="393" customWidth="1"/>
    <col min="1543" max="1544" width="2.7109375" style="393" customWidth="1"/>
    <col min="1545" max="1545" width="10.5703125" style="393" customWidth="1"/>
    <col min="1546" max="1546" width="2.5703125" style="393" customWidth="1"/>
    <col min="1547" max="1547" width="10.7109375" style="393" customWidth="1"/>
    <col min="1548" max="1548" width="2.5703125" style="393" customWidth="1"/>
    <col min="1549" max="1792" width="11.42578125" style="393"/>
    <col min="1793" max="1793" width="6.28515625" style="393" customWidth="1"/>
    <col min="1794" max="1794" width="3" style="393" customWidth="1"/>
    <col min="1795" max="1795" width="62.7109375" style="393" customWidth="1"/>
    <col min="1796" max="1796" width="10.5703125" style="393" customWidth="1"/>
    <col min="1797" max="1797" width="2.7109375" style="393" customWidth="1"/>
    <col min="1798" max="1798" width="10.5703125" style="393" customWidth="1"/>
    <col min="1799" max="1800" width="2.7109375" style="393" customWidth="1"/>
    <col min="1801" max="1801" width="10.5703125" style="393" customWidth="1"/>
    <col min="1802" max="1802" width="2.5703125" style="393" customWidth="1"/>
    <col min="1803" max="1803" width="10.7109375" style="393" customWidth="1"/>
    <col min="1804" max="1804" width="2.5703125" style="393" customWidth="1"/>
    <col min="1805" max="2048" width="11.42578125" style="393"/>
    <col min="2049" max="2049" width="6.28515625" style="393" customWidth="1"/>
    <col min="2050" max="2050" width="3" style="393" customWidth="1"/>
    <col min="2051" max="2051" width="62.7109375" style="393" customWidth="1"/>
    <col min="2052" max="2052" width="10.5703125" style="393" customWidth="1"/>
    <col min="2053" max="2053" width="2.7109375" style="393" customWidth="1"/>
    <col min="2054" max="2054" width="10.5703125" style="393" customWidth="1"/>
    <col min="2055" max="2056" width="2.7109375" style="393" customWidth="1"/>
    <col min="2057" max="2057" width="10.5703125" style="393" customWidth="1"/>
    <col min="2058" max="2058" width="2.5703125" style="393" customWidth="1"/>
    <col min="2059" max="2059" width="10.7109375" style="393" customWidth="1"/>
    <col min="2060" max="2060" width="2.5703125" style="393" customWidth="1"/>
    <col min="2061" max="2304" width="11.42578125" style="393"/>
    <col min="2305" max="2305" width="6.28515625" style="393" customWidth="1"/>
    <col min="2306" max="2306" width="3" style="393" customWidth="1"/>
    <col min="2307" max="2307" width="62.7109375" style="393" customWidth="1"/>
    <col min="2308" max="2308" width="10.5703125" style="393" customWidth="1"/>
    <col min="2309" max="2309" width="2.7109375" style="393" customWidth="1"/>
    <col min="2310" max="2310" width="10.5703125" style="393" customWidth="1"/>
    <col min="2311" max="2312" width="2.7109375" style="393" customWidth="1"/>
    <col min="2313" max="2313" width="10.5703125" style="393" customWidth="1"/>
    <col min="2314" max="2314" width="2.5703125" style="393" customWidth="1"/>
    <col min="2315" max="2315" width="10.7109375" style="393" customWidth="1"/>
    <col min="2316" max="2316" width="2.5703125" style="393" customWidth="1"/>
    <col min="2317" max="2560" width="11.42578125" style="393"/>
    <col min="2561" max="2561" width="6.28515625" style="393" customWidth="1"/>
    <col min="2562" max="2562" width="3" style="393" customWidth="1"/>
    <col min="2563" max="2563" width="62.7109375" style="393" customWidth="1"/>
    <col min="2564" max="2564" width="10.5703125" style="393" customWidth="1"/>
    <col min="2565" max="2565" width="2.7109375" style="393" customWidth="1"/>
    <col min="2566" max="2566" width="10.5703125" style="393" customWidth="1"/>
    <col min="2567" max="2568" width="2.7109375" style="393" customWidth="1"/>
    <col min="2569" max="2569" width="10.5703125" style="393" customWidth="1"/>
    <col min="2570" max="2570" width="2.5703125" style="393" customWidth="1"/>
    <col min="2571" max="2571" width="10.7109375" style="393" customWidth="1"/>
    <col min="2572" max="2572" width="2.5703125" style="393" customWidth="1"/>
    <col min="2573" max="2816" width="11.42578125" style="393"/>
    <col min="2817" max="2817" width="6.28515625" style="393" customWidth="1"/>
    <col min="2818" max="2818" width="3" style="393" customWidth="1"/>
    <col min="2819" max="2819" width="62.7109375" style="393" customWidth="1"/>
    <col min="2820" max="2820" width="10.5703125" style="393" customWidth="1"/>
    <col min="2821" max="2821" width="2.7109375" style="393" customWidth="1"/>
    <col min="2822" max="2822" width="10.5703125" style="393" customWidth="1"/>
    <col min="2823" max="2824" width="2.7109375" style="393" customWidth="1"/>
    <col min="2825" max="2825" width="10.5703125" style="393" customWidth="1"/>
    <col min="2826" max="2826" width="2.5703125" style="393" customWidth="1"/>
    <col min="2827" max="2827" width="10.7109375" style="393" customWidth="1"/>
    <col min="2828" max="2828" width="2.5703125" style="393" customWidth="1"/>
    <col min="2829" max="3072" width="11.42578125" style="393"/>
    <col min="3073" max="3073" width="6.28515625" style="393" customWidth="1"/>
    <col min="3074" max="3074" width="3" style="393" customWidth="1"/>
    <col min="3075" max="3075" width="62.7109375" style="393" customWidth="1"/>
    <col min="3076" max="3076" width="10.5703125" style="393" customWidth="1"/>
    <col min="3077" max="3077" width="2.7109375" style="393" customWidth="1"/>
    <col min="3078" max="3078" width="10.5703125" style="393" customWidth="1"/>
    <col min="3079" max="3080" width="2.7109375" style="393" customWidth="1"/>
    <col min="3081" max="3081" width="10.5703125" style="393" customWidth="1"/>
    <col min="3082" max="3082" width="2.5703125" style="393" customWidth="1"/>
    <col min="3083" max="3083" width="10.7109375" style="393" customWidth="1"/>
    <col min="3084" max="3084" width="2.5703125" style="393" customWidth="1"/>
    <col min="3085" max="3328" width="11.42578125" style="393"/>
    <col min="3329" max="3329" width="6.28515625" style="393" customWidth="1"/>
    <col min="3330" max="3330" width="3" style="393" customWidth="1"/>
    <col min="3331" max="3331" width="62.7109375" style="393" customWidth="1"/>
    <col min="3332" max="3332" width="10.5703125" style="393" customWidth="1"/>
    <col min="3333" max="3333" width="2.7109375" style="393" customWidth="1"/>
    <col min="3334" max="3334" width="10.5703125" style="393" customWidth="1"/>
    <col min="3335" max="3336" width="2.7109375" style="393" customWidth="1"/>
    <col min="3337" max="3337" width="10.5703125" style="393" customWidth="1"/>
    <col min="3338" max="3338" width="2.5703125" style="393" customWidth="1"/>
    <col min="3339" max="3339" width="10.7109375" style="393" customWidth="1"/>
    <col min="3340" max="3340" width="2.5703125" style="393" customWidth="1"/>
    <col min="3341" max="3584" width="11.42578125" style="393"/>
    <col min="3585" max="3585" width="6.28515625" style="393" customWidth="1"/>
    <col min="3586" max="3586" width="3" style="393" customWidth="1"/>
    <col min="3587" max="3587" width="62.7109375" style="393" customWidth="1"/>
    <col min="3588" max="3588" width="10.5703125" style="393" customWidth="1"/>
    <col min="3589" max="3589" width="2.7109375" style="393" customWidth="1"/>
    <col min="3590" max="3590" width="10.5703125" style="393" customWidth="1"/>
    <col min="3591" max="3592" width="2.7109375" style="393" customWidth="1"/>
    <col min="3593" max="3593" width="10.5703125" style="393" customWidth="1"/>
    <col min="3594" max="3594" width="2.5703125" style="393" customWidth="1"/>
    <col min="3595" max="3595" width="10.7109375" style="393" customWidth="1"/>
    <col min="3596" max="3596" width="2.5703125" style="393" customWidth="1"/>
    <col min="3597" max="3840" width="11.42578125" style="393"/>
    <col min="3841" max="3841" width="6.28515625" style="393" customWidth="1"/>
    <col min="3842" max="3842" width="3" style="393" customWidth="1"/>
    <col min="3843" max="3843" width="62.7109375" style="393" customWidth="1"/>
    <col min="3844" max="3844" width="10.5703125" style="393" customWidth="1"/>
    <col min="3845" max="3845" width="2.7109375" style="393" customWidth="1"/>
    <col min="3846" max="3846" width="10.5703125" style="393" customWidth="1"/>
    <col min="3847" max="3848" width="2.7109375" style="393" customWidth="1"/>
    <col min="3849" max="3849" width="10.5703125" style="393" customWidth="1"/>
    <col min="3850" max="3850" width="2.5703125" style="393" customWidth="1"/>
    <col min="3851" max="3851" width="10.7109375" style="393" customWidth="1"/>
    <col min="3852" max="3852" width="2.5703125" style="393" customWidth="1"/>
    <col min="3853" max="4096" width="11.42578125" style="393"/>
    <col min="4097" max="4097" width="6.28515625" style="393" customWidth="1"/>
    <col min="4098" max="4098" width="3" style="393" customWidth="1"/>
    <col min="4099" max="4099" width="62.7109375" style="393" customWidth="1"/>
    <col min="4100" max="4100" width="10.5703125" style="393" customWidth="1"/>
    <col min="4101" max="4101" width="2.7109375" style="393" customWidth="1"/>
    <col min="4102" max="4102" width="10.5703125" style="393" customWidth="1"/>
    <col min="4103" max="4104" width="2.7109375" style="393" customWidth="1"/>
    <col min="4105" max="4105" width="10.5703125" style="393" customWidth="1"/>
    <col min="4106" max="4106" width="2.5703125" style="393" customWidth="1"/>
    <col min="4107" max="4107" width="10.7109375" style="393" customWidth="1"/>
    <col min="4108" max="4108" width="2.5703125" style="393" customWidth="1"/>
    <col min="4109" max="4352" width="11.42578125" style="393"/>
    <col min="4353" max="4353" width="6.28515625" style="393" customWidth="1"/>
    <col min="4354" max="4354" width="3" style="393" customWidth="1"/>
    <col min="4355" max="4355" width="62.7109375" style="393" customWidth="1"/>
    <col min="4356" max="4356" width="10.5703125" style="393" customWidth="1"/>
    <col min="4357" max="4357" width="2.7109375" style="393" customWidth="1"/>
    <col min="4358" max="4358" width="10.5703125" style="393" customWidth="1"/>
    <col min="4359" max="4360" width="2.7109375" style="393" customWidth="1"/>
    <col min="4361" max="4361" width="10.5703125" style="393" customWidth="1"/>
    <col min="4362" max="4362" width="2.5703125" style="393" customWidth="1"/>
    <col min="4363" max="4363" width="10.7109375" style="393" customWidth="1"/>
    <col min="4364" max="4364" width="2.5703125" style="393" customWidth="1"/>
    <col min="4365" max="4608" width="11.42578125" style="393"/>
    <col min="4609" max="4609" width="6.28515625" style="393" customWidth="1"/>
    <col min="4610" max="4610" width="3" style="393" customWidth="1"/>
    <col min="4611" max="4611" width="62.7109375" style="393" customWidth="1"/>
    <col min="4612" max="4612" width="10.5703125" style="393" customWidth="1"/>
    <col min="4613" max="4613" width="2.7109375" style="393" customWidth="1"/>
    <col min="4614" max="4614" width="10.5703125" style="393" customWidth="1"/>
    <col min="4615" max="4616" width="2.7109375" style="393" customWidth="1"/>
    <col min="4617" max="4617" width="10.5703125" style="393" customWidth="1"/>
    <col min="4618" max="4618" width="2.5703125" style="393" customWidth="1"/>
    <col min="4619" max="4619" width="10.7109375" style="393" customWidth="1"/>
    <col min="4620" max="4620" width="2.5703125" style="393" customWidth="1"/>
    <col min="4621" max="4864" width="11.42578125" style="393"/>
    <col min="4865" max="4865" width="6.28515625" style="393" customWidth="1"/>
    <col min="4866" max="4866" width="3" style="393" customWidth="1"/>
    <col min="4867" max="4867" width="62.7109375" style="393" customWidth="1"/>
    <col min="4868" max="4868" width="10.5703125" style="393" customWidth="1"/>
    <col min="4869" max="4869" width="2.7109375" style="393" customWidth="1"/>
    <col min="4870" max="4870" width="10.5703125" style="393" customWidth="1"/>
    <col min="4871" max="4872" width="2.7109375" style="393" customWidth="1"/>
    <col min="4873" max="4873" width="10.5703125" style="393" customWidth="1"/>
    <col min="4874" max="4874" width="2.5703125" style="393" customWidth="1"/>
    <col min="4875" max="4875" width="10.7109375" style="393" customWidth="1"/>
    <col min="4876" max="4876" width="2.5703125" style="393" customWidth="1"/>
    <col min="4877" max="5120" width="11.42578125" style="393"/>
    <col min="5121" max="5121" width="6.28515625" style="393" customWidth="1"/>
    <col min="5122" max="5122" width="3" style="393" customWidth="1"/>
    <col min="5123" max="5123" width="62.7109375" style="393" customWidth="1"/>
    <col min="5124" max="5124" width="10.5703125" style="393" customWidth="1"/>
    <col min="5125" max="5125" width="2.7109375" style="393" customWidth="1"/>
    <col min="5126" max="5126" width="10.5703125" style="393" customWidth="1"/>
    <col min="5127" max="5128" width="2.7109375" style="393" customWidth="1"/>
    <col min="5129" max="5129" width="10.5703125" style="393" customWidth="1"/>
    <col min="5130" max="5130" width="2.5703125" style="393" customWidth="1"/>
    <col min="5131" max="5131" width="10.7109375" style="393" customWidth="1"/>
    <col min="5132" max="5132" width="2.5703125" style="393" customWidth="1"/>
    <col min="5133" max="5376" width="11.42578125" style="393"/>
    <col min="5377" max="5377" width="6.28515625" style="393" customWidth="1"/>
    <col min="5378" max="5378" width="3" style="393" customWidth="1"/>
    <col min="5379" max="5379" width="62.7109375" style="393" customWidth="1"/>
    <col min="5380" max="5380" width="10.5703125" style="393" customWidth="1"/>
    <col min="5381" max="5381" width="2.7109375" style="393" customWidth="1"/>
    <col min="5382" max="5382" width="10.5703125" style="393" customWidth="1"/>
    <col min="5383" max="5384" width="2.7109375" style="393" customWidth="1"/>
    <col min="5385" max="5385" width="10.5703125" style="393" customWidth="1"/>
    <col min="5386" max="5386" width="2.5703125" style="393" customWidth="1"/>
    <col min="5387" max="5387" width="10.7109375" style="393" customWidth="1"/>
    <col min="5388" max="5388" width="2.5703125" style="393" customWidth="1"/>
    <col min="5389" max="5632" width="11.42578125" style="393"/>
    <col min="5633" max="5633" width="6.28515625" style="393" customWidth="1"/>
    <col min="5634" max="5634" width="3" style="393" customWidth="1"/>
    <col min="5635" max="5635" width="62.7109375" style="393" customWidth="1"/>
    <col min="5636" max="5636" width="10.5703125" style="393" customWidth="1"/>
    <col min="5637" max="5637" width="2.7109375" style="393" customWidth="1"/>
    <col min="5638" max="5638" width="10.5703125" style="393" customWidth="1"/>
    <col min="5639" max="5640" width="2.7109375" style="393" customWidth="1"/>
    <col min="5641" max="5641" width="10.5703125" style="393" customWidth="1"/>
    <col min="5642" max="5642" width="2.5703125" style="393" customWidth="1"/>
    <col min="5643" max="5643" width="10.7109375" style="393" customWidth="1"/>
    <col min="5644" max="5644" width="2.5703125" style="393" customWidth="1"/>
    <col min="5645" max="5888" width="11.42578125" style="393"/>
    <col min="5889" max="5889" width="6.28515625" style="393" customWidth="1"/>
    <col min="5890" max="5890" width="3" style="393" customWidth="1"/>
    <col min="5891" max="5891" width="62.7109375" style="393" customWidth="1"/>
    <col min="5892" max="5892" width="10.5703125" style="393" customWidth="1"/>
    <col min="5893" max="5893" width="2.7109375" style="393" customWidth="1"/>
    <col min="5894" max="5894" width="10.5703125" style="393" customWidth="1"/>
    <col min="5895" max="5896" width="2.7109375" style="393" customWidth="1"/>
    <col min="5897" max="5897" width="10.5703125" style="393" customWidth="1"/>
    <col min="5898" max="5898" width="2.5703125" style="393" customWidth="1"/>
    <col min="5899" max="5899" width="10.7109375" style="393" customWidth="1"/>
    <col min="5900" max="5900" width="2.5703125" style="393" customWidth="1"/>
    <col min="5901" max="6144" width="11.42578125" style="393"/>
    <col min="6145" max="6145" width="6.28515625" style="393" customWidth="1"/>
    <col min="6146" max="6146" width="3" style="393" customWidth="1"/>
    <col min="6147" max="6147" width="62.7109375" style="393" customWidth="1"/>
    <col min="6148" max="6148" width="10.5703125" style="393" customWidth="1"/>
    <col min="6149" max="6149" width="2.7109375" style="393" customWidth="1"/>
    <col min="6150" max="6150" width="10.5703125" style="393" customWidth="1"/>
    <col min="6151" max="6152" width="2.7109375" style="393" customWidth="1"/>
    <col min="6153" max="6153" width="10.5703125" style="393" customWidth="1"/>
    <col min="6154" max="6154" width="2.5703125" style="393" customWidth="1"/>
    <col min="6155" max="6155" width="10.7109375" style="393" customWidth="1"/>
    <col min="6156" max="6156" width="2.5703125" style="393" customWidth="1"/>
    <col min="6157" max="6400" width="11.42578125" style="393"/>
    <col min="6401" max="6401" width="6.28515625" style="393" customWidth="1"/>
    <col min="6402" max="6402" width="3" style="393" customWidth="1"/>
    <col min="6403" max="6403" width="62.7109375" style="393" customWidth="1"/>
    <col min="6404" max="6404" width="10.5703125" style="393" customWidth="1"/>
    <col min="6405" max="6405" width="2.7109375" style="393" customWidth="1"/>
    <col min="6406" max="6406" width="10.5703125" style="393" customWidth="1"/>
    <col min="6407" max="6408" width="2.7109375" style="393" customWidth="1"/>
    <col min="6409" max="6409" width="10.5703125" style="393" customWidth="1"/>
    <col min="6410" max="6410" width="2.5703125" style="393" customWidth="1"/>
    <col min="6411" max="6411" width="10.7109375" style="393" customWidth="1"/>
    <col min="6412" max="6412" width="2.5703125" style="393" customWidth="1"/>
    <col min="6413" max="6656" width="11.42578125" style="393"/>
    <col min="6657" max="6657" width="6.28515625" style="393" customWidth="1"/>
    <col min="6658" max="6658" width="3" style="393" customWidth="1"/>
    <col min="6659" max="6659" width="62.7109375" style="393" customWidth="1"/>
    <col min="6660" max="6660" width="10.5703125" style="393" customWidth="1"/>
    <col min="6661" max="6661" width="2.7109375" style="393" customWidth="1"/>
    <col min="6662" max="6662" width="10.5703125" style="393" customWidth="1"/>
    <col min="6663" max="6664" width="2.7109375" style="393" customWidth="1"/>
    <col min="6665" max="6665" width="10.5703125" style="393" customWidth="1"/>
    <col min="6666" max="6666" width="2.5703125" style="393" customWidth="1"/>
    <col min="6667" max="6667" width="10.7109375" style="393" customWidth="1"/>
    <col min="6668" max="6668" width="2.5703125" style="393" customWidth="1"/>
    <col min="6669" max="6912" width="11.42578125" style="393"/>
    <col min="6913" max="6913" width="6.28515625" style="393" customWidth="1"/>
    <col min="6914" max="6914" width="3" style="393" customWidth="1"/>
    <col min="6915" max="6915" width="62.7109375" style="393" customWidth="1"/>
    <col min="6916" max="6916" width="10.5703125" style="393" customWidth="1"/>
    <col min="6917" max="6917" width="2.7109375" style="393" customWidth="1"/>
    <col min="6918" max="6918" width="10.5703125" style="393" customWidth="1"/>
    <col min="6919" max="6920" width="2.7109375" style="393" customWidth="1"/>
    <col min="6921" max="6921" width="10.5703125" style="393" customWidth="1"/>
    <col min="6922" max="6922" width="2.5703125" style="393" customWidth="1"/>
    <col min="6923" max="6923" width="10.7109375" style="393" customWidth="1"/>
    <col min="6924" max="6924" width="2.5703125" style="393" customWidth="1"/>
    <col min="6925" max="7168" width="11.42578125" style="393"/>
    <col min="7169" max="7169" width="6.28515625" style="393" customWidth="1"/>
    <col min="7170" max="7170" width="3" style="393" customWidth="1"/>
    <col min="7171" max="7171" width="62.7109375" style="393" customWidth="1"/>
    <col min="7172" max="7172" width="10.5703125" style="393" customWidth="1"/>
    <col min="7173" max="7173" width="2.7109375" style="393" customWidth="1"/>
    <col min="7174" max="7174" width="10.5703125" style="393" customWidth="1"/>
    <col min="7175" max="7176" width="2.7109375" style="393" customWidth="1"/>
    <col min="7177" max="7177" width="10.5703125" style="393" customWidth="1"/>
    <col min="7178" max="7178" width="2.5703125" style="393" customWidth="1"/>
    <col min="7179" max="7179" width="10.7109375" style="393" customWidth="1"/>
    <col min="7180" max="7180" width="2.5703125" style="393" customWidth="1"/>
    <col min="7181" max="7424" width="11.42578125" style="393"/>
    <col min="7425" max="7425" width="6.28515625" style="393" customWidth="1"/>
    <col min="7426" max="7426" width="3" style="393" customWidth="1"/>
    <col min="7427" max="7427" width="62.7109375" style="393" customWidth="1"/>
    <col min="7428" max="7428" width="10.5703125" style="393" customWidth="1"/>
    <col min="7429" max="7429" width="2.7109375" style="393" customWidth="1"/>
    <col min="7430" max="7430" width="10.5703125" style="393" customWidth="1"/>
    <col min="7431" max="7432" width="2.7109375" style="393" customWidth="1"/>
    <col min="7433" max="7433" width="10.5703125" style="393" customWidth="1"/>
    <col min="7434" max="7434" width="2.5703125" style="393" customWidth="1"/>
    <col min="7435" max="7435" width="10.7109375" style="393" customWidth="1"/>
    <col min="7436" max="7436" width="2.5703125" style="393" customWidth="1"/>
    <col min="7437" max="7680" width="11.42578125" style="393"/>
    <col min="7681" max="7681" width="6.28515625" style="393" customWidth="1"/>
    <col min="7682" max="7682" width="3" style="393" customWidth="1"/>
    <col min="7683" max="7683" width="62.7109375" style="393" customWidth="1"/>
    <col min="7684" max="7684" width="10.5703125" style="393" customWidth="1"/>
    <col min="7685" max="7685" width="2.7109375" style="393" customWidth="1"/>
    <col min="7686" max="7686" width="10.5703125" style="393" customWidth="1"/>
    <col min="7687" max="7688" width="2.7109375" style="393" customWidth="1"/>
    <col min="7689" max="7689" width="10.5703125" style="393" customWidth="1"/>
    <col min="7690" max="7690" width="2.5703125" style="393" customWidth="1"/>
    <col min="7691" max="7691" width="10.7109375" style="393" customWidth="1"/>
    <col min="7692" max="7692" width="2.5703125" style="393" customWidth="1"/>
    <col min="7693" max="7936" width="11.42578125" style="393"/>
    <col min="7937" max="7937" width="6.28515625" style="393" customWidth="1"/>
    <col min="7938" max="7938" width="3" style="393" customWidth="1"/>
    <col min="7939" max="7939" width="62.7109375" style="393" customWidth="1"/>
    <col min="7940" max="7940" width="10.5703125" style="393" customWidth="1"/>
    <col min="7941" max="7941" width="2.7109375" style="393" customWidth="1"/>
    <col min="7942" max="7942" width="10.5703125" style="393" customWidth="1"/>
    <col min="7943" max="7944" width="2.7109375" style="393" customWidth="1"/>
    <col min="7945" max="7945" width="10.5703125" style="393" customWidth="1"/>
    <col min="7946" max="7946" width="2.5703125" style="393" customWidth="1"/>
    <col min="7947" max="7947" width="10.7109375" style="393" customWidth="1"/>
    <col min="7948" max="7948" width="2.5703125" style="393" customWidth="1"/>
    <col min="7949" max="8192" width="11.42578125" style="393"/>
    <col min="8193" max="8193" width="6.28515625" style="393" customWidth="1"/>
    <col min="8194" max="8194" width="3" style="393" customWidth="1"/>
    <col min="8195" max="8195" width="62.7109375" style="393" customWidth="1"/>
    <col min="8196" max="8196" width="10.5703125" style="393" customWidth="1"/>
    <col min="8197" max="8197" width="2.7109375" style="393" customWidth="1"/>
    <col min="8198" max="8198" width="10.5703125" style="393" customWidth="1"/>
    <col min="8199" max="8200" width="2.7109375" style="393" customWidth="1"/>
    <col min="8201" max="8201" width="10.5703125" style="393" customWidth="1"/>
    <col min="8202" max="8202" width="2.5703125" style="393" customWidth="1"/>
    <col min="8203" max="8203" width="10.7109375" style="393" customWidth="1"/>
    <col min="8204" max="8204" width="2.5703125" style="393" customWidth="1"/>
    <col min="8205" max="8448" width="11.42578125" style="393"/>
    <col min="8449" max="8449" width="6.28515625" style="393" customWidth="1"/>
    <col min="8450" max="8450" width="3" style="393" customWidth="1"/>
    <col min="8451" max="8451" width="62.7109375" style="393" customWidth="1"/>
    <col min="8452" max="8452" width="10.5703125" style="393" customWidth="1"/>
    <col min="8453" max="8453" width="2.7109375" style="393" customWidth="1"/>
    <col min="8454" max="8454" width="10.5703125" style="393" customWidth="1"/>
    <col min="8455" max="8456" width="2.7109375" style="393" customWidth="1"/>
    <col min="8457" max="8457" width="10.5703125" style="393" customWidth="1"/>
    <col min="8458" max="8458" width="2.5703125" style="393" customWidth="1"/>
    <col min="8459" max="8459" width="10.7109375" style="393" customWidth="1"/>
    <col min="8460" max="8460" width="2.5703125" style="393" customWidth="1"/>
    <col min="8461" max="8704" width="11.42578125" style="393"/>
    <col min="8705" max="8705" width="6.28515625" style="393" customWidth="1"/>
    <col min="8706" max="8706" width="3" style="393" customWidth="1"/>
    <col min="8707" max="8707" width="62.7109375" style="393" customWidth="1"/>
    <col min="8708" max="8708" width="10.5703125" style="393" customWidth="1"/>
    <col min="8709" max="8709" width="2.7109375" style="393" customWidth="1"/>
    <col min="8710" max="8710" width="10.5703125" style="393" customWidth="1"/>
    <col min="8711" max="8712" width="2.7109375" style="393" customWidth="1"/>
    <col min="8713" max="8713" width="10.5703125" style="393" customWidth="1"/>
    <col min="8714" max="8714" width="2.5703125" style="393" customWidth="1"/>
    <col min="8715" max="8715" width="10.7109375" style="393" customWidth="1"/>
    <col min="8716" max="8716" width="2.5703125" style="393" customWidth="1"/>
    <col min="8717" max="8960" width="11.42578125" style="393"/>
    <col min="8961" max="8961" width="6.28515625" style="393" customWidth="1"/>
    <col min="8962" max="8962" width="3" style="393" customWidth="1"/>
    <col min="8963" max="8963" width="62.7109375" style="393" customWidth="1"/>
    <col min="8964" max="8964" width="10.5703125" style="393" customWidth="1"/>
    <col min="8965" max="8965" width="2.7109375" style="393" customWidth="1"/>
    <col min="8966" max="8966" width="10.5703125" style="393" customWidth="1"/>
    <col min="8967" max="8968" width="2.7109375" style="393" customWidth="1"/>
    <col min="8969" max="8969" width="10.5703125" style="393" customWidth="1"/>
    <col min="8970" max="8970" width="2.5703125" style="393" customWidth="1"/>
    <col min="8971" max="8971" width="10.7109375" style="393" customWidth="1"/>
    <col min="8972" max="8972" width="2.5703125" style="393" customWidth="1"/>
    <col min="8973" max="9216" width="11.42578125" style="393"/>
    <col min="9217" max="9217" width="6.28515625" style="393" customWidth="1"/>
    <col min="9218" max="9218" width="3" style="393" customWidth="1"/>
    <col min="9219" max="9219" width="62.7109375" style="393" customWidth="1"/>
    <col min="9220" max="9220" width="10.5703125" style="393" customWidth="1"/>
    <col min="9221" max="9221" width="2.7109375" style="393" customWidth="1"/>
    <col min="9222" max="9222" width="10.5703125" style="393" customWidth="1"/>
    <col min="9223" max="9224" width="2.7109375" style="393" customWidth="1"/>
    <col min="9225" max="9225" width="10.5703125" style="393" customWidth="1"/>
    <col min="9226" max="9226" width="2.5703125" style="393" customWidth="1"/>
    <col min="9227" max="9227" width="10.7109375" style="393" customWidth="1"/>
    <col min="9228" max="9228" width="2.5703125" style="393" customWidth="1"/>
    <col min="9229" max="9472" width="11.42578125" style="393"/>
    <col min="9473" max="9473" width="6.28515625" style="393" customWidth="1"/>
    <col min="9474" max="9474" width="3" style="393" customWidth="1"/>
    <col min="9475" max="9475" width="62.7109375" style="393" customWidth="1"/>
    <col min="9476" max="9476" width="10.5703125" style="393" customWidth="1"/>
    <col min="9477" max="9477" width="2.7109375" style="393" customWidth="1"/>
    <col min="9478" max="9478" width="10.5703125" style="393" customWidth="1"/>
    <col min="9479" max="9480" width="2.7109375" style="393" customWidth="1"/>
    <col min="9481" max="9481" width="10.5703125" style="393" customWidth="1"/>
    <col min="9482" max="9482" width="2.5703125" style="393" customWidth="1"/>
    <col min="9483" max="9483" width="10.7109375" style="393" customWidth="1"/>
    <col min="9484" max="9484" width="2.5703125" style="393" customWidth="1"/>
    <col min="9485" max="9728" width="11.42578125" style="393"/>
    <col min="9729" max="9729" width="6.28515625" style="393" customWidth="1"/>
    <col min="9730" max="9730" width="3" style="393" customWidth="1"/>
    <col min="9731" max="9731" width="62.7109375" style="393" customWidth="1"/>
    <col min="9732" max="9732" width="10.5703125" style="393" customWidth="1"/>
    <col min="9733" max="9733" width="2.7109375" style="393" customWidth="1"/>
    <col min="9734" max="9734" width="10.5703125" style="393" customWidth="1"/>
    <col min="9735" max="9736" width="2.7109375" style="393" customWidth="1"/>
    <col min="9737" max="9737" width="10.5703125" style="393" customWidth="1"/>
    <col min="9738" max="9738" width="2.5703125" style="393" customWidth="1"/>
    <col min="9739" max="9739" width="10.7109375" style="393" customWidth="1"/>
    <col min="9740" max="9740" width="2.5703125" style="393" customWidth="1"/>
    <col min="9741" max="9984" width="11.42578125" style="393"/>
    <col min="9985" max="9985" width="6.28515625" style="393" customWidth="1"/>
    <col min="9986" max="9986" width="3" style="393" customWidth="1"/>
    <col min="9987" max="9987" width="62.7109375" style="393" customWidth="1"/>
    <col min="9988" max="9988" width="10.5703125" style="393" customWidth="1"/>
    <col min="9989" max="9989" width="2.7109375" style="393" customWidth="1"/>
    <col min="9990" max="9990" width="10.5703125" style="393" customWidth="1"/>
    <col min="9991" max="9992" width="2.7109375" style="393" customWidth="1"/>
    <col min="9993" max="9993" width="10.5703125" style="393" customWidth="1"/>
    <col min="9994" max="9994" width="2.5703125" style="393" customWidth="1"/>
    <col min="9995" max="9995" width="10.7109375" style="393" customWidth="1"/>
    <col min="9996" max="9996" width="2.5703125" style="393" customWidth="1"/>
    <col min="9997" max="10240" width="11.42578125" style="393"/>
    <col min="10241" max="10241" width="6.28515625" style="393" customWidth="1"/>
    <col min="10242" max="10242" width="3" style="393" customWidth="1"/>
    <col min="10243" max="10243" width="62.7109375" style="393" customWidth="1"/>
    <col min="10244" max="10244" width="10.5703125" style="393" customWidth="1"/>
    <col min="10245" max="10245" width="2.7109375" style="393" customWidth="1"/>
    <col min="10246" max="10246" width="10.5703125" style="393" customWidth="1"/>
    <col min="10247" max="10248" width="2.7109375" style="393" customWidth="1"/>
    <col min="10249" max="10249" width="10.5703125" style="393" customWidth="1"/>
    <col min="10250" max="10250" width="2.5703125" style="393" customWidth="1"/>
    <col min="10251" max="10251" width="10.7109375" style="393" customWidth="1"/>
    <col min="10252" max="10252" width="2.5703125" style="393" customWidth="1"/>
    <col min="10253" max="10496" width="11.42578125" style="393"/>
    <col min="10497" max="10497" width="6.28515625" style="393" customWidth="1"/>
    <col min="10498" max="10498" width="3" style="393" customWidth="1"/>
    <col min="10499" max="10499" width="62.7109375" style="393" customWidth="1"/>
    <col min="10500" max="10500" width="10.5703125" style="393" customWidth="1"/>
    <col min="10501" max="10501" width="2.7109375" style="393" customWidth="1"/>
    <col min="10502" max="10502" width="10.5703125" style="393" customWidth="1"/>
    <col min="10503" max="10504" width="2.7109375" style="393" customWidth="1"/>
    <col min="10505" max="10505" width="10.5703125" style="393" customWidth="1"/>
    <col min="10506" max="10506" width="2.5703125" style="393" customWidth="1"/>
    <col min="10507" max="10507" width="10.7109375" style="393" customWidth="1"/>
    <col min="10508" max="10508" width="2.5703125" style="393" customWidth="1"/>
    <col min="10509" max="10752" width="11.42578125" style="393"/>
    <col min="10753" max="10753" width="6.28515625" style="393" customWidth="1"/>
    <col min="10754" max="10754" width="3" style="393" customWidth="1"/>
    <col min="10755" max="10755" width="62.7109375" style="393" customWidth="1"/>
    <col min="10756" max="10756" width="10.5703125" style="393" customWidth="1"/>
    <col min="10757" max="10757" width="2.7109375" style="393" customWidth="1"/>
    <col min="10758" max="10758" width="10.5703125" style="393" customWidth="1"/>
    <col min="10759" max="10760" width="2.7109375" style="393" customWidth="1"/>
    <col min="10761" max="10761" width="10.5703125" style="393" customWidth="1"/>
    <col min="10762" max="10762" width="2.5703125" style="393" customWidth="1"/>
    <col min="10763" max="10763" width="10.7109375" style="393" customWidth="1"/>
    <col min="10764" max="10764" width="2.5703125" style="393" customWidth="1"/>
    <col min="10765" max="11008" width="11.42578125" style="393"/>
    <col min="11009" max="11009" width="6.28515625" style="393" customWidth="1"/>
    <col min="11010" max="11010" width="3" style="393" customWidth="1"/>
    <col min="11011" max="11011" width="62.7109375" style="393" customWidth="1"/>
    <col min="11012" max="11012" width="10.5703125" style="393" customWidth="1"/>
    <col min="11013" max="11013" width="2.7109375" style="393" customWidth="1"/>
    <col min="11014" max="11014" width="10.5703125" style="393" customWidth="1"/>
    <col min="11015" max="11016" width="2.7109375" style="393" customWidth="1"/>
    <col min="11017" max="11017" width="10.5703125" style="393" customWidth="1"/>
    <col min="11018" max="11018" width="2.5703125" style="393" customWidth="1"/>
    <col min="11019" max="11019" width="10.7109375" style="393" customWidth="1"/>
    <col min="11020" max="11020" width="2.5703125" style="393" customWidth="1"/>
    <col min="11021" max="11264" width="11.42578125" style="393"/>
    <col min="11265" max="11265" width="6.28515625" style="393" customWidth="1"/>
    <col min="11266" max="11266" width="3" style="393" customWidth="1"/>
    <col min="11267" max="11267" width="62.7109375" style="393" customWidth="1"/>
    <col min="11268" max="11268" width="10.5703125" style="393" customWidth="1"/>
    <col min="11269" max="11269" width="2.7109375" style="393" customWidth="1"/>
    <col min="11270" max="11270" width="10.5703125" style="393" customWidth="1"/>
    <col min="11271" max="11272" width="2.7109375" style="393" customWidth="1"/>
    <col min="11273" max="11273" width="10.5703125" style="393" customWidth="1"/>
    <col min="11274" max="11274" width="2.5703125" style="393" customWidth="1"/>
    <col min="11275" max="11275" width="10.7109375" style="393" customWidth="1"/>
    <col min="11276" max="11276" width="2.5703125" style="393" customWidth="1"/>
    <col min="11277" max="11520" width="11.42578125" style="393"/>
    <col min="11521" max="11521" width="6.28515625" style="393" customWidth="1"/>
    <col min="11522" max="11522" width="3" style="393" customWidth="1"/>
    <col min="11523" max="11523" width="62.7109375" style="393" customWidth="1"/>
    <col min="11524" max="11524" width="10.5703125" style="393" customWidth="1"/>
    <col min="11525" max="11525" width="2.7109375" style="393" customWidth="1"/>
    <col min="11526" max="11526" width="10.5703125" style="393" customWidth="1"/>
    <col min="11527" max="11528" width="2.7109375" style="393" customWidth="1"/>
    <col min="11529" max="11529" width="10.5703125" style="393" customWidth="1"/>
    <col min="11530" max="11530" width="2.5703125" style="393" customWidth="1"/>
    <col min="11531" max="11531" width="10.7109375" style="393" customWidth="1"/>
    <col min="11532" max="11532" width="2.5703125" style="393" customWidth="1"/>
    <col min="11533" max="11776" width="11.42578125" style="393"/>
    <col min="11777" max="11777" width="6.28515625" style="393" customWidth="1"/>
    <col min="11778" max="11778" width="3" style="393" customWidth="1"/>
    <col min="11779" max="11779" width="62.7109375" style="393" customWidth="1"/>
    <col min="11780" max="11780" width="10.5703125" style="393" customWidth="1"/>
    <col min="11781" max="11781" width="2.7109375" style="393" customWidth="1"/>
    <col min="11782" max="11782" width="10.5703125" style="393" customWidth="1"/>
    <col min="11783" max="11784" width="2.7109375" style="393" customWidth="1"/>
    <col min="11785" max="11785" width="10.5703125" style="393" customWidth="1"/>
    <col min="11786" max="11786" width="2.5703125" style="393" customWidth="1"/>
    <col min="11787" max="11787" width="10.7109375" style="393" customWidth="1"/>
    <col min="11788" max="11788" width="2.5703125" style="393" customWidth="1"/>
    <col min="11789" max="12032" width="11.42578125" style="393"/>
    <col min="12033" max="12033" width="6.28515625" style="393" customWidth="1"/>
    <col min="12034" max="12034" width="3" style="393" customWidth="1"/>
    <col min="12035" max="12035" width="62.7109375" style="393" customWidth="1"/>
    <col min="12036" max="12036" width="10.5703125" style="393" customWidth="1"/>
    <col min="12037" max="12037" width="2.7109375" style="393" customWidth="1"/>
    <col min="12038" max="12038" width="10.5703125" style="393" customWidth="1"/>
    <col min="12039" max="12040" width="2.7109375" style="393" customWidth="1"/>
    <col min="12041" max="12041" width="10.5703125" style="393" customWidth="1"/>
    <col min="12042" max="12042" width="2.5703125" style="393" customWidth="1"/>
    <col min="12043" max="12043" width="10.7109375" style="393" customWidth="1"/>
    <col min="12044" max="12044" width="2.5703125" style="393" customWidth="1"/>
    <col min="12045" max="12288" width="11.42578125" style="393"/>
    <col min="12289" max="12289" width="6.28515625" style="393" customWidth="1"/>
    <col min="12290" max="12290" width="3" style="393" customWidth="1"/>
    <col min="12291" max="12291" width="62.7109375" style="393" customWidth="1"/>
    <col min="12292" max="12292" width="10.5703125" style="393" customWidth="1"/>
    <col min="12293" max="12293" width="2.7109375" style="393" customWidth="1"/>
    <col min="12294" max="12294" width="10.5703125" style="393" customWidth="1"/>
    <col min="12295" max="12296" width="2.7109375" style="393" customWidth="1"/>
    <col min="12297" max="12297" width="10.5703125" style="393" customWidth="1"/>
    <col min="12298" max="12298" width="2.5703125" style="393" customWidth="1"/>
    <col min="12299" max="12299" width="10.7109375" style="393" customWidth="1"/>
    <col min="12300" max="12300" width="2.5703125" style="393" customWidth="1"/>
    <col min="12301" max="12544" width="11.42578125" style="393"/>
    <col min="12545" max="12545" width="6.28515625" style="393" customWidth="1"/>
    <col min="12546" max="12546" width="3" style="393" customWidth="1"/>
    <col min="12547" max="12547" width="62.7109375" style="393" customWidth="1"/>
    <col min="12548" max="12548" width="10.5703125" style="393" customWidth="1"/>
    <col min="12549" max="12549" width="2.7109375" style="393" customWidth="1"/>
    <col min="12550" max="12550" width="10.5703125" style="393" customWidth="1"/>
    <col min="12551" max="12552" width="2.7109375" style="393" customWidth="1"/>
    <col min="12553" max="12553" width="10.5703125" style="393" customWidth="1"/>
    <col min="12554" max="12554" width="2.5703125" style="393" customWidth="1"/>
    <col min="12555" max="12555" width="10.7109375" style="393" customWidth="1"/>
    <col min="12556" max="12556" width="2.5703125" style="393" customWidth="1"/>
    <col min="12557" max="12800" width="11.42578125" style="393"/>
    <col min="12801" max="12801" width="6.28515625" style="393" customWidth="1"/>
    <col min="12802" max="12802" width="3" style="393" customWidth="1"/>
    <col min="12803" max="12803" width="62.7109375" style="393" customWidth="1"/>
    <col min="12804" max="12804" width="10.5703125" style="393" customWidth="1"/>
    <col min="12805" max="12805" width="2.7109375" style="393" customWidth="1"/>
    <col min="12806" max="12806" width="10.5703125" style="393" customWidth="1"/>
    <col min="12807" max="12808" width="2.7109375" style="393" customWidth="1"/>
    <col min="12809" max="12809" width="10.5703125" style="393" customWidth="1"/>
    <col min="12810" max="12810" width="2.5703125" style="393" customWidth="1"/>
    <col min="12811" max="12811" width="10.7109375" style="393" customWidth="1"/>
    <col min="12812" max="12812" width="2.5703125" style="393" customWidth="1"/>
    <col min="12813" max="13056" width="11.42578125" style="393"/>
    <col min="13057" max="13057" width="6.28515625" style="393" customWidth="1"/>
    <col min="13058" max="13058" width="3" style="393" customWidth="1"/>
    <col min="13059" max="13059" width="62.7109375" style="393" customWidth="1"/>
    <col min="13060" max="13060" width="10.5703125" style="393" customWidth="1"/>
    <col min="13061" max="13061" width="2.7109375" style="393" customWidth="1"/>
    <col min="13062" max="13062" width="10.5703125" style="393" customWidth="1"/>
    <col min="13063" max="13064" width="2.7109375" style="393" customWidth="1"/>
    <col min="13065" max="13065" width="10.5703125" style="393" customWidth="1"/>
    <col min="13066" max="13066" width="2.5703125" style="393" customWidth="1"/>
    <col min="13067" max="13067" width="10.7109375" style="393" customWidth="1"/>
    <col min="13068" max="13068" width="2.5703125" style="393" customWidth="1"/>
    <col min="13069" max="13312" width="11.42578125" style="393"/>
    <col min="13313" max="13313" width="6.28515625" style="393" customWidth="1"/>
    <col min="13314" max="13314" width="3" style="393" customWidth="1"/>
    <col min="13315" max="13315" width="62.7109375" style="393" customWidth="1"/>
    <col min="13316" max="13316" width="10.5703125" style="393" customWidth="1"/>
    <col min="13317" max="13317" width="2.7109375" style="393" customWidth="1"/>
    <col min="13318" max="13318" width="10.5703125" style="393" customWidth="1"/>
    <col min="13319" max="13320" width="2.7109375" style="393" customWidth="1"/>
    <col min="13321" max="13321" width="10.5703125" style="393" customWidth="1"/>
    <col min="13322" max="13322" width="2.5703125" style="393" customWidth="1"/>
    <col min="13323" max="13323" width="10.7109375" style="393" customWidth="1"/>
    <col min="13324" max="13324" width="2.5703125" style="393" customWidth="1"/>
    <col min="13325" max="13568" width="11.42578125" style="393"/>
    <col min="13569" max="13569" width="6.28515625" style="393" customWidth="1"/>
    <col min="13570" max="13570" width="3" style="393" customWidth="1"/>
    <col min="13571" max="13571" width="62.7109375" style="393" customWidth="1"/>
    <col min="13572" max="13572" width="10.5703125" style="393" customWidth="1"/>
    <col min="13573" max="13573" width="2.7109375" style="393" customWidth="1"/>
    <col min="13574" max="13574" width="10.5703125" style="393" customWidth="1"/>
    <col min="13575" max="13576" width="2.7109375" style="393" customWidth="1"/>
    <col min="13577" max="13577" width="10.5703125" style="393" customWidth="1"/>
    <col min="13578" max="13578" width="2.5703125" style="393" customWidth="1"/>
    <col min="13579" max="13579" width="10.7109375" style="393" customWidth="1"/>
    <col min="13580" max="13580" width="2.5703125" style="393" customWidth="1"/>
    <col min="13581" max="13824" width="11.42578125" style="393"/>
    <col min="13825" max="13825" width="6.28515625" style="393" customWidth="1"/>
    <col min="13826" max="13826" width="3" style="393" customWidth="1"/>
    <col min="13827" max="13827" width="62.7109375" style="393" customWidth="1"/>
    <col min="13828" max="13828" width="10.5703125" style="393" customWidth="1"/>
    <col min="13829" max="13829" width="2.7109375" style="393" customWidth="1"/>
    <col min="13830" max="13830" width="10.5703125" style="393" customWidth="1"/>
    <col min="13831" max="13832" width="2.7109375" style="393" customWidth="1"/>
    <col min="13833" max="13833" width="10.5703125" style="393" customWidth="1"/>
    <col min="13834" max="13834" width="2.5703125" style="393" customWidth="1"/>
    <col min="13835" max="13835" width="10.7109375" style="393" customWidth="1"/>
    <col min="13836" max="13836" width="2.5703125" style="393" customWidth="1"/>
    <col min="13837" max="14080" width="11.42578125" style="393"/>
    <col min="14081" max="14081" width="6.28515625" style="393" customWidth="1"/>
    <col min="14082" max="14082" width="3" style="393" customWidth="1"/>
    <col min="14083" max="14083" width="62.7109375" style="393" customWidth="1"/>
    <col min="14084" max="14084" width="10.5703125" style="393" customWidth="1"/>
    <col min="14085" max="14085" width="2.7109375" style="393" customWidth="1"/>
    <col min="14086" max="14086" width="10.5703125" style="393" customWidth="1"/>
    <col min="14087" max="14088" width="2.7109375" style="393" customWidth="1"/>
    <col min="14089" max="14089" width="10.5703125" style="393" customWidth="1"/>
    <col min="14090" max="14090" width="2.5703125" style="393" customWidth="1"/>
    <col min="14091" max="14091" width="10.7109375" style="393" customWidth="1"/>
    <col min="14092" max="14092" width="2.5703125" style="393" customWidth="1"/>
    <col min="14093" max="14336" width="11.42578125" style="393"/>
    <col min="14337" max="14337" width="6.28515625" style="393" customWidth="1"/>
    <col min="14338" max="14338" width="3" style="393" customWidth="1"/>
    <col min="14339" max="14339" width="62.7109375" style="393" customWidth="1"/>
    <col min="14340" max="14340" width="10.5703125" style="393" customWidth="1"/>
    <col min="14341" max="14341" width="2.7109375" style="393" customWidth="1"/>
    <col min="14342" max="14342" width="10.5703125" style="393" customWidth="1"/>
    <col min="14343" max="14344" width="2.7109375" style="393" customWidth="1"/>
    <col min="14345" max="14345" width="10.5703125" style="393" customWidth="1"/>
    <col min="14346" max="14346" width="2.5703125" style="393" customWidth="1"/>
    <col min="14347" max="14347" width="10.7109375" style="393" customWidth="1"/>
    <col min="14348" max="14348" width="2.5703125" style="393" customWidth="1"/>
    <col min="14349" max="14592" width="11.42578125" style="393"/>
    <col min="14593" max="14593" width="6.28515625" style="393" customWidth="1"/>
    <col min="14594" max="14594" width="3" style="393" customWidth="1"/>
    <col min="14595" max="14595" width="62.7109375" style="393" customWidth="1"/>
    <col min="14596" max="14596" width="10.5703125" style="393" customWidth="1"/>
    <col min="14597" max="14597" width="2.7109375" style="393" customWidth="1"/>
    <col min="14598" max="14598" width="10.5703125" style="393" customWidth="1"/>
    <col min="14599" max="14600" width="2.7109375" style="393" customWidth="1"/>
    <col min="14601" max="14601" width="10.5703125" style="393" customWidth="1"/>
    <col min="14602" max="14602" width="2.5703125" style="393" customWidth="1"/>
    <col min="14603" max="14603" width="10.7109375" style="393" customWidth="1"/>
    <col min="14604" max="14604" width="2.5703125" style="393" customWidth="1"/>
    <col min="14605" max="14848" width="11.42578125" style="393"/>
    <col min="14849" max="14849" width="6.28515625" style="393" customWidth="1"/>
    <col min="14850" max="14850" width="3" style="393" customWidth="1"/>
    <col min="14851" max="14851" width="62.7109375" style="393" customWidth="1"/>
    <col min="14852" max="14852" width="10.5703125" style="393" customWidth="1"/>
    <col min="14853" max="14853" width="2.7109375" style="393" customWidth="1"/>
    <col min="14854" max="14854" width="10.5703125" style="393" customWidth="1"/>
    <col min="14855" max="14856" width="2.7109375" style="393" customWidth="1"/>
    <col min="14857" max="14857" width="10.5703125" style="393" customWidth="1"/>
    <col min="14858" max="14858" width="2.5703125" style="393" customWidth="1"/>
    <col min="14859" max="14859" width="10.7109375" style="393" customWidth="1"/>
    <col min="14860" max="14860" width="2.5703125" style="393" customWidth="1"/>
    <col min="14861" max="15104" width="11.42578125" style="393"/>
    <col min="15105" max="15105" width="6.28515625" style="393" customWidth="1"/>
    <col min="15106" max="15106" width="3" style="393" customWidth="1"/>
    <col min="15107" max="15107" width="62.7109375" style="393" customWidth="1"/>
    <col min="15108" max="15108" width="10.5703125" style="393" customWidth="1"/>
    <col min="15109" max="15109" width="2.7109375" style="393" customWidth="1"/>
    <col min="15110" max="15110" width="10.5703125" style="393" customWidth="1"/>
    <col min="15111" max="15112" width="2.7109375" style="393" customWidth="1"/>
    <col min="15113" max="15113" width="10.5703125" style="393" customWidth="1"/>
    <col min="15114" max="15114" width="2.5703125" style="393" customWidth="1"/>
    <col min="15115" max="15115" width="10.7109375" style="393" customWidth="1"/>
    <col min="15116" max="15116" width="2.5703125" style="393" customWidth="1"/>
    <col min="15117" max="15360" width="11.42578125" style="393"/>
    <col min="15361" max="15361" width="6.28515625" style="393" customWidth="1"/>
    <col min="15362" max="15362" width="3" style="393" customWidth="1"/>
    <col min="15363" max="15363" width="62.7109375" style="393" customWidth="1"/>
    <col min="15364" max="15364" width="10.5703125" style="393" customWidth="1"/>
    <col min="15365" max="15365" width="2.7109375" style="393" customWidth="1"/>
    <col min="15366" max="15366" width="10.5703125" style="393" customWidth="1"/>
    <col min="15367" max="15368" width="2.7109375" style="393" customWidth="1"/>
    <col min="15369" max="15369" width="10.5703125" style="393" customWidth="1"/>
    <col min="15370" max="15370" width="2.5703125" style="393" customWidth="1"/>
    <col min="15371" max="15371" width="10.7109375" style="393" customWidth="1"/>
    <col min="15372" max="15372" width="2.5703125" style="393" customWidth="1"/>
    <col min="15373" max="15616" width="11.42578125" style="393"/>
    <col min="15617" max="15617" width="6.28515625" style="393" customWidth="1"/>
    <col min="15618" max="15618" width="3" style="393" customWidth="1"/>
    <col min="15619" max="15619" width="62.7109375" style="393" customWidth="1"/>
    <col min="15620" max="15620" width="10.5703125" style="393" customWidth="1"/>
    <col min="15621" max="15621" width="2.7109375" style="393" customWidth="1"/>
    <col min="15622" max="15622" width="10.5703125" style="393" customWidth="1"/>
    <col min="15623" max="15624" width="2.7109375" style="393" customWidth="1"/>
    <col min="15625" max="15625" width="10.5703125" style="393" customWidth="1"/>
    <col min="15626" max="15626" width="2.5703125" style="393" customWidth="1"/>
    <col min="15627" max="15627" width="10.7109375" style="393" customWidth="1"/>
    <col min="15628" max="15628" width="2.5703125" style="393" customWidth="1"/>
    <col min="15629" max="15872" width="11.42578125" style="393"/>
    <col min="15873" max="15873" width="6.28515625" style="393" customWidth="1"/>
    <col min="15874" max="15874" width="3" style="393" customWidth="1"/>
    <col min="15875" max="15875" width="62.7109375" style="393" customWidth="1"/>
    <col min="15876" max="15876" width="10.5703125" style="393" customWidth="1"/>
    <col min="15877" max="15877" width="2.7109375" style="393" customWidth="1"/>
    <col min="15878" max="15878" width="10.5703125" style="393" customWidth="1"/>
    <col min="15879" max="15880" width="2.7109375" style="393" customWidth="1"/>
    <col min="15881" max="15881" width="10.5703125" style="393" customWidth="1"/>
    <col min="15882" max="15882" width="2.5703125" style="393" customWidth="1"/>
    <col min="15883" max="15883" width="10.7109375" style="393" customWidth="1"/>
    <col min="15884" max="15884" width="2.5703125" style="393" customWidth="1"/>
    <col min="15885" max="16128" width="11.42578125" style="393"/>
    <col min="16129" max="16129" width="6.28515625" style="393" customWidth="1"/>
    <col min="16130" max="16130" width="3" style="393" customWidth="1"/>
    <col min="16131" max="16131" width="62.7109375" style="393" customWidth="1"/>
    <col min="16132" max="16132" width="10.5703125" style="393" customWidth="1"/>
    <col min="16133" max="16133" width="2.7109375" style="393" customWidth="1"/>
    <col min="16134" max="16134" width="10.5703125" style="393" customWidth="1"/>
    <col min="16135" max="16136" width="2.7109375" style="393" customWidth="1"/>
    <col min="16137" max="16137" width="10.5703125" style="393" customWidth="1"/>
    <col min="16138" max="16138" width="2.5703125" style="393" customWidth="1"/>
    <col min="16139" max="16139" width="10.7109375" style="393" customWidth="1"/>
    <col min="16140" max="16140" width="2.5703125" style="393" customWidth="1"/>
    <col min="16141" max="16384" width="11.42578125" style="393"/>
  </cols>
  <sheetData>
    <row r="1" spans="1:20" s="392" customFormat="1" ht="17.25" customHeight="1" x14ac:dyDescent="0.2">
      <c r="A1" s="401" t="s">
        <v>769</v>
      </c>
      <c r="B1" s="401"/>
      <c r="C1" s="401"/>
      <c r="D1" s="201"/>
      <c r="E1" s="201"/>
      <c r="F1" s="201"/>
      <c r="G1" s="201"/>
      <c r="H1" s="201"/>
      <c r="I1" s="404"/>
      <c r="J1" s="404"/>
      <c r="K1" s="404"/>
      <c r="L1" s="403" t="s">
        <v>748</v>
      </c>
    </row>
    <row r="2" spans="1:20" s="392" customFormat="1" ht="17.25" customHeight="1" x14ac:dyDescent="0.2">
      <c r="A2" s="401" t="s">
        <v>770</v>
      </c>
      <c r="B2" s="401"/>
      <c r="C2" s="401"/>
      <c r="D2" s="201"/>
      <c r="E2" s="201"/>
      <c r="F2" s="201"/>
      <c r="G2" s="201"/>
      <c r="H2" s="201"/>
      <c r="I2" s="201"/>
      <c r="J2" s="201"/>
      <c r="K2" s="201"/>
      <c r="L2" s="201"/>
    </row>
    <row r="3" spans="1:20" s="392" customFormat="1" ht="17.25" customHeight="1" x14ac:dyDescent="0.2">
      <c r="A3" s="48" t="s">
        <v>34</v>
      </c>
      <c r="B3" s="401"/>
      <c r="C3" s="459"/>
      <c r="D3" s="201"/>
      <c r="E3" s="201"/>
      <c r="F3" s="201"/>
      <c r="G3" s="201"/>
      <c r="H3" s="201"/>
      <c r="I3" s="201"/>
      <c r="J3" s="201"/>
      <c r="K3" s="201"/>
      <c r="L3" s="201"/>
    </row>
    <row r="4" spans="1:20" s="392" customFormat="1" ht="14.25" customHeight="1" x14ac:dyDescent="0.2">
      <c r="A4" s="201"/>
      <c r="B4" s="201"/>
      <c r="C4" s="201"/>
      <c r="D4" s="201"/>
      <c r="E4" s="201"/>
      <c r="F4" s="201"/>
      <c r="G4" s="201"/>
      <c r="H4" s="201"/>
      <c r="I4" s="201"/>
      <c r="J4" s="201"/>
      <c r="K4" s="201"/>
      <c r="L4" s="201"/>
    </row>
    <row r="5" spans="1:20" ht="41.25" customHeight="1" x14ac:dyDescent="0.2">
      <c r="A5" s="1499" t="s">
        <v>771</v>
      </c>
      <c r="B5" s="1499"/>
      <c r="C5" s="1501" t="s">
        <v>2084</v>
      </c>
      <c r="D5" s="1503" t="s">
        <v>772</v>
      </c>
      <c r="E5" s="1503"/>
      <c r="F5" s="1503"/>
      <c r="G5" s="1503"/>
      <c r="H5" s="488"/>
      <c r="I5" s="1503" t="s">
        <v>773</v>
      </c>
      <c r="J5" s="1503"/>
      <c r="K5" s="1503"/>
      <c r="L5" s="1503"/>
    </row>
    <row r="6" spans="1:20" ht="20.25" customHeight="1" x14ac:dyDescent="0.2">
      <c r="A6" s="1500"/>
      <c r="B6" s="1500"/>
      <c r="C6" s="1502"/>
      <c r="D6" s="1411">
        <v>2012</v>
      </c>
      <c r="E6" s="1411"/>
      <c r="F6" s="1411">
        <v>2013</v>
      </c>
      <c r="G6" s="1411"/>
      <c r="H6" s="489"/>
      <c r="I6" s="1411">
        <v>2012</v>
      </c>
      <c r="J6" s="1411"/>
      <c r="K6" s="1411">
        <v>2013</v>
      </c>
      <c r="L6" s="1411"/>
    </row>
    <row r="7" spans="1:20" s="257" customFormat="1" ht="21" customHeight="1" x14ac:dyDescent="0.2">
      <c r="A7" s="530"/>
      <c r="B7" s="531"/>
      <c r="C7" s="532" t="s">
        <v>0</v>
      </c>
      <c r="D7" s="531">
        <f>SUM(D8:D31)</f>
        <v>264</v>
      </c>
      <c r="E7" s="531"/>
      <c r="F7" s="531">
        <f>SUM(F8:F31)</f>
        <v>281</v>
      </c>
      <c r="G7" s="531"/>
      <c r="H7" s="531"/>
      <c r="I7" s="531">
        <f>SUM(I8:I31)</f>
        <v>528</v>
      </c>
      <c r="J7" s="531"/>
      <c r="K7" s="531">
        <f>SUM(K8:K31)</f>
        <v>588</v>
      </c>
      <c r="L7" s="531"/>
      <c r="M7" s="394"/>
      <c r="N7" s="394"/>
      <c r="O7" s="394"/>
      <c r="P7" s="394"/>
      <c r="Q7" s="395"/>
      <c r="R7" s="395"/>
      <c r="S7" s="396"/>
      <c r="T7" s="396"/>
    </row>
    <row r="8" spans="1:20" s="397" customFormat="1" ht="15.95" customHeight="1" x14ac:dyDescent="0.2">
      <c r="A8" s="1200">
        <v>1</v>
      </c>
      <c r="B8" s="1200"/>
      <c r="C8" s="1201" t="s">
        <v>1</v>
      </c>
      <c r="D8" s="1202">
        <v>21</v>
      </c>
      <c r="E8" s="1202"/>
      <c r="F8" s="1202">
        <v>22</v>
      </c>
      <c r="G8" s="1202"/>
      <c r="H8" s="1202"/>
      <c r="I8" s="1202">
        <v>31</v>
      </c>
      <c r="J8" s="1202"/>
      <c r="K8" s="1202">
        <v>40</v>
      </c>
      <c r="L8" s="1202"/>
    </row>
    <row r="9" spans="1:20" s="397" customFormat="1" ht="15.95" customHeight="1" x14ac:dyDescent="0.2">
      <c r="A9" s="1203">
        <v>2</v>
      </c>
      <c r="B9" s="1203"/>
      <c r="C9" s="1204" t="s">
        <v>2</v>
      </c>
      <c r="D9" s="942">
        <v>20</v>
      </c>
      <c r="E9" s="942"/>
      <c r="F9" s="942">
        <v>25</v>
      </c>
      <c r="G9" s="942"/>
      <c r="H9" s="942"/>
      <c r="I9" s="942">
        <v>32</v>
      </c>
      <c r="J9" s="942"/>
      <c r="K9" s="942">
        <v>39</v>
      </c>
      <c r="L9" s="942"/>
    </row>
    <row r="10" spans="1:20" s="397" customFormat="1" ht="15.95" customHeight="1" x14ac:dyDescent="0.2">
      <c r="A10" s="1203">
        <v>3</v>
      </c>
      <c r="B10" s="1203"/>
      <c r="C10" s="1203" t="s">
        <v>1995</v>
      </c>
      <c r="D10" s="942">
        <v>35</v>
      </c>
      <c r="E10" s="942"/>
      <c r="F10" s="942">
        <v>35</v>
      </c>
      <c r="G10" s="942"/>
      <c r="H10" s="942"/>
      <c r="I10" s="942">
        <v>38</v>
      </c>
      <c r="J10" s="942"/>
      <c r="K10" s="942">
        <v>37</v>
      </c>
      <c r="L10" s="942"/>
    </row>
    <row r="11" spans="1:20" s="397" customFormat="1" ht="15.95" customHeight="1" x14ac:dyDescent="0.2">
      <c r="A11" s="1203">
        <v>4</v>
      </c>
      <c r="B11" s="1203"/>
      <c r="C11" s="1205" t="s">
        <v>5</v>
      </c>
      <c r="D11" s="942">
        <v>12</v>
      </c>
      <c r="E11" s="942"/>
      <c r="F11" s="942">
        <v>6</v>
      </c>
      <c r="G11" s="942"/>
      <c r="H11" s="942"/>
      <c r="I11" s="942">
        <v>12</v>
      </c>
      <c r="J11" s="942"/>
      <c r="K11" s="942">
        <v>6</v>
      </c>
      <c r="L11" s="942"/>
    </row>
    <row r="12" spans="1:20" s="397" customFormat="1" ht="15.95" customHeight="1" x14ac:dyDescent="0.2">
      <c r="A12" s="1203">
        <v>5</v>
      </c>
      <c r="B12" s="1203"/>
      <c r="C12" s="1203" t="s">
        <v>6</v>
      </c>
      <c r="D12" s="942">
        <v>1</v>
      </c>
      <c r="E12" s="1206"/>
      <c r="F12" s="942">
        <v>15</v>
      </c>
      <c r="G12" s="1206"/>
      <c r="H12" s="1206"/>
      <c r="I12" s="942">
        <v>5</v>
      </c>
      <c r="J12" s="1206"/>
      <c r="K12" s="942">
        <v>27</v>
      </c>
      <c r="L12" s="1206"/>
    </row>
    <row r="13" spans="1:20" s="397" customFormat="1" ht="15.95" customHeight="1" x14ac:dyDescent="0.2">
      <c r="A13" s="1203">
        <v>6</v>
      </c>
      <c r="B13" s="1203"/>
      <c r="C13" s="1205" t="s">
        <v>774</v>
      </c>
      <c r="D13" s="942">
        <v>13</v>
      </c>
      <c r="E13" s="942"/>
      <c r="F13" s="942">
        <v>11</v>
      </c>
      <c r="G13" s="942"/>
      <c r="H13" s="942"/>
      <c r="I13" s="942">
        <v>42</v>
      </c>
      <c r="J13" s="942"/>
      <c r="K13" s="942">
        <v>39</v>
      </c>
      <c r="L13" s="942"/>
    </row>
    <row r="14" spans="1:20" s="397" customFormat="1" ht="15.95" customHeight="1" x14ac:dyDescent="0.2">
      <c r="A14" s="1203">
        <v>7</v>
      </c>
      <c r="B14" s="1203"/>
      <c r="C14" s="1205" t="s">
        <v>8</v>
      </c>
      <c r="D14" s="942">
        <v>11</v>
      </c>
      <c r="E14" s="942"/>
      <c r="F14" s="942">
        <v>16</v>
      </c>
      <c r="G14" s="942"/>
      <c r="H14" s="942"/>
      <c r="I14" s="942">
        <v>30</v>
      </c>
      <c r="J14" s="942"/>
      <c r="K14" s="942">
        <v>35</v>
      </c>
      <c r="L14" s="942"/>
    </row>
    <row r="15" spans="1:20" s="397" customFormat="1" ht="15.95" customHeight="1" x14ac:dyDescent="0.2">
      <c r="A15" s="1203">
        <v>8</v>
      </c>
      <c r="B15" s="1203"/>
      <c r="C15" s="1203" t="s">
        <v>775</v>
      </c>
      <c r="D15" s="942">
        <v>16</v>
      </c>
      <c r="E15" s="1206"/>
      <c r="F15" s="942">
        <v>16</v>
      </c>
      <c r="G15" s="1206"/>
      <c r="H15" s="1206"/>
      <c r="I15" s="942">
        <v>16</v>
      </c>
      <c r="J15" s="1206"/>
      <c r="K15" s="942">
        <v>36</v>
      </c>
      <c r="L15" s="1206"/>
    </row>
    <row r="16" spans="1:20" s="397" customFormat="1" ht="15.95" customHeight="1" x14ac:dyDescent="0.2">
      <c r="A16" s="1203">
        <v>9</v>
      </c>
      <c r="B16" s="1203"/>
      <c r="C16" s="1205" t="s">
        <v>9</v>
      </c>
      <c r="D16" s="942">
        <v>21</v>
      </c>
      <c r="E16" s="942"/>
      <c r="F16" s="942">
        <v>17</v>
      </c>
      <c r="G16" s="942"/>
      <c r="H16" s="942"/>
      <c r="I16" s="942">
        <v>44</v>
      </c>
      <c r="J16" s="942"/>
      <c r="K16" s="942">
        <v>38</v>
      </c>
      <c r="L16" s="942"/>
    </row>
    <row r="17" spans="1:13" s="397" customFormat="1" ht="15.95" customHeight="1" x14ac:dyDescent="0.2">
      <c r="A17" s="1203">
        <v>10</v>
      </c>
      <c r="B17" s="1203"/>
      <c r="C17" s="1205" t="s">
        <v>10</v>
      </c>
      <c r="D17" s="942">
        <v>18</v>
      </c>
      <c r="E17" s="942"/>
      <c r="F17" s="942">
        <v>16</v>
      </c>
      <c r="G17" s="942"/>
      <c r="H17" s="942"/>
      <c r="I17" s="942">
        <v>46</v>
      </c>
      <c r="J17" s="942"/>
      <c r="K17" s="942">
        <v>40</v>
      </c>
      <c r="L17" s="942"/>
    </row>
    <row r="18" spans="1:13" s="397" customFormat="1" ht="15.95" customHeight="1" x14ac:dyDescent="0.2">
      <c r="A18" s="1203">
        <v>11</v>
      </c>
      <c r="B18" s="1203"/>
      <c r="C18" s="1205" t="s">
        <v>11</v>
      </c>
      <c r="D18" s="942">
        <v>1</v>
      </c>
      <c r="E18" s="1206"/>
      <c r="F18" s="942">
        <v>1</v>
      </c>
      <c r="G18" s="1206"/>
      <c r="H18" s="1206"/>
      <c r="I18" s="942">
        <v>2</v>
      </c>
      <c r="J18" s="942"/>
      <c r="K18" s="942">
        <v>2</v>
      </c>
      <c r="L18" s="942"/>
      <c r="M18" s="398"/>
    </row>
    <row r="19" spans="1:13" s="397" customFormat="1" ht="15.95" customHeight="1" x14ac:dyDescent="0.2">
      <c r="A19" s="1203">
        <v>12</v>
      </c>
      <c r="B19" s="1203"/>
      <c r="C19" s="1205" t="s">
        <v>414</v>
      </c>
      <c r="D19" s="942">
        <v>1</v>
      </c>
      <c r="E19" s="1203"/>
      <c r="F19" s="942">
        <v>11</v>
      </c>
      <c r="G19" s="1203"/>
      <c r="H19" s="1203"/>
      <c r="I19" s="942">
        <v>8</v>
      </c>
      <c r="J19" s="942"/>
      <c r="K19" s="942">
        <v>23</v>
      </c>
      <c r="L19" s="942"/>
    </row>
    <row r="20" spans="1:13" s="397" customFormat="1" ht="15.95" customHeight="1" x14ac:dyDescent="0.2">
      <c r="A20" s="1203">
        <v>13</v>
      </c>
      <c r="B20" s="1203"/>
      <c r="C20" s="1203" t="s">
        <v>338</v>
      </c>
      <c r="D20" s="942">
        <v>5</v>
      </c>
      <c r="E20" s="1206"/>
      <c r="F20" s="942">
        <v>5</v>
      </c>
      <c r="G20" s="1206"/>
      <c r="H20" s="1206"/>
      <c r="I20" s="942">
        <v>5</v>
      </c>
      <c r="J20" s="1206"/>
      <c r="K20" s="942">
        <v>6</v>
      </c>
      <c r="L20" s="1206"/>
    </row>
    <row r="21" spans="1:13" s="397" customFormat="1" ht="15.95" customHeight="1" x14ac:dyDescent="0.2">
      <c r="A21" s="1203">
        <v>14</v>
      </c>
      <c r="B21" s="1203"/>
      <c r="C21" s="1205" t="s">
        <v>12</v>
      </c>
      <c r="D21" s="942">
        <v>15</v>
      </c>
      <c r="E21" s="942"/>
      <c r="F21" s="942">
        <v>14</v>
      </c>
      <c r="G21" s="942"/>
      <c r="H21" s="942"/>
      <c r="I21" s="942">
        <v>29</v>
      </c>
      <c r="J21" s="1206"/>
      <c r="K21" s="942">
        <v>26</v>
      </c>
      <c r="L21" s="1206"/>
    </row>
    <row r="22" spans="1:13" s="397" customFormat="1" ht="15.95" customHeight="1" x14ac:dyDescent="0.2">
      <c r="A22" s="1203">
        <v>15</v>
      </c>
      <c r="B22" s="1203"/>
      <c r="C22" s="1205" t="s">
        <v>13</v>
      </c>
      <c r="D22" s="942">
        <v>10</v>
      </c>
      <c r="E22" s="942"/>
      <c r="F22" s="942">
        <v>11</v>
      </c>
      <c r="G22" s="942"/>
      <c r="H22" s="942"/>
      <c r="I22" s="942">
        <v>74</v>
      </c>
      <c r="J22" s="1206"/>
      <c r="K22" s="942">
        <v>90</v>
      </c>
      <c r="L22" s="1206"/>
    </row>
    <row r="23" spans="1:13" s="397" customFormat="1" ht="15.95" customHeight="1" x14ac:dyDescent="0.2">
      <c r="A23" s="1203">
        <v>16</v>
      </c>
      <c r="B23" s="1203"/>
      <c r="C23" s="1205" t="s">
        <v>2137</v>
      </c>
      <c r="D23" s="942">
        <v>18</v>
      </c>
      <c r="E23" s="942"/>
      <c r="F23" s="942">
        <v>12</v>
      </c>
      <c r="G23" s="942"/>
      <c r="H23" s="942"/>
      <c r="I23" s="942">
        <v>21</v>
      </c>
      <c r="J23" s="942"/>
      <c r="K23" s="942">
        <v>14</v>
      </c>
      <c r="L23" s="942"/>
    </row>
    <row r="24" spans="1:13" s="397" customFormat="1" ht="15.95" customHeight="1" x14ac:dyDescent="0.2">
      <c r="A24" s="1203">
        <v>17</v>
      </c>
      <c r="B24" s="1203"/>
      <c r="C24" s="1205" t="s">
        <v>14</v>
      </c>
      <c r="D24" s="942">
        <v>12</v>
      </c>
      <c r="E24" s="942"/>
      <c r="F24" s="942">
        <v>12</v>
      </c>
      <c r="G24" s="942"/>
      <c r="H24" s="942"/>
      <c r="I24" s="942">
        <v>16</v>
      </c>
      <c r="J24" s="942"/>
      <c r="K24" s="942">
        <v>12</v>
      </c>
      <c r="L24" s="942"/>
    </row>
    <row r="25" spans="1:13" s="397" customFormat="1" ht="15.95" customHeight="1" x14ac:dyDescent="0.2">
      <c r="A25" s="1203">
        <v>18</v>
      </c>
      <c r="B25" s="1203"/>
      <c r="C25" s="1205" t="s">
        <v>15</v>
      </c>
      <c r="D25" s="942">
        <v>9</v>
      </c>
      <c r="E25" s="942"/>
      <c r="F25" s="942">
        <v>13</v>
      </c>
      <c r="G25" s="942"/>
      <c r="H25" s="942"/>
      <c r="I25" s="942">
        <v>27</v>
      </c>
      <c r="J25" s="942"/>
      <c r="K25" s="942">
        <v>30</v>
      </c>
      <c r="L25" s="942"/>
    </row>
    <row r="26" spans="1:13" s="397" customFormat="1" ht="15.95" customHeight="1" x14ac:dyDescent="0.2">
      <c r="A26" s="1203">
        <v>19</v>
      </c>
      <c r="B26" s="1203"/>
      <c r="C26" s="1203" t="s">
        <v>776</v>
      </c>
      <c r="D26" s="942">
        <v>14</v>
      </c>
      <c r="E26" s="942"/>
      <c r="F26" s="942">
        <v>11</v>
      </c>
      <c r="G26" s="942"/>
      <c r="H26" s="942"/>
      <c r="I26" s="942">
        <v>15</v>
      </c>
      <c r="J26" s="1206"/>
      <c r="K26" s="942">
        <v>15</v>
      </c>
      <c r="L26" s="1206"/>
    </row>
    <row r="27" spans="1:13" s="397" customFormat="1" ht="15.95" customHeight="1" x14ac:dyDescent="0.2">
      <c r="A27" s="1203">
        <v>20</v>
      </c>
      <c r="B27" s="1203"/>
      <c r="C27" s="1205" t="s">
        <v>4</v>
      </c>
      <c r="D27" s="942">
        <v>6</v>
      </c>
      <c r="E27" s="942"/>
      <c r="F27" s="942">
        <v>6</v>
      </c>
      <c r="G27" s="942"/>
      <c r="H27" s="942"/>
      <c r="I27" s="942">
        <v>8</v>
      </c>
      <c r="J27" s="942"/>
      <c r="K27" s="942">
        <v>8</v>
      </c>
      <c r="L27" s="942"/>
    </row>
    <row r="28" spans="1:13" s="397" customFormat="1" ht="15.95" customHeight="1" x14ac:dyDescent="0.2">
      <c r="A28" s="1203">
        <v>21</v>
      </c>
      <c r="B28" s="1203"/>
      <c r="C28" s="1203" t="s">
        <v>777</v>
      </c>
      <c r="D28" s="942">
        <v>1</v>
      </c>
      <c r="E28" s="1206"/>
      <c r="F28" s="942">
        <v>1</v>
      </c>
      <c r="G28" s="1206"/>
      <c r="H28" s="1206"/>
      <c r="I28" s="942">
        <v>4</v>
      </c>
      <c r="J28" s="1206"/>
      <c r="K28" s="942">
        <v>4</v>
      </c>
      <c r="L28" s="1206"/>
    </row>
    <row r="29" spans="1:13" s="397" customFormat="1" ht="15.95" customHeight="1" x14ac:dyDescent="0.2">
      <c r="A29" s="1203">
        <v>22</v>
      </c>
      <c r="B29" s="1203"/>
      <c r="C29" s="1205" t="s">
        <v>778</v>
      </c>
      <c r="D29" s="942">
        <v>2</v>
      </c>
      <c r="E29" s="942"/>
      <c r="F29" s="942">
        <v>3</v>
      </c>
      <c r="G29" s="942"/>
      <c r="H29" s="942"/>
      <c r="I29" s="942">
        <v>4</v>
      </c>
      <c r="J29" s="942"/>
      <c r="K29" s="942">
        <v>7</v>
      </c>
      <c r="L29" s="942"/>
    </row>
    <row r="30" spans="1:13" s="397" customFormat="1" ht="15.95" customHeight="1" x14ac:dyDescent="0.2">
      <c r="A30" s="1203">
        <v>23</v>
      </c>
      <c r="B30" s="1203"/>
      <c r="C30" s="1205" t="s">
        <v>779</v>
      </c>
      <c r="D30" s="942">
        <v>1</v>
      </c>
      <c r="E30" s="942"/>
      <c r="F30" s="942">
        <v>1</v>
      </c>
      <c r="G30" s="942"/>
      <c r="H30" s="942"/>
      <c r="I30" s="942">
        <v>1</v>
      </c>
      <c r="J30" s="942"/>
      <c r="K30" s="942">
        <v>1</v>
      </c>
      <c r="L30" s="942"/>
    </row>
    <row r="31" spans="1:13" s="397" customFormat="1" ht="15.95" customHeight="1" x14ac:dyDescent="0.2">
      <c r="A31" s="1207">
        <v>24</v>
      </c>
      <c r="B31" s="1207"/>
      <c r="C31" s="1208" t="s">
        <v>24</v>
      </c>
      <c r="D31" s="1209">
        <v>1</v>
      </c>
      <c r="E31" s="1209"/>
      <c r="F31" s="1209">
        <v>1</v>
      </c>
      <c r="G31" s="1209"/>
      <c r="H31" s="1209"/>
      <c r="I31" s="1209">
        <v>18</v>
      </c>
      <c r="J31" s="1209"/>
      <c r="K31" s="1209">
        <v>13</v>
      </c>
      <c r="L31" s="1209"/>
    </row>
    <row r="32" spans="1:13" ht="15.75" customHeight="1" x14ac:dyDescent="0.2">
      <c r="A32" s="460"/>
      <c r="B32" s="460"/>
      <c r="C32" s="460"/>
      <c r="D32" s="460"/>
      <c r="E32" s="460"/>
      <c r="F32" s="460"/>
      <c r="G32" s="460"/>
      <c r="H32" s="460"/>
      <c r="I32" s="460"/>
      <c r="J32" s="460"/>
      <c r="K32" s="460"/>
      <c r="L32" s="460"/>
    </row>
    <row r="33" spans="1:12" ht="15.75" customHeight="1" x14ac:dyDescent="0.2">
      <c r="A33" s="492" t="s">
        <v>780</v>
      </c>
      <c r="B33" s="400"/>
      <c r="C33" s="400"/>
      <c r="D33" s="400"/>
      <c r="E33" s="460"/>
      <c r="F33" s="460"/>
      <c r="G33" s="460"/>
      <c r="H33" s="460"/>
      <c r="I33" s="460"/>
      <c r="J33" s="460"/>
      <c r="K33" s="460"/>
      <c r="L33" s="460"/>
    </row>
    <row r="34" spans="1:12" ht="15.75" customHeight="1" x14ac:dyDescent="0.2"/>
    <row r="35" spans="1:12" ht="15.75" customHeight="1" x14ac:dyDescent="0.2"/>
  </sheetData>
  <mergeCells count="4">
    <mergeCell ref="A5:B6"/>
    <mergeCell ref="C5:C6"/>
    <mergeCell ref="D5:G5"/>
    <mergeCell ref="I5:L5"/>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&amp;L&amp;"Tahoma,Normal"448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29"/>
  <sheetViews>
    <sheetView showGridLines="0" view="pageBreakPreview" zoomScaleNormal="75" zoomScaleSheetLayoutView="100" workbookViewId="0"/>
  </sheetViews>
  <sheetFormatPr baseColWidth="10" defaultColWidth="11.42578125" defaultRowHeight="12.75" x14ac:dyDescent="0.2"/>
  <cols>
    <col min="1" max="1" width="5.5703125" style="211" customWidth="1"/>
    <col min="2" max="2" width="2.7109375" style="211" customWidth="1"/>
    <col min="3" max="3" width="59.7109375" style="211" customWidth="1"/>
    <col min="4" max="4" width="84.7109375" style="211" customWidth="1"/>
    <col min="5" max="5" width="5.28515625" style="211" customWidth="1"/>
    <col min="6" max="6" width="4.5703125" style="211" customWidth="1"/>
    <col min="7" max="256" width="11.42578125" style="211"/>
    <col min="257" max="257" width="5.5703125" style="211" customWidth="1"/>
    <col min="258" max="258" width="2.7109375" style="211" customWidth="1"/>
    <col min="259" max="259" width="59.7109375" style="211" customWidth="1"/>
    <col min="260" max="260" width="84.7109375" style="211" customWidth="1"/>
    <col min="261" max="261" width="5.28515625" style="211" customWidth="1"/>
    <col min="262" max="262" width="4.5703125" style="211" customWidth="1"/>
    <col min="263" max="512" width="11.42578125" style="211"/>
    <col min="513" max="513" width="5.5703125" style="211" customWidth="1"/>
    <col min="514" max="514" width="2.7109375" style="211" customWidth="1"/>
    <col min="515" max="515" width="59.7109375" style="211" customWidth="1"/>
    <col min="516" max="516" width="84.7109375" style="211" customWidth="1"/>
    <col min="517" max="517" width="5.28515625" style="211" customWidth="1"/>
    <col min="518" max="518" width="4.5703125" style="211" customWidth="1"/>
    <col min="519" max="768" width="11.42578125" style="211"/>
    <col min="769" max="769" width="5.5703125" style="211" customWidth="1"/>
    <col min="770" max="770" width="2.7109375" style="211" customWidth="1"/>
    <col min="771" max="771" width="59.7109375" style="211" customWidth="1"/>
    <col min="772" max="772" width="84.7109375" style="211" customWidth="1"/>
    <col min="773" max="773" width="5.28515625" style="211" customWidth="1"/>
    <col min="774" max="774" width="4.5703125" style="211" customWidth="1"/>
    <col min="775" max="1024" width="11.42578125" style="211"/>
    <col min="1025" max="1025" width="5.5703125" style="211" customWidth="1"/>
    <col min="1026" max="1026" width="2.7109375" style="211" customWidth="1"/>
    <col min="1027" max="1027" width="59.7109375" style="211" customWidth="1"/>
    <col min="1028" max="1028" width="84.7109375" style="211" customWidth="1"/>
    <col min="1029" max="1029" width="5.28515625" style="211" customWidth="1"/>
    <col min="1030" max="1030" width="4.5703125" style="211" customWidth="1"/>
    <col min="1031" max="1280" width="11.42578125" style="211"/>
    <col min="1281" max="1281" width="5.5703125" style="211" customWidth="1"/>
    <col min="1282" max="1282" width="2.7109375" style="211" customWidth="1"/>
    <col min="1283" max="1283" width="59.7109375" style="211" customWidth="1"/>
    <col min="1284" max="1284" width="84.7109375" style="211" customWidth="1"/>
    <col min="1285" max="1285" width="5.28515625" style="211" customWidth="1"/>
    <col min="1286" max="1286" width="4.5703125" style="211" customWidth="1"/>
    <col min="1287" max="1536" width="11.42578125" style="211"/>
    <col min="1537" max="1537" width="5.5703125" style="211" customWidth="1"/>
    <col min="1538" max="1538" width="2.7109375" style="211" customWidth="1"/>
    <col min="1539" max="1539" width="59.7109375" style="211" customWidth="1"/>
    <col min="1540" max="1540" width="84.7109375" style="211" customWidth="1"/>
    <col min="1541" max="1541" width="5.28515625" style="211" customWidth="1"/>
    <col min="1542" max="1542" width="4.5703125" style="211" customWidth="1"/>
    <col min="1543" max="1792" width="11.42578125" style="211"/>
    <col min="1793" max="1793" width="5.5703125" style="211" customWidth="1"/>
    <col min="1794" max="1794" width="2.7109375" style="211" customWidth="1"/>
    <col min="1795" max="1795" width="59.7109375" style="211" customWidth="1"/>
    <col min="1796" max="1796" width="84.7109375" style="211" customWidth="1"/>
    <col min="1797" max="1797" width="5.28515625" style="211" customWidth="1"/>
    <col min="1798" max="1798" width="4.5703125" style="211" customWidth="1"/>
    <col min="1799" max="2048" width="11.42578125" style="211"/>
    <col min="2049" max="2049" width="5.5703125" style="211" customWidth="1"/>
    <col min="2050" max="2050" width="2.7109375" style="211" customWidth="1"/>
    <col min="2051" max="2051" width="59.7109375" style="211" customWidth="1"/>
    <col min="2052" max="2052" width="84.7109375" style="211" customWidth="1"/>
    <col min="2053" max="2053" width="5.28515625" style="211" customWidth="1"/>
    <col min="2054" max="2054" width="4.5703125" style="211" customWidth="1"/>
    <col min="2055" max="2304" width="11.42578125" style="211"/>
    <col min="2305" max="2305" width="5.5703125" style="211" customWidth="1"/>
    <col min="2306" max="2306" width="2.7109375" style="211" customWidth="1"/>
    <col min="2307" max="2307" width="59.7109375" style="211" customWidth="1"/>
    <col min="2308" max="2308" width="84.7109375" style="211" customWidth="1"/>
    <col min="2309" max="2309" width="5.28515625" style="211" customWidth="1"/>
    <col min="2310" max="2310" width="4.5703125" style="211" customWidth="1"/>
    <col min="2311" max="2560" width="11.42578125" style="211"/>
    <col min="2561" max="2561" width="5.5703125" style="211" customWidth="1"/>
    <col min="2562" max="2562" width="2.7109375" style="211" customWidth="1"/>
    <col min="2563" max="2563" width="59.7109375" style="211" customWidth="1"/>
    <col min="2564" max="2564" width="84.7109375" style="211" customWidth="1"/>
    <col min="2565" max="2565" width="5.28515625" style="211" customWidth="1"/>
    <col min="2566" max="2566" width="4.5703125" style="211" customWidth="1"/>
    <col min="2567" max="2816" width="11.42578125" style="211"/>
    <col min="2817" max="2817" width="5.5703125" style="211" customWidth="1"/>
    <col min="2818" max="2818" width="2.7109375" style="211" customWidth="1"/>
    <col min="2819" max="2819" width="59.7109375" style="211" customWidth="1"/>
    <col min="2820" max="2820" width="84.7109375" style="211" customWidth="1"/>
    <col min="2821" max="2821" width="5.28515625" style="211" customWidth="1"/>
    <col min="2822" max="2822" width="4.5703125" style="211" customWidth="1"/>
    <col min="2823" max="3072" width="11.42578125" style="211"/>
    <col min="3073" max="3073" width="5.5703125" style="211" customWidth="1"/>
    <col min="3074" max="3074" width="2.7109375" style="211" customWidth="1"/>
    <col min="3075" max="3075" width="59.7109375" style="211" customWidth="1"/>
    <col min="3076" max="3076" width="84.7109375" style="211" customWidth="1"/>
    <col min="3077" max="3077" width="5.28515625" style="211" customWidth="1"/>
    <col min="3078" max="3078" width="4.5703125" style="211" customWidth="1"/>
    <col min="3079" max="3328" width="11.42578125" style="211"/>
    <col min="3329" max="3329" width="5.5703125" style="211" customWidth="1"/>
    <col min="3330" max="3330" width="2.7109375" style="211" customWidth="1"/>
    <col min="3331" max="3331" width="59.7109375" style="211" customWidth="1"/>
    <col min="3332" max="3332" width="84.7109375" style="211" customWidth="1"/>
    <col min="3333" max="3333" width="5.28515625" style="211" customWidth="1"/>
    <col min="3334" max="3334" width="4.5703125" style="211" customWidth="1"/>
    <col min="3335" max="3584" width="11.42578125" style="211"/>
    <col min="3585" max="3585" width="5.5703125" style="211" customWidth="1"/>
    <col min="3586" max="3586" width="2.7109375" style="211" customWidth="1"/>
    <col min="3587" max="3587" width="59.7109375" style="211" customWidth="1"/>
    <col min="3588" max="3588" width="84.7109375" style="211" customWidth="1"/>
    <col min="3589" max="3589" width="5.28515625" style="211" customWidth="1"/>
    <col min="3590" max="3590" width="4.5703125" style="211" customWidth="1"/>
    <col min="3591" max="3840" width="11.42578125" style="211"/>
    <col min="3841" max="3841" width="5.5703125" style="211" customWidth="1"/>
    <col min="3842" max="3842" width="2.7109375" style="211" customWidth="1"/>
    <col min="3843" max="3843" width="59.7109375" style="211" customWidth="1"/>
    <col min="3844" max="3844" width="84.7109375" style="211" customWidth="1"/>
    <col min="3845" max="3845" width="5.28515625" style="211" customWidth="1"/>
    <col min="3846" max="3846" width="4.5703125" style="211" customWidth="1"/>
    <col min="3847" max="4096" width="11.42578125" style="211"/>
    <col min="4097" max="4097" width="5.5703125" style="211" customWidth="1"/>
    <col min="4098" max="4098" width="2.7109375" style="211" customWidth="1"/>
    <col min="4099" max="4099" width="59.7109375" style="211" customWidth="1"/>
    <col min="4100" max="4100" width="84.7109375" style="211" customWidth="1"/>
    <col min="4101" max="4101" width="5.28515625" style="211" customWidth="1"/>
    <col min="4102" max="4102" width="4.5703125" style="211" customWidth="1"/>
    <col min="4103" max="4352" width="11.42578125" style="211"/>
    <col min="4353" max="4353" width="5.5703125" style="211" customWidth="1"/>
    <col min="4354" max="4354" width="2.7109375" style="211" customWidth="1"/>
    <col min="4355" max="4355" width="59.7109375" style="211" customWidth="1"/>
    <col min="4356" max="4356" width="84.7109375" style="211" customWidth="1"/>
    <col min="4357" max="4357" width="5.28515625" style="211" customWidth="1"/>
    <col min="4358" max="4358" width="4.5703125" style="211" customWidth="1"/>
    <col min="4359" max="4608" width="11.42578125" style="211"/>
    <col min="4609" max="4609" width="5.5703125" style="211" customWidth="1"/>
    <col min="4610" max="4610" width="2.7109375" style="211" customWidth="1"/>
    <col min="4611" max="4611" width="59.7109375" style="211" customWidth="1"/>
    <col min="4612" max="4612" width="84.7109375" style="211" customWidth="1"/>
    <col min="4613" max="4613" width="5.28515625" style="211" customWidth="1"/>
    <col min="4614" max="4614" width="4.5703125" style="211" customWidth="1"/>
    <col min="4615" max="4864" width="11.42578125" style="211"/>
    <col min="4865" max="4865" width="5.5703125" style="211" customWidth="1"/>
    <col min="4866" max="4866" width="2.7109375" style="211" customWidth="1"/>
    <col min="4867" max="4867" width="59.7109375" style="211" customWidth="1"/>
    <col min="4868" max="4868" width="84.7109375" style="211" customWidth="1"/>
    <col min="4869" max="4869" width="5.28515625" style="211" customWidth="1"/>
    <col min="4870" max="4870" width="4.5703125" style="211" customWidth="1"/>
    <col min="4871" max="5120" width="11.42578125" style="211"/>
    <col min="5121" max="5121" width="5.5703125" style="211" customWidth="1"/>
    <col min="5122" max="5122" width="2.7109375" style="211" customWidth="1"/>
    <col min="5123" max="5123" width="59.7109375" style="211" customWidth="1"/>
    <col min="5124" max="5124" width="84.7109375" style="211" customWidth="1"/>
    <col min="5125" max="5125" width="5.28515625" style="211" customWidth="1"/>
    <col min="5126" max="5126" width="4.5703125" style="211" customWidth="1"/>
    <col min="5127" max="5376" width="11.42578125" style="211"/>
    <col min="5377" max="5377" width="5.5703125" style="211" customWidth="1"/>
    <col min="5378" max="5378" width="2.7109375" style="211" customWidth="1"/>
    <col min="5379" max="5379" width="59.7109375" style="211" customWidth="1"/>
    <col min="5380" max="5380" width="84.7109375" style="211" customWidth="1"/>
    <col min="5381" max="5381" width="5.28515625" style="211" customWidth="1"/>
    <col min="5382" max="5382" width="4.5703125" style="211" customWidth="1"/>
    <col min="5383" max="5632" width="11.42578125" style="211"/>
    <col min="5633" max="5633" width="5.5703125" style="211" customWidth="1"/>
    <col min="5634" max="5634" width="2.7109375" style="211" customWidth="1"/>
    <col min="5635" max="5635" width="59.7109375" style="211" customWidth="1"/>
    <col min="5636" max="5636" width="84.7109375" style="211" customWidth="1"/>
    <col min="5637" max="5637" width="5.28515625" style="211" customWidth="1"/>
    <col min="5638" max="5638" width="4.5703125" style="211" customWidth="1"/>
    <col min="5639" max="5888" width="11.42578125" style="211"/>
    <col min="5889" max="5889" width="5.5703125" style="211" customWidth="1"/>
    <col min="5890" max="5890" width="2.7109375" style="211" customWidth="1"/>
    <col min="5891" max="5891" width="59.7109375" style="211" customWidth="1"/>
    <col min="5892" max="5892" width="84.7109375" style="211" customWidth="1"/>
    <col min="5893" max="5893" width="5.28515625" style="211" customWidth="1"/>
    <col min="5894" max="5894" width="4.5703125" style="211" customWidth="1"/>
    <col min="5895" max="6144" width="11.42578125" style="211"/>
    <col min="6145" max="6145" width="5.5703125" style="211" customWidth="1"/>
    <col min="6146" max="6146" width="2.7109375" style="211" customWidth="1"/>
    <col min="6147" max="6147" width="59.7109375" style="211" customWidth="1"/>
    <col min="6148" max="6148" width="84.7109375" style="211" customWidth="1"/>
    <col min="6149" max="6149" width="5.28515625" style="211" customWidth="1"/>
    <col min="6150" max="6150" width="4.5703125" style="211" customWidth="1"/>
    <col min="6151" max="6400" width="11.42578125" style="211"/>
    <col min="6401" max="6401" width="5.5703125" style="211" customWidth="1"/>
    <col min="6402" max="6402" width="2.7109375" style="211" customWidth="1"/>
    <col min="6403" max="6403" width="59.7109375" style="211" customWidth="1"/>
    <col min="6404" max="6404" width="84.7109375" style="211" customWidth="1"/>
    <col min="6405" max="6405" width="5.28515625" style="211" customWidth="1"/>
    <col min="6406" max="6406" width="4.5703125" style="211" customWidth="1"/>
    <col min="6407" max="6656" width="11.42578125" style="211"/>
    <col min="6657" max="6657" width="5.5703125" style="211" customWidth="1"/>
    <col min="6658" max="6658" width="2.7109375" style="211" customWidth="1"/>
    <col min="6659" max="6659" width="59.7109375" style="211" customWidth="1"/>
    <col min="6660" max="6660" width="84.7109375" style="211" customWidth="1"/>
    <col min="6661" max="6661" width="5.28515625" style="211" customWidth="1"/>
    <col min="6662" max="6662" width="4.5703125" style="211" customWidth="1"/>
    <col min="6663" max="6912" width="11.42578125" style="211"/>
    <col min="6913" max="6913" width="5.5703125" style="211" customWidth="1"/>
    <col min="6914" max="6914" width="2.7109375" style="211" customWidth="1"/>
    <col min="6915" max="6915" width="59.7109375" style="211" customWidth="1"/>
    <col min="6916" max="6916" width="84.7109375" style="211" customWidth="1"/>
    <col min="6917" max="6917" width="5.28515625" style="211" customWidth="1"/>
    <col min="6918" max="6918" width="4.5703125" style="211" customWidth="1"/>
    <col min="6919" max="7168" width="11.42578125" style="211"/>
    <col min="7169" max="7169" width="5.5703125" style="211" customWidth="1"/>
    <col min="7170" max="7170" width="2.7109375" style="211" customWidth="1"/>
    <col min="7171" max="7171" width="59.7109375" style="211" customWidth="1"/>
    <col min="7172" max="7172" width="84.7109375" style="211" customWidth="1"/>
    <col min="7173" max="7173" width="5.28515625" style="211" customWidth="1"/>
    <col min="7174" max="7174" width="4.5703125" style="211" customWidth="1"/>
    <col min="7175" max="7424" width="11.42578125" style="211"/>
    <col min="7425" max="7425" width="5.5703125" style="211" customWidth="1"/>
    <col min="7426" max="7426" width="2.7109375" style="211" customWidth="1"/>
    <col min="7427" max="7427" width="59.7109375" style="211" customWidth="1"/>
    <col min="7428" max="7428" width="84.7109375" style="211" customWidth="1"/>
    <col min="7429" max="7429" width="5.28515625" style="211" customWidth="1"/>
    <col min="7430" max="7430" width="4.5703125" style="211" customWidth="1"/>
    <col min="7431" max="7680" width="11.42578125" style="211"/>
    <col min="7681" max="7681" width="5.5703125" style="211" customWidth="1"/>
    <col min="7682" max="7682" width="2.7109375" style="211" customWidth="1"/>
    <col min="7683" max="7683" width="59.7109375" style="211" customWidth="1"/>
    <col min="7684" max="7684" width="84.7109375" style="211" customWidth="1"/>
    <col min="7685" max="7685" width="5.28515625" style="211" customWidth="1"/>
    <col min="7686" max="7686" width="4.5703125" style="211" customWidth="1"/>
    <col min="7687" max="7936" width="11.42578125" style="211"/>
    <col min="7937" max="7937" width="5.5703125" style="211" customWidth="1"/>
    <col min="7938" max="7938" width="2.7109375" style="211" customWidth="1"/>
    <col min="7939" max="7939" width="59.7109375" style="211" customWidth="1"/>
    <col min="7940" max="7940" width="84.7109375" style="211" customWidth="1"/>
    <col min="7941" max="7941" width="5.28515625" style="211" customWidth="1"/>
    <col min="7942" max="7942" width="4.5703125" style="211" customWidth="1"/>
    <col min="7943" max="8192" width="11.42578125" style="211"/>
    <col min="8193" max="8193" width="5.5703125" style="211" customWidth="1"/>
    <col min="8194" max="8194" width="2.7109375" style="211" customWidth="1"/>
    <col min="8195" max="8195" width="59.7109375" style="211" customWidth="1"/>
    <col min="8196" max="8196" width="84.7109375" style="211" customWidth="1"/>
    <col min="8197" max="8197" width="5.28515625" style="211" customWidth="1"/>
    <col min="8198" max="8198" width="4.5703125" style="211" customWidth="1"/>
    <col min="8199" max="8448" width="11.42578125" style="211"/>
    <col min="8449" max="8449" width="5.5703125" style="211" customWidth="1"/>
    <col min="8450" max="8450" width="2.7109375" style="211" customWidth="1"/>
    <col min="8451" max="8451" width="59.7109375" style="211" customWidth="1"/>
    <col min="8452" max="8452" width="84.7109375" style="211" customWidth="1"/>
    <col min="8453" max="8453" width="5.28515625" style="211" customWidth="1"/>
    <col min="8454" max="8454" width="4.5703125" style="211" customWidth="1"/>
    <col min="8455" max="8704" width="11.42578125" style="211"/>
    <col min="8705" max="8705" width="5.5703125" style="211" customWidth="1"/>
    <col min="8706" max="8706" width="2.7109375" style="211" customWidth="1"/>
    <col min="8707" max="8707" width="59.7109375" style="211" customWidth="1"/>
    <col min="8708" max="8708" width="84.7109375" style="211" customWidth="1"/>
    <col min="8709" max="8709" width="5.28515625" style="211" customWidth="1"/>
    <col min="8710" max="8710" width="4.5703125" style="211" customWidth="1"/>
    <col min="8711" max="8960" width="11.42578125" style="211"/>
    <col min="8961" max="8961" width="5.5703125" style="211" customWidth="1"/>
    <col min="8962" max="8962" width="2.7109375" style="211" customWidth="1"/>
    <col min="8963" max="8963" width="59.7109375" style="211" customWidth="1"/>
    <col min="8964" max="8964" width="84.7109375" style="211" customWidth="1"/>
    <col min="8965" max="8965" width="5.28515625" style="211" customWidth="1"/>
    <col min="8966" max="8966" width="4.5703125" style="211" customWidth="1"/>
    <col min="8967" max="9216" width="11.42578125" style="211"/>
    <col min="9217" max="9217" width="5.5703125" style="211" customWidth="1"/>
    <col min="9218" max="9218" width="2.7109375" style="211" customWidth="1"/>
    <col min="9219" max="9219" width="59.7109375" style="211" customWidth="1"/>
    <col min="9220" max="9220" width="84.7109375" style="211" customWidth="1"/>
    <col min="9221" max="9221" width="5.28515625" style="211" customWidth="1"/>
    <col min="9222" max="9222" width="4.5703125" style="211" customWidth="1"/>
    <col min="9223" max="9472" width="11.42578125" style="211"/>
    <col min="9473" max="9473" width="5.5703125" style="211" customWidth="1"/>
    <col min="9474" max="9474" width="2.7109375" style="211" customWidth="1"/>
    <col min="9475" max="9475" width="59.7109375" style="211" customWidth="1"/>
    <col min="9476" max="9476" width="84.7109375" style="211" customWidth="1"/>
    <col min="9477" max="9477" width="5.28515625" style="211" customWidth="1"/>
    <col min="9478" max="9478" width="4.5703125" style="211" customWidth="1"/>
    <col min="9479" max="9728" width="11.42578125" style="211"/>
    <col min="9729" max="9729" width="5.5703125" style="211" customWidth="1"/>
    <col min="9730" max="9730" width="2.7109375" style="211" customWidth="1"/>
    <col min="9731" max="9731" width="59.7109375" style="211" customWidth="1"/>
    <col min="9732" max="9732" width="84.7109375" style="211" customWidth="1"/>
    <col min="9733" max="9733" width="5.28515625" style="211" customWidth="1"/>
    <col min="9734" max="9734" width="4.5703125" style="211" customWidth="1"/>
    <col min="9735" max="9984" width="11.42578125" style="211"/>
    <col min="9985" max="9985" width="5.5703125" style="211" customWidth="1"/>
    <col min="9986" max="9986" width="2.7109375" style="211" customWidth="1"/>
    <col min="9987" max="9987" width="59.7109375" style="211" customWidth="1"/>
    <col min="9988" max="9988" width="84.7109375" style="211" customWidth="1"/>
    <col min="9989" max="9989" width="5.28515625" style="211" customWidth="1"/>
    <col min="9990" max="9990" width="4.5703125" style="211" customWidth="1"/>
    <col min="9991" max="10240" width="11.42578125" style="211"/>
    <col min="10241" max="10241" width="5.5703125" style="211" customWidth="1"/>
    <col min="10242" max="10242" width="2.7109375" style="211" customWidth="1"/>
    <col min="10243" max="10243" width="59.7109375" style="211" customWidth="1"/>
    <col min="10244" max="10244" width="84.7109375" style="211" customWidth="1"/>
    <col min="10245" max="10245" width="5.28515625" style="211" customWidth="1"/>
    <col min="10246" max="10246" width="4.5703125" style="211" customWidth="1"/>
    <col min="10247" max="10496" width="11.42578125" style="211"/>
    <col min="10497" max="10497" width="5.5703125" style="211" customWidth="1"/>
    <col min="10498" max="10498" width="2.7109375" style="211" customWidth="1"/>
    <col min="10499" max="10499" width="59.7109375" style="211" customWidth="1"/>
    <col min="10500" max="10500" width="84.7109375" style="211" customWidth="1"/>
    <col min="10501" max="10501" width="5.28515625" style="211" customWidth="1"/>
    <col min="10502" max="10502" width="4.5703125" style="211" customWidth="1"/>
    <col min="10503" max="10752" width="11.42578125" style="211"/>
    <col min="10753" max="10753" width="5.5703125" style="211" customWidth="1"/>
    <col min="10754" max="10754" width="2.7109375" style="211" customWidth="1"/>
    <col min="10755" max="10755" width="59.7109375" style="211" customWidth="1"/>
    <col min="10756" max="10756" width="84.7109375" style="211" customWidth="1"/>
    <col min="10757" max="10757" width="5.28515625" style="211" customWidth="1"/>
    <col min="10758" max="10758" width="4.5703125" style="211" customWidth="1"/>
    <col min="10759" max="11008" width="11.42578125" style="211"/>
    <col min="11009" max="11009" width="5.5703125" style="211" customWidth="1"/>
    <col min="11010" max="11010" width="2.7109375" style="211" customWidth="1"/>
    <col min="11011" max="11011" width="59.7109375" style="211" customWidth="1"/>
    <col min="11012" max="11012" width="84.7109375" style="211" customWidth="1"/>
    <col min="11013" max="11013" width="5.28515625" style="211" customWidth="1"/>
    <col min="11014" max="11014" width="4.5703125" style="211" customWidth="1"/>
    <col min="11015" max="11264" width="11.42578125" style="211"/>
    <col min="11265" max="11265" width="5.5703125" style="211" customWidth="1"/>
    <col min="11266" max="11266" width="2.7109375" style="211" customWidth="1"/>
    <col min="11267" max="11267" width="59.7109375" style="211" customWidth="1"/>
    <col min="11268" max="11268" width="84.7109375" style="211" customWidth="1"/>
    <col min="11269" max="11269" width="5.28515625" style="211" customWidth="1"/>
    <col min="11270" max="11270" width="4.5703125" style="211" customWidth="1"/>
    <col min="11271" max="11520" width="11.42578125" style="211"/>
    <col min="11521" max="11521" width="5.5703125" style="211" customWidth="1"/>
    <col min="11522" max="11522" width="2.7109375" style="211" customWidth="1"/>
    <col min="11523" max="11523" width="59.7109375" style="211" customWidth="1"/>
    <col min="11524" max="11524" width="84.7109375" style="211" customWidth="1"/>
    <col min="11525" max="11525" width="5.28515625" style="211" customWidth="1"/>
    <col min="11526" max="11526" width="4.5703125" style="211" customWidth="1"/>
    <col min="11527" max="11776" width="11.42578125" style="211"/>
    <col min="11777" max="11777" width="5.5703125" style="211" customWidth="1"/>
    <col min="11778" max="11778" width="2.7109375" style="211" customWidth="1"/>
    <col min="11779" max="11779" width="59.7109375" style="211" customWidth="1"/>
    <col min="11780" max="11780" width="84.7109375" style="211" customWidth="1"/>
    <col min="11781" max="11781" width="5.28515625" style="211" customWidth="1"/>
    <col min="11782" max="11782" width="4.5703125" style="211" customWidth="1"/>
    <col min="11783" max="12032" width="11.42578125" style="211"/>
    <col min="12033" max="12033" width="5.5703125" style="211" customWidth="1"/>
    <col min="12034" max="12034" width="2.7109375" style="211" customWidth="1"/>
    <col min="12035" max="12035" width="59.7109375" style="211" customWidth="1"/>
    <col min="12036" max="12036" width="84.7109375" style="211" customWidth="1"/>
    <col min="12037" max="12037" width="5.28515625" style="211" customWidth="1"/>
    <col min="12038" max="12038" width="4.5703125" style="211" customWidth="1"/>
    <col min="12039" max="12288" width="11.42578125" style="211"/>
    <col min="12289" max="12289" width="5.5703125" style="211" customWidth="1"/>
    <col min="12290" max="12290" width="2.7109375" style="211" customWidth="1"/>
    <col min="12291" max="12291" width="59.7109375" style="211" customWidth="1"/>
    <col min="12292" max="12292" width="84.7109375" style="211" customWidth="1"/>
    <col min="12293" max="12293" width="5.28515625" style="211" customWidth="1"/>
    <col min="12294" max="12294" width="4.5703125" style="211" customWidth="1"/>
    <col min="12295" max="12544" width="11.42578125" style="211"/>
    <col min="12545" max="12545" width="5.5703125" style="211" customWidth="1"/>
    <col min="12546" max="12546" width="2.7109375" style="211" customWidth="1"/>
    <col min="12547" max="12547" width="59.7109375" style="211" customWidth="1"/>
    <col min="12548" max="12548" width="84.7109375" style="211" customWidth="1"/>
    <col min="12549" max="12549" width="5.28515625" style="211" customWidth="1"/>
    <col min="12550" max="12550" width="4.5703125" style="211" customWidth="1"/>
    <col min="12551" max="12800" width="11.42578125" style="211"/>
    <col min="12801" max="12801" width="5.5703125" style="211" customWidth="1"/>
    <col min="12802" max="12802" width="2.7109375" style="211" customWidth="1"/>
    <col min="12803" max="12803" width="59.7109375" style="211" customWidth="1"/>
    <col min="12804" max="12804" width="84.7109375" style="211" customWidth="1"/>
    <col min="12805" max="12805" width="5.28515625" style="211" customWidth="1"/>
    <col min="12806" max="12806" width="4.5703125" style="211" customWidth="1"/>
    <col min="12807" max="13056" width="11.42578125" style="211"/>
    <col min="13057" max="13057" width="5.5703125" style="211" customWidth="1"/>
    <col min="13058" max="13058" width="2.7109375" style="211" customWidth="1"/>
    <col min="13059" max="13059" width="59.7109375" style="211" customWidth="1"/>
    <col min="13060" max="13060" width="84.7109375" style="211" customWidth="1"/>
    <col min="13061" max="13061" width="5.28515625" style="211" customWidth="1"/>
    <col min="13062" max="13062" width="4.5703125" style="211" customWidth="1"/>
    <col min="13063" max="13312" width="11.42578125" style="211"/>
    <col min="13313" max="13313" width="5.5703125" style="211" customWidth="1"/>
    <col min="13314" max="13314" width="2.7109375" style="211" customWidth="1"/>
    <col min="13315" max="13315" width="59.7109375" style="211" customWidth="1"/>
    <col min="13316" max="13316" width="84.7109375" style="211" customWidth="1"/>
    <col min="13317" max="13317" width="5.28515625" style="211" customWidth="1"/>
    <col min="13318" max="13318" width="4.5703125" style="211" customWidth="1"/>
    <col min="13319" max="13568" width="11.42578125" style="211"/>
    <col min="13569" max="13569" width="5.5703125" style="211" customWidth="1"/>
    <col min="13570" max="13570" width="2.7109375" style="211" customWidth="1"/>
    <col min="13571" max="13571" width="59.7109375" style="211" customWidth="1"/>
    <col min="13572" max="13572" width="84.7109375" style="211" customWidth="1"/>
    <col min="13573" max="13573" width="5.28515625" style="211" customWidth="1"/>
    <col min="13574" max="13574" width="4.5703125" style="211" customWidth="1"/>
    <col min="13575" max="13824" width="11.42578125" style="211"/>
    <col min="13825" max="13825" width="5.5703125" style="211" customWidth="1"/>
    <col min="13826" max="13826" width="2.7109375" style="211" customWidth="1"/>
    <col min="13827" max="13827" width="59.7109375" style="211" customWidth="1"/>
    <col min="13828" max="13828" width="84.7109375" style="211" customWidth="1"/>
    <col min="13829" max="13829" width="5.28515625" style="211" customWidth="1"/>
    <col min="13830" max="13830" width="4.5703125" style="211" customWidth="1"/>
    <col min="13831" max="14080" width="11.42578125" style="211"/>
    <col min="14081" max="14081" width="5.5703125" style="211" customWidth="1"/>
    <col min="14082" max="14082" width="2.7109375" style="211" customWidth="1"/>
    <col min="14083" max="14083" width="59.7109375" style="211" customWidth="1"/>
    <col min="14084" max="14084" width="84.7109375" style="211" customWidth="1"/>
    <col min="14085" max="14085" width="5.28515625" style="211" customWidth="1"/>
    <col min="14086" max="14086" width="4.5703125" style="211" customWidth="1"/>
    <col min="14087" max="14336" width="11.42578125" style="211"/>
    <col min="14337" max="14337" width="5.5703125" style="211" customWidth="1"/>
    <col min="14338" max="14338" width="2.7109375" style="211" customWidth="1"/>
    <col min="14339" max="14339" width="59.7109375" style="211" customWidth="1"/>
    <col min="14340" max="14340" width="84.7109375" style="211" customWidth="1"/>
    <col min="14341" max="14341" width="5.28515625" style="211" customWidth="1"/>
    <col min="14342" max="14342" width="4.5703125" style="211" customWidth="1"/>
    <col min="14343" max="14592" width="11.42578125" style="211"/>
    <col min="14593" max="14593" width="5.5703125" style="211" customWidth="1"/>
    <col min="14594" max="14594" width="2.7109375" style="211" customWidth="1"/>
    <col min="14595" max="14595" width="59.7109375" style="211" customWidth="1"/>
    <col min="14596" max="14596" width="84.7109375" style="211" customWidth="1"/>
    <col min="14597" max="14597" width="5.28515625" style="211" customWidth="1"/>
    <col min="14598" max="14598" width="4.5703125" style="211" customWidth="1"/>
    <col min="14599" max="14848" width="11.42578125" style="211"/>
    <col min="14849" max="14849" width="5.5703125" style="211" customWidth="1"/>
    <col min="14850" max="14850" width="2.7109375" style="211" customWidth="1"/>
    <col min="14851" max="14851" width="59.7109375" style="211" customWidth="1"/>
    <col min="14852" max="14852" width="84.7109375" style="211" customWidth="1"/>
    <col min="14853" max="14853" width="5.28515625" style="211" customWidth="1"/>
    <col min="14854" max="14854" width="4.5703125" style="211" customWidth="1"/>
    <col min="14855" max="15104" width="11.42578125" style="211"/>
    <col min="15105" max="15105" width="5.5703125" style="211" customWidth="1"/>
    <col min="15106" max="15106" width="2.7109375" style="211" customWidth="1"/>
    <col min="15107" max="15107" width="59.7109375" style="211" customWidth="1"/>
    <col min="15108" max="15108" width="84.7109375" style="211" customWidth="1"/>
    <col min="15109" max="15109" width="5.28515625" style="211" customWidth="1"/>
    <col min="15110" max="15110" width="4.5703125" style="211" customWidth="1"/>
    <col min="15111" max="15360" width="11.42578125" style="211"/>
    <col min="15361" max="15361" width="5.5703125" style="211" customWidth="1"/>
    <col min="15362" max="15362" width="2.7109375" style="211" customWidth="1"/>
    <col min="15363" max="15363" width="59.7109375" style="211" customWidth="1"/>
    <col min="15364" max="15364" width="84.7109375" style="211" customWidth="1"/>
    <col min="15365" max="15365" width="5.28515625" style="211" customWidth="1"/>
    <col min="15366" max="15366" width="4.5703125" style="211" customWidth="1"/>
    <col min="15367" max="15616" width="11.42578125" style="211"/>
    <col min="15617" max="15617" width="5.5703125" style="211" customWidth="1"/>
    <col min="15618" max="15618" width="2.7109375" style="211" customWidth="1"/>
    <col min="15619" max="15619" width="59.7109375" style="211" customWidth="1"/>
    <col min="15620" max="15620" width="84.7109375" style="211" customWidth="1"/>
    <col min="15621" max="15621" width="5.28515625" style="211" customWidth="1"/>
    <col min="15622" max="15622" width="4.5703125" style="211" customWidth="1"/>
    <col min="15623" max="15872" width="11.42578125" style="211"/>
    <col min="15873" max="15873" width="5.5703125" style="211" customWidth="1"/>
    <col min="15874" max="15874" width="2.7109375" style="211" customWidth="1"/>
    <col min="15875" max="15875" width="59.7109375" style="211" customWidth="1"/>
    <col min="15876" max="15876" width="84.7109375" style="211" customWidth="1"/>
    <col min="15877" max="15877" width="5.28515625" style="211" customWidth="1"/>
    <col min="15878" max="15878" width="4.5703125" style="211" customWidth="1"/>
    <col min="15879" max="16128" width="11.42578125" style="211"/>
    <col min="16129" max="16129" width="5.5703125" style="211" customWidth="1"/>
    <col min="16130" max="16130" width="2.7109375" style="211" customWidth="1"/>
    <col min="16131" max="16131" width="59.7109375" style="211" customWidth="1"/>
    <col min="16132" max="16132" width="84.7109375" style="211" customWidth="1"/>
    <col min="16133" max="16133" width="5.28515625" style="211" customWidth="1"/>
    <col min="16134" max="16134" width="4.5703125" style="211" customWidth="1"/>
    <col min="16135" max="16384" width="11.42578125" style="211"/>
  </cols>
  <sheetData>
    <row r="1" spans="1:5" s="247" customFormat="1" ht="15" x14ac:dyDescent="0.2">
      <c r="A1" s="401" t="s">
        <v>781</v>
      </c>
      <c r="B1" s="402"/>
      <c r="C1" s="492"/>
      <c r="D1" s="403" t="s">
        <v>1730</v>
      </c>
    </row>
    <row r="2" spans="1:5" s="247" customFormat="1" ht="15" x14ac:dyDescent="0.2">
      <c r="A2" s="401" t="s">
        <v>782</v>
      </c>
      <c r="B2" s="402"/>
      <c r="C2" s="492"/>
      <c r="D2" s="520"/>
    </row>
    <row r="3" spans="1:5" s="247" customFormat="1" ht="15" x14ac:dyDescent="0.2">
      <c r="A3" s="401" t="s">
        <v>783</v>
      </c>
      <c r="B3" s="402"/>
      <c r="C3" s="492"/>
      <c r="D3" s="520"/>
    </row>
    <row r="4" spans="1:5" s="406" customFormat="1" ht="15" x14ac:dyDescent="0.2">
      <c r="A4" s="401" t="s">
        <v>412</v>
      </c>
      <c r="B4" s="405"/>
      <c r="C4" s="521"/>
      <c r="D4" s="521"/>
    </row>
    <row r="5" spans="1:5" ht="12.75" customHeight="1" x14ac:dyDescent="0.2">
      <c r="A5" s="407"/>
      <c r="B5" s="492"/>
      <c r="C5" s="408"/>
      <c r="D5" s="492"/>
    </row>
    <row r="6" spans="1:5" ht="21" customHeight="1" x14ac:dyDescent="0.2">
      <c r="A6" s="1508" t="s">
        <v>1</v>
      </c>
      <c r="B6" s="1508"/>
      <c r="C6" s="1508"/>
      <c r="D6" s="1508"/>
    </row>
    <row r="7" spans="1:5" ht="18" customHeight="1" x14ac:dyDescent="0.2">
      <c r="A7" s="1509" t="s">
        <v>771</v>
      </c>
      <c r="B7" s="1509"/>
      <c r="C7" s="491" t="s">
        <v>784</v>
      </c>
      <c r="D7" s="491" t="s">
        <v>785</v>
      </c>
    </row>
    <row r="8" spans="1:5" ht="15.95" customHeight="1" x14ac:dyDescent="0.2">
      <c r="A8" s="1510">
        <v>1</v>
      </c>
      <c r="B8" s="1511"/>
      <c r="C8" s="1512" t="s">
        <v>786</v>
      </c>
      <c r="D8" s="1182" t="s">
        <v>787</v>
      </c>
    </row>
    <row r="9" spans="1:5" ht="15.95" customHeight="1" x14ac:dyDescent="0.2">
      <c r="A9" s="1504">
        <v>2</v>
      </c>
      <c r="B9" s="1505"/>
      <c r="C9" s="1506"/>
      <c r="D9" s="878" t="s">
        <v>788</v>
      </c>
    </row>
    <row r="10" spans="1:5" ht="25.5" customHeight="1" x14ac:dyDescent="0.2">
      <c r="A10" s="871">
        <v>2</v>
      </c>
      <c r="B10" s="524"/>
      <c r="C10" s="878" t="s">
        <v>789</v>
      </c>
      <c r="D10" s="878" t="s">
        <v>790</v>
      </c>
    </row>
    <row r="11" spans="1:5" ht="15.95" customHeight="1" x14ac:dyDescent="0.2">
      <c r="A11" s="871">
        <v>3</v>
      </c>
      <c r="B11" s="524"/>
      <c r="C11" s="878" t="s">
        <v>791</v>
      </c>
      <c r="D11" s="1199" t="s">
        <v>792</v>
      </c>
    </row>
    <row r="12" spans="1:5" ht="15.95" customHeight="1" x14ac:dyDescent="0.2">
      <c r="A12" s="871">
        <v>4</v>
      </c>
      <c r="B12" s="524"/>
      <c r="C12" s="878" t="s">
        <v>793</v>
      </c>
      <c r="D12" s="1199" t="s">
        <v>794</v>
      </c>
    </row>
    <row r="13" spans="1:5" ht="15.95" customHeight="1" x14ac:dyDescent="0.2">
      <c r="A13" s="871">
        <v>5</v>
      </c>
      <c r="B13" s="524"/>
      <c r="C13" s="878" t="s">
        <v>795</v>
      </c>
      <c r="D13" s="1199" t="s">
        <v>796</v>
      </c>
    </row>
    <row r="14" spans="1:5" ht="15.95" customHeight="1" x14ac:dyDescent="0.2">
      <c r="A14" s="871">
        <v>6</v>
      </c>
      <c r="B14" s="524"/>
      <c r="C14" s="878" t="s">
        <v>797</v>
      </c>
      <c r="D14" s="878" t="s">
        <v>798</v>
      </c>
    </row>
    <row r="15" spans="1:5" ht="15.95" customHeight="1" x14ac:dyDescent="0.2">
      <c r="A15" s="871">
        <v>7</v>
      </c>
      <c r="B15" s="524"/>
      <c r="C15" s="878" t="s">
        <v>799</v>
      </c>
      <c r="D15" s="878" t="s">
        <v>800</v>
      </c>
    </row>
    <row r="16" spans="1:5" s="208" customFormat="1" ht="15.95" customHeight="1" x14ac:dyDescent="0.2">
      <c r="A16" s="870">
        <v>8</v>
      </c>
      <c r="B16" s="872"/>
      <c r="C16" s="878" t="s">
        <v>801</v>
      </c>
      <c r="D16" s="1199" t="s">
        <v>802</v>
      </c>
      <c r="E16" s="211"/>
    </row>
    <row r="17" spans="1:5" s="208" customFormat="1" ht="15.95" customHeight="1" x14ac:dyDescent="0.2">
      <c r="A17" s="1504">
        <v>9</v>
      </c>
      <c r="B17" s="1505"/>
      <c r="C17" s="1506" t="s">
        <v>803</v>
      </c>
      <c r="D17" s="878" t="s">
        <v>804</v>
      </c>
      <c r="E17" s="211"/>
    </row>
    <row r="18" spans="1:5" s="208" customFormat="1" ht="15.95" customHeight="1" x14ac:dyDescent="0.2">
      <c r="A18" s="1504"/>
      <c r="B18" s="1505"/>
      <c r="C18" s="1506"/>
      <c r="D18" s="878" t="s">
        <v>805</v>
      </c>
      <c r="E18" s="211"/>
    </row>
    <row r="19" spans="1:5" s="208" customFormat="1" ht="15.95" customHeight="1" x14ac:dyDescent="0.2">
      <c r="A19" s="870">
        <v>10</v>
      </c>
      <c r="B19" s="423"/>
      <c r="C19" s="878" t="s">
        <v>806</v>
      </c>
      <c r="D19" s="878" t="s">
        <v>807</v>
      </c>
      <c r="E19" s="211"/>
    </row>
    <row r="20" spans="1:5" s="208" customFormat="1" ht="15.95" customHeight="1" x14ac:dyDescent="0.2">
      <c r="A20" s="1504">
        <v>11</v>
      </c>
      <c r="B20" s="1505"/>
      <c r="C20" s="1506" t="s">
        <v>808</v>
      </c>
      <c r="D20" s="878" t="s">
        <v>809</v>
      </c>
      <c r="E20" s="211"/>
    </row>
    <row r="21" spans="1:5" s="208" customFormat="1" ht="15.95" customHeight="1" x14ac:dyDescent="0.2">
      <c r="A21" s="1504"/>
      <c r="B21" s="1505"/>
      <c r="C21" s="1506"/>
      <c r="D21" s="878" t="s">
        <v>810</v>
      </c>
      <c r="E21" s="211"/>
    </row>
    <row r="22" spans="1:5" s="208" customFormat="1" ht="25.5" customHeight="1" x14ac:dyDescent="0.2">
      <c r="A22" s="1504"/>
      <c r="B22" s="1505"/>
      <c r="C22" s="1506"/>
      <c r="D22" s="878" t="s">
        <v>811</v>
      </c>
      <c r="E22" s="211"/>
    </row>
    <row r="23" spans="1:5" s="208" customFormat="1" ht="29.25" customHeight="1" x14ac:dyDescent="0.2">
      <c r="A23" s="870">
        <v>12</v>
      </c>
      <c r="B23" s="423"/>
      <c r="C23" s="878" t="s">
        <v>812</v>
      </c>
      <c r="D23" s="1199" t="s">
        <v>813</v>
      </c>
      <c r="E23" s="211"/>
    </row>
    <row r="24" spans="1:5" s="208" customFormat="1" ht="15.95" customHeight="1" x14ac:dyDescent="0.2">
      <c r="A24" s="870">
        <v>13</v>
      </c>
      <c r="B24" s="423"/>
      <c r="C24" s="878" t="s">
        <v>814</v>
      </c>
      <c r="D24" s="1199" t="s">
        <v>815</v>
      </c>
      <c r="E24" s="211"/>
    </row>
    <row r="25" spans="1:5" s="208" customFormat="1" ht="15.95" customHeight="1" x14ac:dyDescent="0.2">
      <c r="A25" s="946">
        <v>14</v>
      </c>
      <c r="B25" s="938"/>
      <c r="C25" s="1185" t="s">
        <v>816</v>
      </c>
      <c r="D25" s="1185" t="s">
        <v>817</v>
      </c>
      <c r="E25" s="211"/>
    </row>
    <row r="26" spans="1:5" ht="13.5" customHeight="1" x14ac:dyDescent="0.2">
      <c r="A26" s="410"/>
      <c r="B26" s="410"/>
      <c r="C26" s="410"/>
      <c r="D26" s="411"/>
    </row>
    <row r="27" spans="1:5" ht="13.5" customHeight="1" x14ac:dyDescent="0.2">
      <c r="A27" s="410"/>
      <c r="B27" s="410"/>
      <c r="C27" s="410"/>
      <c r="D27" s="411"/>
    </row>
    <row r="28" spans="1:5" ht="13.5" customHeight="1" x14ac:dyDescent="0.2">
      <c r="A28" s="1507" t="s">
        <v>280</v>
      </c>
      <c r="B28" s="1507"/>
      <c r="C28" s="1507"/>
      <c r="D28" s="1507"/>
    </row>
    <row r="29" spans="1:5" x14ac:dyDescent="0.2">
      <c r="A29" s="412"/>
    </row>
  </sheetData>
  <mergeCells count="12">
    <mergeCell ref="A20:A22"/>
    <mergeCell ref="B20:B22"/>
    <mergeCell ref="C20:C22"/>
    <mergeCell ref="A28:D28"/>
    <mergeCell ref="A6:D6"/>
    <mergeCell ref="A7:B7"/>
    <mergeCell ref="A8:A9"/>
    <mergeCell ref="B8:B9"/>
    <mergeCell ref="C8:C9"/>
    <mergeCell ref="A17:A18"/>
    <mergeCell ref="B17:B18"/>
    <mergeCell ref="C17:C18"/>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&amp;R&amp;"Tahoma,Normal"449</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R191"/>
  <sheetViews>
    <sheetView showGridLines="0" view="pageBreakPreview" zoomScaleNormal="50" zoomScaleSheetLayoutView="100" workbookViewId="0"/>
  </sheetViews>
  <sheetFormatPr baseColWidth="10" defaultRowHeight="12.75" x14ac:dyDescent="0.2"/>
  <cols>
    <col min="1" max="9" width="11.42578125" style="671"/>
    <col min="10" max="10" width="7.28515625" style="671" customWidth="1"/>
    <col min="11" max="11" width="4.42578125" style="671" customWidth="1"/>
    <col min="12" max="265" width="11.42578125" style="671"/>
    <col min="266" max="266" width="7.28515625" style="671" customWidth="1"/>
    <col min="267" max="267" width="4.42578125" style="671" customWidth="1"/>
    <col min="268" max="521" width="11.42578125" style="671"/>
    <col min="522" max="522" width="7.28515625" style="671" customWidth="1"/>
    <col min="523" max="523" width="4.42578125" style="671" customWidth="1"/>
    <col min="524" max="777" width="11.42578125" style="671"/>
    <col min="778" max="778" width="7.28515625" style="671" customWidth="1"/>
    <col min="779" max="779" width="4.42578125" style="671" customWidth="1"/>
    <col min="780" max="1033" width="11.42578125" style="671"/>
    <col min="1034" max="1034" width="7.28515625" style="671" customWidth="1"/>
    <col min="1035" max="1035" width="4.42578125" style="671" customWidth="1"/>
    <col min="1036" max="1289" width="11.42578125" style="671"/>
    <col min="1290" max="1290" width="7.28515625" style="671" customWidth="1"/>
    <col min="1291" max="1291" width="4.42578125" style="671" customWidth="1"/>
    <col min="1292" max="1545" width="11.42578125" style="671"/>
    <col min="1546" max="1546" width="7.28515625" style="671" customWidth="1"/>
    <col min="1547" max="1547" width="4.42578125" style="671" customWidth="1"/>
    <col min="1548" max="1801" width="11.42578125" style="671"/>
    <col min="1802" max="1802" width="7.28515625" style="671" customWidth="1"/>
    <col min="1803" max="1803" width="4.42578125" style="671" customWidth="1"/>
    <col min="1804" max="2057" width="11.42578125" style="671"/>
    <col min="2058" max="2058" width="7.28515625" style="671" customWidth="1"/>
    <col min="2059" max="2059" width="4.42578125" style="671" customWidth="1"/>
    <col min="2060" max="2313" width="11.42578125" style="671"/>
    <col min="2314" max="2314" width="7.28515625" style="671" customWidth="1"/>
    <col min="2315" max="2315" width="4.42578125" style="671" customWidth="1"/>
    <col min="2316" max="2569" width="11.42578125" style="671"/>
    <col min="2570" max="2570" width="7.28515625" style="671" customWidth="1"/>
    <col min="2571" max="2571" width="4.42578125" style="671" customWidth="1"/>
    <col min="2572" max="2825" width="11.42578125" style="671"/>
    <col min="2826" max="2826" width="7.28515625" style="671" customWidth="1"/>
    <col min="2827" max="2827" width="4.42578125" style="671" customWidth="1"/>
    <col min="2828" max="3081" width="11.42578125" style="671"/>
    <col min="3082" max="3082" width="7.28515625" style="671" customWidth="1"/>
    <col min="3083" max="3083" width="4.42578125" style="671" customWidth="1"/>
    <col min="3084" max="3337" width="11.42578125" style="671"/>
    <col min="3338" max="3338" width="7.28515625" style="671" customWidth="1"/>
    <col min="3339" max="3339" width="4.42578125" style="671" customWidth="1"/>
    <col min="3340" max="3593" width="11.42578125" style="671"/>
    <col min="3594" max="3594" width="7.28515625" style="671" customWidth="1"/>
    <col min="3595" max="3595" width="4.42578125" style="671" customWidth="1"/>
    <col min="3596" max="3849" width="11.42578125" style="671"/>
    <col min="3850" max="3850" width="7.28515625" style="671" customWidth="1"/>
    <col min="3851" max="3851" width="4.42578125" style="671" customWidth="1"/>
    <col min="3852" max="4105" width="11.42578125" style="671"/>
    <col min="4106" max="4106" width="7.28515625" style="671" customWidth="1"/>
    <col min="4107" max="4107" width="4.42578125" style="671" customWidth="1"/>
    <col min="4108" max="4361" width="11.42578125" style="671"/>
    <col min="4362" max="4362" width="7.28515625" style="671" customWidth="1"/>
    <col min="4363" max="4363" width="4.42578125" style="671" customWidth="1"/>
    <col min="4364" max="4617" width="11.42578125" style="671"/>
    <col min="4618" max="4618" width="7.28515625" style="671" customWidth="1"/>
    <col min="4619" max="4619" width="4.42578125" style="671" customWidth="1"/>
    <col min="4620" max="4873" width="11.42578125" style="671"/>
    <col min="4874" max="4874" width="7.28515625" style="671" customWidth="1"/>
    <col min="4875" max="4875" width="4.42578125" style="671" customWidth="1"/>
    <col min="4876" max="5129" width="11.42578125" style="671"/>
    <col min="5130" max="5130" width="7.28515625" style="671" customWidth="1"/>
    <col min="5131" max="5131" width="4.42578125" style="671" customWidth="1"/>
    <col min="5132" max="5385" width="11.42578125" style="671"/>
    <col min="5386" max="5386" width="7.28515625" style="671" customWidth="1"/>
    <col min="5387" max="5387" width="4.42578125" style="671" customWidth="1"/>
    <col min="5388" max="5641" width="11.42578125" style="671"/>
    <col min="5642" max="5642" width="7.28515625" style="671" customWidth="1"/>
    <col min="5643" max="5643" width="4.42578125" style="671" customWidth="1"/>
    <col min="5644" max="5897" width="11.42578125" style="671"/>
    <col min="5898" max="5898" width="7.28515625" style="671" customWidth="1"/>
    <col min="5899" max="5899" width="4.42578125" style="671" customWidth="1"/>
    <col min="5900" max="6153" width="11.42578125" style="671"/>
    <col min="6154" max="6154" width="7.28515625" style="671" customWidth="1"/>
    <col min="6155" max="6155" width="4.42578125" style="671" customWidth="1"/>
    <col min="6156" max="6409" width="11.42578125" style="671"/>
    <col min="6410" max="6410" width="7.28515625" style="671" customWidth="1"/>
    <col min="6411" max="6411" width="4.42578125" style="671" customWidth="1"/>
    <col min="6412" max="6665" width="11.42578125" style="671"/>
    <col min="6666" max="6666" width="7.28515625" style="671" customWidth="1"/>
    <col min="6667" max="6667" width="4.42578125" style="671" customWidth="1"/>
    <col min="6668" max="6921" width="11.42578125" style="671"/>
    <col min="6922" max="6922" width="7.28515625" style="671" customWidth="1"/>
    <col min="6923" max="6923" width="4.42578125" style="671" customWidth="1"/>
    <col min="6924" max="7177" width="11.42578125" style="671"/>
    <col min="7178" max="7178" width="7.28515625" style="671" customWidth="1"/>
    <col min="7179" max="7179" width="4.42578125" style="671" customWidth="1"/>
    <col min="7180" max="7433" width="11.42578125" style="671"/>
    <col min="7434" max="7434" width="7.28515625" style="671" customWidth="1"/>
    <col min="7435" max="7435" width="4.42578125" style="671" customWidth="1"/>
    <col min="7436" max="7689" width="11.42578125" style="671"/>
    <col min="7690" max="7690" width="7.28515625" style="671" customWidth="1"/>
    <col min="7691" max="7691" width="4.42578125" style="671" customWidth="1"/>
    <col min="7692" max="7945" width="11.42578125" style="671"/>
    <col min="7946" max="7946" width="7.28515625" style="671" customWidth="1"/>
    <col min="7947" max="7947" width="4.42578125" style="671" customWidth="1"/>
    <col min="7948" max="8201" width="11.42578125" style="671"/>
    <col min="8202" max="8202" width="7.28515625" style="671" customWidth="1"/>
    <col min="8203" max="8203" width="4.42578125" style="671" customWidth="1"/>
    <col min="8204" max="8457" width="11.42578125" style="671"/>
    <col min="8458" max="8458" width="7.28515625" style="671" customWidth="1"/>
    <col min="8459" max="8459" width="4.42578125" style="671" customWidth="1"/>
    <col min="8460" max="8713" width="11.42578125" style="671"/>
    <col min="8714" max="8714" width="7.28515625" style="671" customWidth="1"/>
    <col min="8715" max="8715" width="4.42578125" style="671" customWidth="1"/>
    <col min="8716" max="8969" width="11.42578125" style="671"/>
    <col min="8970" max="8970" width="7.28515625" style="671" customWidth="1"/>
    <col min="8971" max="8971" width="4.42578125" style="671" customWidth="1"/>
    <col min="8972" max="9225" width="11.42578125" style="671"/>
    <col min="9226" max="9226" width="7.28515625" style="671" customWidth="1"/>
    <col min="9227" max="9227" width="4.42578125" style="671" customWidth="1"/>
    <col min="9228" max="9481" width="11.42578125" style="671"/>
    <col min="9482" max="9482" width="7.28515625" style="671" customWidth="1"/>
    <col min="9483" max="9483" width="4.42578125" style="671" customWidth="1"/>
    <col min="9484" max="9737" width="11.42578125" style="671"/>
    <col min="9738" max="9738" width="7.28515625" style="671" customWidth="1"/>
    <col min="9739" max="9739" width="4.42578125" style="671" customWidth="1"/>
    <col min="9740" max="9993" width="11.42578125" style="671"/>
    <col min="9994" max="9994" width="7.28515625" style="671" customWidth="1"/>
    <col min="9995" max="9995" width="4.42578125" style="671" customWidth="1"/>
    <col min="9996" max="10249" width="11.42578125" style="671"/>
    <col min="10250" max="10250" width="7.28515625" style="671" customWidth="1"/>
    <col min="10251" max="10251" width="4.42578125" style="671" customWidth="1"/>
    <col min="10252" max="10505" width="11.42578125" style="671"/>
    <col min="10506" max="10506" width="7.28515625" style="671" customWidth="1"/>
    <col min="10507" max="10507" width="4.42578125" style="671" customWidth="1"/>
    <col min="10508" max="10761" width="11.42578125" style="671"/>
    <col min="10762" max="10762" width="7.28515625" style="671" customWidth="1"/>
    <col min="10763" max="10763" width="4.42578125" style="671" customWidth="1"/>
    <col min="10764" max="11017" width="11.42578125" style="671"/>
    <col min="11018" max="11018" width="7.28515625" style="671" customWidth="1"/>
    <col min="11019" max="11019" width="4.42578125" style="671" customWidth="1"/>
    <col min="11020" max="11273" width="11.42578125" style="671"/>
    <col min="11274" max="11274" width="7.28515625" style="671" customWidth="1"/>
    <col min="11275" max="11275" width="4.42578125" style="671" customWidth="1"/>
    <col min="11276" max="11529" width="11.42578125" style="671"/>
    <col min="11530" max="11530" width="7.28515625" style="671" customWidth="1"/>
    <col min="11531" max="11531" width="4.42578125" style="671" customWidth="1"/>
    <col min="11532" max="11785" width="11.42578125" style="671"/>
    <col min="11786" max="11786" width="7.28515625" style="671" customWidth="1"/>
    <col min="11787" max="11787" width="4.42578125" style="671" customWidth="1"/>
    <col min="11788" max="12041" width="11.42578125" style="671"/>
    <col min="12042" max="12042" width="7.28515625" style="671" customWidth="1"/>
    <col min="12043" max="12043" width="4.42578125" style="671" customWidth="1"/>
    <col min="12044" max="12297" width="11.42578125" style="671"/>
    <col min="12298" max="12298" width="7.28515625" style="671" customWidth="1"/>
    <col min="12299" max="12299" width="4.42578125" style="671" customWidth="1"/>
    <col min="12300" max="12553" width="11.42578125" style="671"/>
    <col min="12554" max="12554" width="7.28515625" style="671" customWidth="1"/>
    <col min="12555" max="12555" width="4.42578125" style="671" customWidth="1"/>
    <col min="12556" max="12809" width="11.42578125" style="671"/>
    <col min="12810" max="12810" width="7.28515625" style="671" customWidth="1"/>
    <col min="12811" max="12811" width="4.42578125" style="671" customWidth="1"/>
    <col min="12812" max="13065" width="11.42578125" style="671"/>
    <col min="13066" max="13066" width="7.28515625" style="671" customWidth="1"/>
    <col min="13067" max="13067" width="4.42578125" style="671" customWidth="1"/>
    <col min="13068" max="13321" width="11.42578125" style="671"/>
    <col min="13322" max="13322" width="7.28515625" style="671" customWidth="1"/>
    <col min="13323" max="13323" width="4.42578125" style="671" customWidth="1"/>
    <col min="13324" max="13577" width="11.42578125" style="671"/>
    <col min="13578" max="13578" width="7.28515625" style="671" customWidth="1"/>
    <col min="13579" max="13579" width="4.42578125" style="671" customWidth="1"/>
    <col min="13580" max="13833" width="11.42578125" style="671"/>
    <col min="13834" max="13834" width="7.28515625" style="671" customWidth="1"/>
    <col min="13835" max="13835" width="4.42578125" style="671" customWidth="1"/>
    <col min="13836" max="14089" width="11.42578125" style="671"/>
    <col min="14090" max="14090" width="7.28515625" style="671" customWidth="1"/>
    <col min="14091" max="14091" width="4.42578125" style="671" customWidth="1"/>
    <col min="14092" max="14345" width="11.42578125" style="671"/>
    <col min="14346" max="14346" width="7.28515625" style="671" customWidth="1"/>
    <col min="14347" max="14347" width="4.42578125" style="671" customWidth="1"/>
    <col min="14348" max="14601" width="11.42578125" style="671"/>
    <col min="14602" max="14602" width="7.28515625" style="671" customWidth="1"/>
    <col min="14603" max="14603" width="4.42578125" style="671" customWidth="1"/>
    <col min="14604" max="14857" width="11.42578125" style="671"/>
    <col min="14858" max="14858" width="7.28515625" style="671" customWidth="1"/>
    <col min="14859" max="14859" width="4.42578125" style="671" customWidth="1"/>
    <col min="14860" max="15113" width="11.42578125" style="671"/>
    <col min="15114" max="15114" width="7.28515625" style="671" customWidth="1"/>
    <col min="15115" max="15115" width="4.42578125" style="671" customWidth="1"/>
    <col min="15116" max="15369" width="11.42578125" style="671"/>
    <col min="15370" max="15370" width="7.28515625" style="671" customWidth="1"/>
    <col min="15371" max="15371" width="4.42578125" style="671" customWidth="1"/>
    <col min="15372" max="15625" width="11.42578125" style="671"/>
    <col min="15626" max="15626" width="7.28515625" style="671" customWidth="1"/>
    <col min="15627" max="15627" width="4.42578125" style="671" customWidth="1"/>
    <col min="15628" max="15881" width="11.42578125" style="671"/>
    <col min="15882" max="15882" width="7.28515625" style="671" customWidth="1"/>
    <col min="15883" max="15883" width="4.42578125" style="671" customWidth="1"/>
    <col min="15884" max="16137" width="11.42578125" style="671"/>
    <col min="16138" max="16138" width="7.28515625" style="671" customWidth="1"/>
    <col min="16139" max="16139" width="4.42578125" style="671" customWidth="1"/>
    <col min="16140" max="16384" width="11.42578125" style="671"/>
  </cols>
  <sheetData>
    <row r="1" spans="1:18" x14ac:dyDescent="0.2">
      <c r="A1" s="669"/>
      <c r="B1" s="669"/>
      <c r="C1" s="669"/>
      <c r="D1" s="669"/>
      <c r="E1" s="669"/>
      <c r="F1" s="669"/>
      <c r="G1" s="669"/>
      <c r="H1" s="669"/>
      <c r="I1" s="669"/>
      <c r="J1" s="669"/>
      <c r="K1" s="669"/>
      <c r="L1" s="669"/>
      <c r="M1" s="670"/>
      <c r="N1" s="670"/>
      <c r="O1" s="670"/>
      <c r="P1" s="670"/>
      <c r="Q1" s="670"/>
      <c r="R1" s="670"/>
    </row>
    <row r="2" spans="1:18" x14ac:dyDescent="0.2">
      <c r="A2" s="669"/>
      <c r="B2" s="669"/>
      <c r="C2" s="669"/>
      <c r="D2" s="669"/>
      <c r="E2" s="669"/>
      <c r="F2" s="669"/>
      <c r="G2" s="669"/>
      <c r="H2" s="669"/>
      <c r="I2" s="669"/>
      <c r="J2" s="669"/>
      <c r="K2" s="669"/>
      <c r="L2" s="669"/>
      <c r="M2" s="670"/>
      <c r="N2" s="670"/>
      <c r="O2" s="670"/>
      <c r="P2" s="670"/>
      <c r="Q2" s="670"/>
      <c r="R2" s="670"/>
    </row>
    <row r="3" spans="1:18" x14ac:dyDescent="0.2">
      <c r="A3" s="669"/>
      <c r="B3" s="669"/>
      <c r="C3" s="669"/>
      <c r="D3" s="669"/>
      <c r="E3" s="669"/>
      <c r="F3" s="669"/>
      <c r="G3" s="669"/>
      <c r="H3" s="669"/>
      <c r="I3" s="669"/>
      <c r="J3" s="669"/>
      <c r="K3" s="669"/>
      <c r="L3" s="669"/>
      <c r="M3" s="670"/>
      <c r="N3" s="670"/>
      <c r="O3" s="670"/>
      <c r="P3" s="670"/>
      <c r="Q3" s="670"/>
      <c r="R3" s="670"/>
    </row>
    <row r="4" spans="1:18" x14ac:dyDescent="0.2">
      <c r="A4" s="669"/>
      <c r="B4" s="669"/>
      <c r="C4" s="669"/>
      <c r="D4" s="669"/>
      <c r="E4" s="669"/>
      <c r="F4" s="669"/>
      <c r="G4" s="669"/>
      <c r="H4" s="669"/>
      <c r="I4" s="669"/>
      <c r="J4" s="669"/>
      <c r="K4" s="669"/>
      <c r="L4" s="669"/>
      <c r="M4" s="670"/>
      <c r="N4" s="670"/>
      <c r="O4" s="670"/>
      <c r="P4" s="670"/>
      <c r="Q4" s="670"/>
      <c r="R4" s="670"/>
    </row>
    <row r="5" spans="1:18" x14ac:dyDescent="0.2">
      <c r="A5" s="669"/>
      <c r="B5" s="669"/>
      <c r="C5" s="669"/>
      <c r="D5" s="669"/>
      <c r="E5" s="669"/>
      <c r="F5" s="669"/>
      <c r="G5" s="669"/>
      <c r="H5" s="669"/>
      <c r="I5" s="669"/>
      <c r="J5" s="669"/>
      <c r="K5" s="669"/>
      <c r="L5" s="669"/>
      <c r="M5" s="670"/>
      <c r="N5" s="670"/>
      <c r="O5" s="670"/>
      <c r="P5" s="670"/>
      <c r="Q5" s="670"/>
      <c r="R5" s="670"/>
    </row>
    <row r="6" spans="1:18" x14ac:dyDescent="0.2">
      <c r="A6" s="669"/>
      <c r="B6" s="669"/>
      <c r="C6" s="669"/>
      <c r="D6" s="669"/>
      <c r="E6" s="669"/>
      <c r="F6" s="669"/>
      <c r="G6" s="669"/>
      <c r="H6" s="669"/>
      <c r="I6" s="669"/>
      <c r="J6" s="669"/>
      <c r="K6" s="669"/>
      <c r="L6" s="669"/>
      <c r="M6" s="670"/>
      <c r="N6" s="670"/>
      <c r="O6" s="670"/>
      <c r="P6" s="670"/>
      <c r="Q6" s="670"/>
      <c r="R6" s="670"/>
    </row>
    <row r="7" spans="1:18" x14ac:dyDescent="0.2">
      <c r="A7" s="669"/>
      <c r="B7" s="669"/>
      <c r="C7" s="669"/>
      <c r="D7" s="669"/>
      <c r="E7" s="669"/>
      <c r="F7" s="669"/>
      <c r="G7" s="669"/>
      <c r="H7" s="669"/>
      <c r="I7" s="669"/>
      <c r="J7" s="669"/>
      <c r="K7" s="669"/>
      <c r="L7" s="669"/>
      <c r="M7" s="670"/>
      <c r="N7" s="670"/>
      <c r="O7" s="670"/>
      <c r="P7" s="670"/>
      <c r="Q7" s="670"/>
      <c r="R7" s="670"/>
    </row>
    <row r="8" spans="1:18" x14ac:dyDescent="0.2">
      <c r="A8" s="669"/>
      <c r="B8" s="669"/>
      <c r="C8" s="669"/>
      <c r="D8" s="669"/>
      <c r="E8" s="669"/>
      <c r="F8" s="669"/>
      <c r="G8" s="669"/>
      <c r="H8" s="669"/>
      <c r="I8" s="669"/>
      <c r="J8" s="669"/>
      <c r="K8" s="669"/>
      <c r="L8" s="669"/>
      <c r="M8" s="670"/>
      <c r="N8" s="670"/>
      <c r="O8" s="670"/>
      <c r="P8" s="670"/>
      <c r="Q8" s="670"/>
      <c r="R8" s="670"/>
    </row>
    <row r="9" spans="1:18" x14ac:dyDescent="0.2">
      <c r="A9" s="669"/>
      <c r="B9" s="669"/>
      <c r="C9" s="669"/>
      <c r="D9" s="669"/>
      <c r="E9" s="669"/>
      <c r="F9" s="669"/>
      <c r="G9" s="669"/>
      <c r="H9" s="669"/>
      <c r="I9" s="669"/>
      <c r="J9" s="669"/>
      <c r="K9" s="669"/>
      <c r="L9" s="669"/>
      <c r="M9" s="670"/>
      <c r="N9" s="670"/>
      <c r="O9" s="670"/>
      <c r="P9" s="670"/>
      <c r="Q9" s="670"/>
      <c r="R9" s="670"/>
    </row>
    <row r="10" spans="1:18" x14ac:dyDescent="0.2">
      <c r="A10" s="669"/>
      <c r="B10" s="669"/>
      <c r="C10" s="669"/>
      <c r="D10" s="669"/>
      <c r="E10" s="669"/>
      <c r="F10" s="669"/>
      <c r="G10" s="669"/>
      <c r="H10" s="669"/>
      <c r="I10" s="669"/>
      <c r="J10" s="669"/>
      <c r="K10" s="669"/>
      <c r="L10" s="669"/>
      <c r="M10" s="670"/>
      <c r="N10" s="670"/>
      <c r="O10" s="670"/>
      <c r="P10" s="670"/>
      <c r="Q10" s="670"/>
      <c r="R10" s="670"/>
    </row>
    <row r="11" spans="1:18" x14ac:dyDescent="0.2">
      <c r="A11" s="669"/>
      <c r="B11" s="669"/>
      <c r="C11" s="669"/>
      <c r="D11" s="669"/>
      <c r="E11" s="669"/>
      <c r="F11" s="669"/>
      <c r="G11" s="669"/>
      <c r="H11" s="669"/>
      <c r="I11" s="669"/>
      <c r="J11" s="669"/>
      <c r="K11" s="669"/>
      <c r="L11" s="669"/>
      <c r="M11" s="670"/>
      <c r="N11" s="670"/>
      <c r="O11" s="670"/>
      <c r="P11" s="670"/>
      <c r="Q11" s="670"/>
      <c r="R11" s="670"/>
    </row>
    <row r="12" spans="1:18" x14ac:dyDescent="0.2">
      <c r="A12" s="669"/>
      <c r="B12" s="669"/>
      <c r="C12" s="669"/>
      <c r="D12" s="669"/>
      <c r="E12" s="669"/>
      <c r="F12" s="669"/>
      <c r="G12" s="669"/>
      <c r="H12" s="669"/>
      <c r="I12" s="669"/>
      <c r="J12" s="669"/>
      <c r="K12" s="669"/>
      <c r="L12" s="669"/>
      <c r="M12" s="670"/>
      <c r="N12" s="670"/>
      <c r="O12" s="670"/>
      <c r="P12" s="670"/>
      <c r="Q12" s="670"/>
      <c r="R12" s="670"/>
    </row>
    <row r="13" spans="1:18" x14ac:dyDescent="0.2">
      <c r="A13" s="669"/>
      <c r="B13" s="669"/>
      <c r="C13" s="669"/>
      <c r="D13" s="669"/>
      <c r="E13" s="669"/>
      <c r="F13" s="669"/>
      <c r="G13" s="669"/>
      <c r="H13" s="669"/>
      <c r="I13" s="669"/>
      <c r="J13" s="669"/>
      <c r="K13" s="669"/>
      <c r="L13" s="669"/>
      <c r="M13" s="670"/>
      <c r="N13" s="670"/>
      <c r="O13" s="670"/>
      <c r="P13" s="670"/>
      <c r="Q13" s="670"/>
      <c r="R13" s="670"/>
    </row>
    <row r="14" spans="1:18" x14ac:dyDescent="0.2">
      <c r="A14" s="669"/>
      <c r="B14" s="669"/>
      <c r="C14" s="669"/>
      <c r="D14" s="669"/>
      <c r="E14" s="669"/>
      <c r="F14" s="669"/>
      <c r="G14" s="669"/>
      <c r="H14" s="669"/>
      <c r="I14" s="669"/>
      <c r="J14" s="669"/>
      <c r="K14" s="669"/>
      <c r="L14" s="669"/>
      <c r="M14" s="670"/>
      <c r="N14" s="670"/>
      <c r="O14" s="670"/>
      <c r="P14" s="670"/>
      <c r="Q14" s="670"/>
      <c r="R14" s="670"/>
    </row>
    <row r="15" spans="1:18" x14ac:dyDescent="0.2">
      <c r="A15" s="669"/>
      <c r="B15" s="669"/>
      <c r="C15" s="669"/>
      <c r="D15" s="669"/>
      <c r="E15" s="669"/>
      <c r="F15" s="669"/>
      <c r="G15" s="669"/>
      <c r="H15" s="669"/>
      <c r="I15" s="669"/>
      <c r="J15" s="669"/>
      <c r="K15" s="669"/>
      <c r="L15" s="669"/>
      <c r="M15" s="670"/>
      <c r="N15" s="670"/>
      <c r="O15" s="670"/>
      <c r="P15" s="670"/>
      <c r="Q15" s="670"/>
      <c r="R15" s="670"/>
    </row>
    <row r="16" spans="1:18" x14ac:dyDescent="0.2">
      <c r="A16" s="669"/>
      <c r="B16" s="669"/>
      <c r="C16" s="669"/>
      <c r="D16" s="669"/>
      <c r="E16" s="669"/>
      <c r="F16" s="669"/>
      <c r="G16" s="669"/>
      <c r="H16" s="669"/>
      <c r="I16" s="669"/>
      <c r="J16" s="669" t="s">
        <v>162</v>
      </c>
      <c r="K16" s="669"/>
      <c r="L16" s="669"/>
      <c r="M16" s="670"/>
      <c r="N16" s="670"/>
      <c r="O16" s="670"/>
      <c r="P16" s="670"/>
      <c r="Q16" s="670"/>
      <c r="R16" s="670"/>
    </row>
    <row r="17" spans="1:18" x14ac:dyDescent="0.2">
      <c r="A17" s="669"/>
      <c r="B17" s="669"/>
      <c r="C17" s="669"/>
      <c r="D17" s="669"/>
      <c r="E17" s="669"/>
      <c r="F17" s="669"/>
      <c r="G17" s="669"/>
      <c r="H17" s="669"/>
      <c r="I17" s="669"/>
      <c r="J17" s="669"/>
      <c r="K17" s="669"/>
      <c r="L17" s="669"/>
      <c r="M17" s="670"/>
      <c r="N17" s="670"/>
      <c r="O17" s="670"/>
      <c r="P17" s="670"/>
      <c r="Q17" s="670"/>
      <c r="R17" s="670"/>
    </row>
    <row r="18" spans="1:18" x14ac:dyDescent="0.2">
      <c r="A18" s="669"/>
      <c r="B18" s="669"/>
      <c r="C18" s="669"/>
      <c r="D18" s="669"/>
      <c r="E18" s="669"/>
      <c r="F18" s="669"/>
      <c r="G18" s="669"/>
      <c r="H18" s="669"/>
      <c r="I18" s="669"/>
      <c r="J18" s="669"/>
      <c r="K18" s="669"/>
      <c r="L18" s="669"/>
      <c r="M18" s="670"/>
      <c r="N18" s="670"/>
      <c r="O18" s="670"/>
      <c r="P18" s="670"/>
      <c r="Q18" s="670"/>
      <c r="R18" s="670"/>
    </row>
    <row r="19" spans="1:18" x14ac:dyDescent="0.2">
      <c r="A19" s="669"/>
      <c r="B19" s="669"/>
      <c r="C19" s="669"/>
      <c r="D19" s="669"/>
      <c r="E19" s="669"/>
      <c r="F19" s="669"/>
      <c r="G19" s="669"/>
      <c r="H19" s="669"/>
      <c r="I19" s="669"/>
      <c r="J19" s="669"/>
      <c r="K19" s="669"/>
      <c r="L19" s="669"/>
      <c r="M19" s="670"/>
      <c r="N19" s="670"/>
      <c r="O19" s="670"/>
      <c r="P19" s="670"/>
      <c r="Q19" s="670"/>
      <c r="R19" s="670"/>
    </row>
    <row r="20" spans="1:18" x14ac:dyDescent="0.2">
      <c r="A20" s="669"/>
      <c r="B20" s="669"/>
      <c r="C20" s="669"/>
      <c r="D20" s="669"/>
      <c r="E20" s="669"/>
      <c r="F20" s="669"/>
      <c r="G20" s="669"/>
      <c r="H20" s="669"/>
      <c r="I20" s="669"/>
      <c r="J20" s="669"/>
      <c r="K20" s="669"/>
      <c r="L20" s="669"/>
      <c r="M20" s="670"/>
      <c r="N20" s="670"/>
      <c r="O20" s="670"/>
      <c r="P20" s="670"/>
      <c r="Q20" s="670"/>
      <c r="R20" s="670"/>
    </row>
    <row r="21" spans="1:18" s="674" customFormat="1" ht="18" x14ac:dyDescent="0.25">
      <c r="A21" s="672"/>
      <c r="B21" s="672"/>
      <c r="C21" s="672"/>
      <c r="D21" s="672"/>
      <c r="E21" s="672"/>
      <c r="F21" s="672"/>
      <c r="G21" s="672"/>
      <c r="H21" s="672"/>
      <c r="I21" s="672"/>
      <c r="J21" s="672"/>
      <c r="K21" s="672"/>
      <c r="L21" s="672"/>
      <c r="M21" s="673"/>
      <c r="N21" s="673"/>
      <c r="O21" s="673"/>
      <c r="P21" s="673"/>
      <c r="Q21" s="673"/>
      <c r="R21" s="673"/>
    </row>
    <row r="22" spans="1:18" s="674" customFormat="1" ht="18" x14ac:dyDescent="0.25">
      <c r="A22" s="672"/>
      <c r="B22" s="672"/>
      <c r="C22" s="672"/>
      <c r="D22" s="672"/>
      <c r="E22" s="672"/>
      <c r="F22" s="672"/>
      <c r="G22" s="672"/>
      <c r="H22" s="672"/>
      <c r="I22" s="672"/>
      <c r="J22" s="672"/>
      <c r="K22" s="672"/>
      <c r="L22" s="672"/>
      <c r="M22" s="673"/>
      <c r="N22" s="673"/>
      <c r="O22" s="673"/>
      <c r="P22" s="673"/>
      <c r="Q22" s="673"/>
      <c r="R22" s="673"/>
    </row>
    <row r="23" spans="1:18" x14ac:dyDescent="0.2">
      <c r="A23" s="669"/>
      <c r="B23" s="669"/>
      <c r="C23" s="669"/>
      <c r="D23" s="669"/>
      <c r="E23" s="669"/>
      <c r="F23" s="669"/>
      <c r="G23" s="669"/>
      <c r="H23" s="669"/>
      <c r="I23" s="669"/>
      <c r="J23" s="669"/>
      <c r="K23" s="669"/>
      <c r="L23" s="669"/>
      <c r="M23" s="670"/>
      <c r="N23" s="670"/>
      <c r="O23" s="670"/>
      <c r="P23" s="670"/>
      <c r="Q23" s="670"/>
      <c r="R23" s="670"/>
    </row>
    <row r="24" spans="1:18" x14ac:dyDescent="0.2">
      <c r="A24" s="669"/>
      <c r="B24" s="669"/>
      <c r="C24" s="669"/>
      <c r="D24" s="669"/>
      <c r="E24" s="669"/>
      <c r="F24" s="669"/>
      <c r="G24" s="669"/>
      <c r="H24" s="669"/>
      <c r="I24" s="669"/>
      <c r="J24" s="669"/>
      <c r="K24" s="669"/>
      <c r="L24" s="669"/>
      <c r="M24" s="670"/>
      <c r="N24" s="670"/>
      <c r="O24" s="670"/>
      <c r="P24" s="670"/>
      <c r="Q24" s="670"/>
      <c r="R24" s="670"/>
    </row>
    <row r="25" spans="1:18" x14ac:dyDescent="0.2">
      <c r="A25" s="669"/>
      <c r="B25" s="669"/>
      <c r="C25" s="669"/>
      <c r="D25" s="669"/>
      <c r="E25" s="669"/>
      <c r="F25" s="669"/>
      <c r="G25" s="669"/>
      <c r="H25" s="669"/>
      <c r="I25" s="669"/>
      <c r="J25" s="669"/>
      <c r="K25" s="669"/>
      <c r="L25" s="669"/>
      <c r="M25" s="670"/>
      <c r="N25" s="670"/>
      <c r="O25" s="670"/>
      <c r="P25" s="670"/>
      <c r="Q25" s="670"/>
      <c r="R25" s="670"/>
    </row>
    <row r="26" spans="1:18" x14ac:dyDescent="0.2">
      <c r="A26" s="669"/>
      <c r="B26" s="669"/>
      <c r="C26" s="669"/>
      <c r="D26" s="669"/>
      <c r="E26" s="669"/>
      <c r="F26" s="669"/>
      <c r="G26" s="669"/>
      <c r="H26" s="669"/>
      <c r="I26" s="669"/>
      <c r="J26" s="669"/>
      <c r="K26" s="669"/>
      <c r="L26" s="669"/>
      <c r="M26" s="670"/>
      <c r="N26" s="670"/>
      <c r="O26" s="670"/>
      <c r="P26" s="670"/>
      <c r="Q26" s="670"/>
      <c r="R26" s="670"/>
    </row>
    <row r="27" spans="1:18" x14ac:dyDescent="0.2">
      <c r="A27" s="669"/>
      <c r="B27" s="669"/>
      <c r="C27" s="669"/>
      <c r="D27" s="669"/>
      <c r="E27" s="669"/>
      <c r="F27" s="669"/>
      <c r="G27" s="669"/>
      <c r="H27" s="669"/>
      <c r="I27" s="669"/>
      <c r="J27" s="669"/>
      <c r="K27" s="669"/>
      <c r="L27" s="669"/>
      <c r="M27" s="670"/>
      <c r="N27" s="670"/>
      <c r="O27" s="670"/>
      <c r="P27" s="670"/>
      <c r="Q27" s="670"/>
      <c r="R27" s="670"/>
    </row>
    <row r="28" spans="1:18" ht="21" customHeight="1" x14ac:dyDescent="0.2">
      <c r="A28" s="669"/>
      <c r="B28" s="669"/>
      <c r="C28" s="669"/>
      <c r="D28" s="669"/>
      <c r="E28" s="669"/>
      <c r="F28" s="669"/>
      <c r="G28" s="669"/>
      <c r="H28" s="669"/>
      <c r="I28" s="669"/>
      <c r="J28" s="669"/>
      <c r="K28" s="669"/>
      <c r="L28" s="669"/>
      <c r="M28" s="670"/>
      <c r="N28" s="670"/>
      <c r="O28" s="670"/>
      <c r="P28" s="670"/>
      <c r="Q28" s="670"/>
      <c r="R28" s="670"/>
    </row>
    <row r="29" spans="1:18" ht="13.5" customHeight="1" x14ac:dyDescent="0.2">
      <c r="A29" s="669"/>
      <c r="B29" s="669"/>
      <c r="C29" s="669"/>
      <c r="D29" s="669"/>
      <c r="E29" s="669"/>
      <c r="F29" s="669"/>
      <c r="G29" s="669"/>
      <c r="H29" s="669"/>
      <c r="I29" s="669"/>
      <c r="J29" s="669"/>
      <c r="K29" s="669"/>
      <c r="L29" s="669"/>
      <c r="M29" s="670"/>
      <c r="N29" s="670"/>
      <c r="O29" s="670"/>
      <c r="P29" s="670"/>
      <c r="Q29" s="670"/>
      <c r="R29" s="670"/>
    </row>
    <row r="30" spans="1:18" x14ac:dyDescent="0.2">
      <c r="I30" s="669"/>
      <c r="J30" s="669"/>
      <c r="K30" s="669"/>
      <c r="L30" s="669"/>
      <c r="M30" s="670"/>
      <c r="N30" s="670"/>
      <c r="O30" s="670"/>
      <c r="P30" s="670"/>
      <c r="Q30" s="670"/>
      <c r="R30" s="670"/>
    </row>
    <row r="31" spans="1:18" x14ac:dyDescent="0.2">
      <c r="I31" s="669"/>
      <c r="J31" s="669"/>
      <c r="K31" s="669"/>
      <c r="L31" s="669"/>
      <c r="M31" s="670"/>
      <c r="N31" s="670"/>
      <c r="O31" s="670"/>
      <c r="P31" s="670"/>
      <c r="Q31" s="670"/>
      <c r="R31" s="670"/>
    </row>
    <row r="32" spans="1:18" x14ac:dyDescent="0.2">
      <c r="I32" s="669"/>
      <c r="J32" s="669"/>
      <c r="K32" s="669"/>
      <c r="L32" s="669"/>
      <c r="M32" s="670"/>
      <c r="N32" s="670"/>
      <c r="O32" s="670"/>
      <c r="P32" s="670"/>
      <c r="Q32" s="670"/>
      <c r="R32" s="670"/>
    </row>
    <row r="33" spans="9:18" x14ac:dyDescent="0.2">
      <c r="I33" s="669"/>
      <c r="J33" s="669"/>
      <c r="K33" s="669"/>
      <c r="L33" s="669"/>
      <c r="M33" s="670"/>
      <c r="N33" s="670"/>
      <c r="O33" s="670"/>
      <c r="P33" s="670"/>
      <c r="Q33" s="670"/>
      <c r="R33" s="670"/>
    </row>
    <row r="34" spans="9:18" x14ac:dyDescent="0.2">
      <c r="I34" s="669"/>
      <c r="J34" s="669"/>
      <c r="K34" s="669"/>
      <c r="L34" s="669"/>
      <c r="M34" s="670"/>
      <c r="N34" s="670"/>
      <c r="O34" s="670"/>
      <c r="P34" s="670"/>
      <c r="Q34" s="670"/>
      <c r="R34" s="670"/>
    </row>
    <row r="35" spans="9:18" x14ac:dyDescent="0.2">
      <c r="I35" s="669"/>
      <c r="J35" s="669"/>
      <c r="K35" s="669"/>
      <c r="L35" s="669"/>
      <c r="M35" s="670"/>
      <c r="N35" s="670"/>
      <c r="O35" s="670"/>
      <c r="P35" s="670"/>
      <c r="Q35" s="670"/>
      <c r="R35" s="670"/>
    </row>
    <row r="36" spans="9:18" x14ac:dyDescent="0.2">
      <c r="I36" s="669"/>
      <c r="J36" s="669"/>
      <c r="K36" s="669"/>
      <c r="L36" s="669"/>
      <c r="M36" s="670"/>
      <c r="N36" s="670"/>
      <c r="O36" s="670"/>
      <c r="P36" s="670"/>
      <c r="Q36" s="670"/>
      <c r="R36" s="670"/>
    </row>
    <row r="37" spans="9:18" x14ac:dyDescent="0.2">
      <c r="I37" s="669"/>
      <c r="J37" s="669"/>
      <c r="K37" s="669"/>
      <c r="L37" s="669"/>
      <c r="M37" s="670"/>
      <c r="N37" s="670"/>
      <c r="O37" s="670"/>
      <c r="P37" s="670"/>
      <c r="Q37" s="670"/>
      <c r="R37" s="670"/>
    </row>
    <row r="38" spans="9:18" x14ac:dyDescent="0.2">
      <c r="K38" s="670"/>
      <c r="L38" s="670"/>
      <c r="M38" s="670"/>
      <c r="N38" s="670"/>
      <c r="O38" s="670"/>
      <c r="P38" s="670"/>
      <c r="Q38" s="670"/>
      <c r="R38" s="670"/>
    </row>
    <row r="39" spans="9:18" x14ac:dyDescent="0.2">
      <c r="K39" s="670"/>
      <c r="L39" s="670"/>
      <c r="M39" s="670"/>
      <c r="N39" s="670"/>
      <c r="O39" s="670"/>
      <c r="P39" s="670"/>
      <c r="Q39" s="670"/>
      <c r="R39" s="670"/>
    </row>
    <row r="40" spans="9:18" x14ac:dyDescent="0.2">
      <c r="K40" s="670"/>
      <c r="L40" s="670"/>
      <c r="M40" s="670"/>
      <c r="N40" s="670"/>
      <c r="O40" s="670"/>
      <c r="P40" s="670"/>
      <c r="Q40" s="670"/>
      <c r="R40" s="670"/>
    </row>
    <row r="41" spans="9:18" x14ac:dyDescent="0.2">
      <c r="K41" s="670"/>
      <c r="L41" s="670"/>
      <c r="M41" s="670"/>
      <c r="N41" s="670"/>
      <c r="O41" s="670"/>
      <c r="P41" s="670"/>
      <c r="Q41" s="670"/>
      <c r="R41" s="670"/>
    </row>
    <row r="42" spans="9:18" x14ac:dyDescent="0.2">
      <c r="K42" s="670"/>
      <c r="L42" s="670"/>
      <c r="M42" s="670"/>
      <c r="N42" s="670"/>
      <c r="O42" s="670"/>
      <c r="P42" s="670"/>
      <c r="Q42" s="670"/>
      <c r="R42" s="670"/>
    </row>
    <row r="43" spans="9:18" x14ac:dyDescent="0.2">
      <c r="K43" s="670"/>
      <c r="L43" s="670"/>
      <c r="M43" s="670"/>
      <c r="N43" s="670"/>
      <c r="O43" s="670"/>
      <c r="P43" s="670"/>
      <c r="Q43" s="670"/>
      <c r="R43" s="670"/>
    </row>
    <row r="44" spans="9:18" x14ac:dyDescent="0.2">
      <c r="K44" s="670"/>
      <c r="L44" s="670"/>
      <c r="M44" s="670"/>
      <c r="N44" s="670"/>
      <c r="O44" s="670"/>
      <c r="P44" s="670"/>
      <c r="Q44" s="670"/>
      <c r="R44" s="670"/>
    </row>
    <row r="45" spans="9:18" x14ac:dyDescent="0.2">
      <c r="K45" s="670"/>
      <c r="L45" s="670"/>
      <c r="M45" s="670"/>
      <c r="N45" s="670"/>
      <c r="O45" s="670"/>
      <c r="P45" s="670"/>
      <c r="Q45" s="670"/>
      <c r="R45" s="670"/>
    </row>
    <row r="187" spans="1:1" x14ac:dyDescent="0.2">
      <c r="A187" s="671" t="s">
        <v>1712</v>
      </c>
    </row>
    <row r="188" spans="1:1" x14ac:dyDescent="0.2">
      <c r="A188" s="675"/>
    </row>
    <row r="189" spans="1:1" x14ac:dyDescent="0.2">
      <c r="A189" s="671" t="s">
        <v>1713</v>
      </c>
    </row>
    <row r="190" spans="1:1" x14ac:dyDescent="0.2">
      <c r="A190" s="671" t="s">
        <v>1714</v>
      </c>
    </row>
    <row r="191" spans="1:1" x14ac:dyDescent="0.2">
      <c r="A191" s="671" t="s">
        <v>1715</v>
      </c>
    </row>
  </sheetData>
  <printOptions horizontalCentered="1" verticalCentered="1"/>
  <pageMargins left="0.98425196850393704" right="0.39370078740157483" top="0.39370078740157483" bottom="0.39370078740157483" header="0" footer="0.59055118110236215"/>
  <pageSetup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32"/>
  <sheetViews>
    <sheetView showGridLines="0" view="pageBreakPreview" zoomScaleNormal="75" zoomScaleSheetLayoutView="100" workbookViewId="0"/>
  </sheetViews>
  <sheetFormatPr baseColWidth="10" defaultColWidth="11.42578125" defaultRowHeight="12.75" x14ac:dyDescent="0.2"/>
  <cols>
    <col min="1" max="1" width="5.5703125" style="211" customWidth="1"/>
    <col min="2" max="2" width="2.7109375" style="211" customWidth="1"/>
    <col min="3" max="3" width="59.7109375" style="211" customWidth="1"/>
    <col min="4" max="4" width="84.7109375" style="211" customWidth="1"/>
    <col min="5" max="5" width="5.28515625" style="211" customWidth="1"/>
    <col min="6" max="6" width="4.5703125" style="211" customWidth="1"/>
    <col min="7" max="256" width="11.42578125" style="211"/>
    <col min="257" max="257" width="5.5703125" style="211" customWidth="1"/>
    <col min="258" max="258" width="2.7109375" style="211" customWidth="1"/>
    <col min="259" max="259" width="59.7109375" style="211" customWidth="1"/>
    <col min="260" max="260" width="84.7109375" style="211" customWidth="1"/>
    <col min="261" max="261" width="5.28515625" style="211" customWidth="1"/>
    <col min="262" max="262" width="4.5703125" style="211" customWidth="1"/>
    <col min="263" max="512" width="11.42578125" style="211"/>
    <col min="513" max="513" width="5.5703125" style="211" customWidth="1"/>
    <col min="514" max="514" width="2.7109375" style="211" customWidth="1"/>
    <col min="515" max="515" width="59.7109375" style="211" customWidth="1"/>
    <col min="516" max="516" width="84.7109375" style="211" customWidth="1"/>
    <col min="517" max="517" width="5.28515625" style="211" customWidth="1"/>
    <col min="518" max="518" width="4.5703125" style="211" customWidth="1"/>
    <col min="519" max="768" width="11.42578125" style="211"/>
    <col min="769" max="769" width="5.5703125" style="211" customWidth="1"/>
    <col min="770" max="770" width="2.7109375" style="211" customWidth="1"/>
    <col min="771" max="771" width="59.7109375" style="211" customWidth="1"/>
    <col min="772" max="772" width="84.7109375" style="211" customWidth="1"/>
    <col min="773" max="773" width="5.28515625" style="211" customWidth="1"/>
    <col min="774" max="774" width="4.5703125" style="211" customWidth="1"/>
    <col min="775" max="1024" width="11.42578125" style="211"/>
    <col min="1025" max="1025" width="5.5703125" style="211" customWidth="1"/>
    <col min="1026" max="1026" width="2.7109375" style="211" customWidth="1"/>
    <col min="1027" max="1027" width="59.7109375" style="211" customWidth="1"/>
    <col min="1028" max="1028" width="84.7109375" style="211" customWidth="1"/>
    <col min="1029" max="1029" width="5.28515625" style="211" customWidth="1"/>
    <col min="1030" max="1030" width="4.5703125" style="211" customWidth="1"/>
    <col min="1031" max="1280" width="11.42578125" style="211"/>
    <col min="1281" max="1281" width="5.5703125" style="211" customWidth="1"/>
    <col min="1282" max="1282" width="2.7109375" style="211" customWidth="1"/>
    <col min="1283" max="1283" width="59.7109375" style="211" customWidth="1"/>
    <col min="1284" max="1284" width="84.7109375" style="211" customWidth="1"/>
    <col min="1285" max="1285" width="5.28515625" style="211" customWidth="1"/>
    <col min="1286" max="1286" width="4.5703125" style="211" customWidth="1"/>
    <col min="1287" max="1536" width="11.42578125" style="211"/>
    <col min="1537" max="1537" width="5.5703125" style="211" customWidth="1"/>
    <col min="1538" max="1538" width="2.7109375" style="211" customWidth="1"/>
    <col min="1539" max="1539" width="59.7109375" style="211" customWidth="1"/>
    <col min="1540" max="1540" width="84.7109375" style="211" customWidth="1"/>
    <col min="1541" max="1541" width="5.28515625" style="211" customWidth="1"/>
    <col min="1542" max="1542" width="4.5703125" style="211" customWidth="1"/>
    <col min="1543" max="1792" width="11.42578125" style="211"/>
    <col min="1793" max="1793" width="5.5703125" style="211" customWidth="1"/>
    <col min="1794" max="1794" width="2.7109375" style="211" customWidth="1"/>
    <col min="1795" max="1795" width="59.7109375" style="211" customWidth="1"/>
    <col min="1796" max="1796" width="84.7109375" style="211" customWidth="1"/>
    <col min="1797" max="1797" width="5.28515625" style="211" customWidth="1"/>
    <col min="1798" max="1798" width="4.5703125" style="211" customWidth="1"/>
    <col min="1799" max="2048" width="11.42578125" style="211"/>
    <col min="2049" max="2049" width="5.5703125" style="211" customWidth="1"/>
    <col min="2050" max="2050" width="2.7109375" style="211" customWidth="1"/>
    <col min="2051" max="2051" width="59.7109375" style="211" customWidth="1"/>
    <col min="2052" max="2052" width="84.7109375" style="211" customWidth="1"/>
    <col min="2053" max="2053" width="5.28515625" style="211" customWidth="1"/>
    <col min="2054" max="2054" width="4.5703125" style="211" customWidth="1"/>
    <col min="2055" max="2304" width="11.42578125" style="211"/>
    <col min="2305" max="2305" width="5.5703125" style="211" customWidth="1"/>
    <col min="2306" max="2306" width="2.7109375" style="211" customWidth="1"/>
    <col min="2307" max="2307" width="59.7109375" style="211" customWidth="1"/>
    <col min="2308" max="2308" width="84.7109375" style="211" customWidth="1"/>
    <col min="2309" max="2309" width="5.28515625" style="211" customWidth="1"/>
    <col min="2310" max="2310" width="4.5703125" style="211" customWidth="1"/>
    <col min="2311" max="2560" width="11.42578125" style="211"/>
    <col min="2561" max="2561" width="5.5703125" style="211" customWidth="1"/>
    <col min="2562" max="2562" width="2.7109375" style="211" customWidth="1"/>
    <col min="2563" max="2563" width="59.7109375" style="211" customWidth="1"/>
    <col min="2564" max="2564" width="84.7109375" style="211" customWidth="1"/>
    <col min="2565" max="2565" width="5.28515625" style="211" customWidth="1"/>
    <col min="2566" max="2566" width="4.5703125" style="211" customWidth="1"/>
    <col min="2567" max="2816" width="11.42578125" style="211"/>
    <col min="2817" max="2817" width="5.5703125" style="211" customWidth="1"/>
    <col min="2818" max="2818" width="2.7109375" style="211" customWidth="1"/>
    <col min="2819" max="2819" width="59.7109375" style="211" customWidth="1"/>
    <col min="2820" max="2820" width="84.7109375" style="211" customWidth="1"/>
    <col min="2821" max="2821" width="5.28515625" style="211" customWidth="1"/>
    <col min="2822" max="2822" width="4.5703125" style="211" customWidth="1"/>
    <col min="2823" max="3072" width="11.42578125" style="211"/>
    <col min="3073" max="3073" width="5.5703125" style="211" customWidth="1"/>
    <col min="3074" max="3074" width="2.7109375" style="211" customWidth="1"/>
    <col min="3075" max="3075" width="59.7109375" style="211" customWidth="1"/>
    <col min="3076" max="3076" width="84.7109375" style="211" customWidth="1"/>
    <col min="3077" max="3077" width="5.28515625" style="211" customWidth="1"/>
    <col min="3078" max="3078" width="4.5703125" style="211" customWidth="1"/>
    <col min="3079" max="3328" width="11.42578125" style="211"/>
    <col min="3329" max="3329" width="5.5703125" style="211" customWidth="1"/>
    <col min="3330" max="3330" width="2.7109375" style="211" customWidth="1"/>
    <col min="3331" max="3331" width="59.7109375" style="211" customWidth="1"/>
    <col min="3332" max="3332" width="84.7109375" style="211" customWidth="1"/>
    <col min="3333" max="3333" width="5.28515625" style="211" customWidth="1"/>
    <col min="3334" max="3334" width="4.5703125" style="211" customWidth="1"/>
    <col min="3335" max="3584" width="11.42578125" style="211"/>
    <col min="3585" max="3585" width="5.5703125" style="211" customWidth="1"/>
    <col min="3586" max="3586" width="2.7109375" style="211" customWidth="1"/>
    <col min="3587" max="3587" width="59.7109375" style="211" customWidth="1"/>
    <col min="3588" max="3588" width="84.7109375" style="211" customWidth="1"/>
    <col min="3589" max="3589" width="5.28515625" style="211" customWidth="1"/>
    <col min="3590" max="3590" width="4.5703125" style="211" customWidth="1"/>
    <col min="3591" max="3840" width="11.42578125" style="211"/>
    <col min="3841" max="3841" width="5.5703125" style="211" customWidth="1"/>
    <col min="3842" max="3842" width="2.7109375" style="211" customWidth="1"/>
    <col min="3843" max="3843" width="59.7109375" style="211" customWidth="1"/>
    <col min="3844" max="3844" width="84.7109375" style="211" customWidth="1"/>
    <col min="3845" max="3845" width="5.28515625" style="211" customWidth="1"/>
    <col min="3846" max="3846" width="4.5703125" style="211" customWidth="1"/>
    <col min="3847" max="4096" width="11.42578125" style="211"/>
    <col min="4097" max="4097" width="5.5703125" style="211" customWidth="1"/>
    <col min="4098" max="4098" width="2.7109375" style="211" customWidth="1"/>
    <col min="4099" max="4099" width="59.7109375" style="211" customWidth="1"/>
    <col min="4100" max="4100" width="84.7109375" style="211" customWidth="1"/>
    <col min="4101" max="4101" width="5.28515625" style="211" customWidth="1"/>
    <col min="4102" max="4102" width="4.5703125" style="211" customWidth="1"/>
    <col min="4103" max="4352" width="11.42578125" style="211"/>
    <col min="4353" max="4353" width="5.5703125" style="211" customWidth="1"/>
    <col min="4354" max="4354" width="2.7109375" style="211" customWidth="1"/>
    <col min="4355" max="4355" width="59.7109375" style="211" customWidth="1"/>
    <col min="4356" max="4356" width="84.7109375" style="211" customWidth="1"/>
    <col min="4357" max="4357" width="5.28515625" style="211" customWidth="1"/>
    <col min="4358" max="4358" width="4.5703125" style="211" customWidth="1"/>
    <col min="4359" max="4608" width="11.42578125" style="211"/>
    <col min="4609" max="4609" width="5.5703125" style="211" customWidth="1"/>
    <col min="4610" max="4610" width="2.7109375" style="211" customWidth="1"/>
    <col min="4611" max="4611" width="59.7109375" style="211" customWidth="1"/>
    <col min="4612" max="4612" width="84.7109375" style="211" customWidth="1"/>
    <col min="4613" max="4613" width="5.28515625" style="211" customWidth="1"/>
    <col min="4614" max="4614" width="4.5703125" style="211" customWidth="1"/>
    <col min="4615" max="4864" width="11.42578125" style="211"/>
    <col min="4865" max="4865" width="5.5703125" style="211" customWidth="1"/>
    <col min="4866" max="4866" width="2.7109375" style="211" customWidth="1"/>
    <col min="4867" max="4867" width="59.7109375" style="211" customWidth="1"/>
    <col min="4868" max="4868" width="84.7109375" style="211" customWidth="1"/>
    <col min="4869" max="4869" width="5.28515625" style="211" customWidth="1"/>
    <col min="4870" max="4870" width="4.5703125" style="211" customWidth="1"/>
    <col min="4871" max="5120" width="11.42578125" style="211"/>
    <col min="5121" max="5121" width="5.5703125" style="211" customWidth="1"/>
    <col min="5122" max="5122" width="2.7109375" style="211" customWidth="1"/>
    <col min="5123" max="5123" width="59.7109375" style="211" customWidth="1"/>
    <col min="5124" max="5124" width="84.7109375" style="211" customWidth="1"/>
    <col min="5125" max="5125" width="5.28515625" style="211" customWidth="1"/>
    <col min="5126" max="5126" width="4.5703125" style="211" customWidth="1"/>
    <col min="5127" max="5376" width="11.42578125" style="211"/>
    <col min="5377" max="5377" width="5.5703125" style="211" customWidth="1"/>
    <col min="5378" max="5378" width="2.7109375" style="211" customWidth="1"/>
    <col min="5379" max="5379" width="59.7109375" style="211" customWidth="1"/>
    <col min="5380" max="5380" width="84.7109375" style="211" customWidth="1"/>
    <col min="5381" max="5381" width="5.28515625" style="211" customWidth="1"/>
    <col min="5382" max="5382" width="4.5703125" style="211" customWidth="1"/>
    <col min="5383" max="5632" width="11.42578125" style="211"/>
    <col min="5633" max="5633" width="5.5703125" style="211" customWidth="1"/>
    <col min="5634" max="5634" width="2.7109375" style="211" customWidth="1"/>
    <col min="5635" max="5635" width="59.7109375" style="211" customWidth="1"/>
    <col min="5636" max="5636" width="84.7109375" style="211" customWidth="1"/>
    <col min="5637" max="5637" width="5.28515625" style="211" customWidth="1"/>
    <col min="5638" max="5638" width="4.5703125" style="211" customWidth="1"/>
    <col min="5639" max="5888" width="11.42578125" style="211"/>
    <col min="5889" max="5889" width="5.5703125" style="211" customWidth="1"/>
    <col min="5890" max="5890" width="2.7109375" style="211" customWidth="1"/>
    <col min="5891" max="5891" width="59.7109375" style="211" customWidth="1"/>
    <col min="5892" max="5892" width="84.7109375" style="211" customWidth="1"/>
    <col min="5893" max="5893" width="5.28515625" style="211" customWidth="1"/>
    <col min="5894" max="5894" width="4.5703125" style="211" customWidth="1"/>
    <col min="5895" max="6144" width="11.42578125" style="211"/>
    <col min="6145" max="6145" width="5.5703125" style="211" customWidth="1"/>
    <col min="6146" max="6146" width="2.7109375" style="211" customWidth="1"/>
    <col min="6147" max="6147" width="59.7109375" style="211" customWidth="1"/>
    <col min="6148" max="6148" width="84.7109375" style="211" customWidth="1"/>
    <col min="6149" max="6149" width="5.28515625" style="211" customWidth="1"/>
    <col min="6150" max="6150" width="4.5703125" style="211" customWidth="1"/>
    <col min="6151" max="6400" width="11.42578125" style="211"/>
    <col min="6401" max="6401" width="5.5703125" style="211" customWidth="1"/>
    <col min="6402" max="6402" width="2.7109375" style="211" customWidth="1"/>
    <col min="6403" max="6403" width="59.7109375" style="211" customWidth="1"/>
    <col min="6404" max="6404" width="84.7109375" style="211" customWidth="1"/>
    <col min="6405" max="6405" width="5.28515625" style="211" customWidth="1"/>
    <col min="6406" max="6406" width="4.5703125" style="211" customWidth="1"/>
    <col min="6407" max="6656" width="11.42578125" style="211"/>
    <col min="6657" max="6657" width="5.5703125" style="211" customWidth="1"/>
    <col min="6658" max="6658" width="2.7109375" style="211" customWidth="1"/>
    <col min="6659" max="6659" width="59.7109375" style="211" customWidth="1"/>
    <col min="6660" max="6660" width="84.7109375" style="211" customWidth="1"/>
    <col min="6661" max="6661" width="5.28515625" style="211" customWidth="1"/>
    <col min="6662" max="6662" width="4.5703125" style="211" customWidth="1"/>
    <col min="6663" max="6912" width="11.42578125" style="211"/>
    <col min="6913" max="6913" width="5.5703125" style="211" customWidth="1"/>
    <col min="6914" max="6914" width="2.7109375" style="211" customWidth="1"/>
    <col min="6915" max="6915" width="59.7109375" style="211" customWidth="1"/>
    <col min="6916" max="6916" width="84.7109375" style="211" customWidth="1"/>
    <col min="6917" max="6917" width="5.28515625" style="211" customWidth="1"/>
    <col min="6918" max="6918" width="4.5703125" style="211" customWidth="1"/>
    <col min="6919" max="7168" width="11.42578125" style="211"/>
    <col min="7169" max="7169" width="5.5703125" style="211" customWidth="1"/>
    <col min="7170" max="7170" width="2.7109375" style="211" customWidth="1"/>
    <col min="7171" max="7171" width="59.7109375" style="211" customWidth="1"/>
    <col min="7172" max="7172" width="84.7109375" style="211" customWidth="1"/>
    <col min="7173" max="7173" width="5.28515625" style="211" customWidth="1"/>
    <col min="7174" max="7174" width="4.5703125" style="211" customWidth="1"/>
    <col min="7175" max="7424" width="11.42578125" style="211"/>
    <col min="7425" max="7425" width="5.5703125" style="211" customWidth="1"/>
    <col min="7426" max="7426" width="2.7109375" style="211" customWidth="1"/>
    <col min="7427" max="7427" width="59.7109375" style="211" customWidth="1"/>
    <col min="7428" max="7428" width="84.7109375" style="211" customWidth="1"/>
    <col min="7429" max="7429" width="5.28515625" style="211" customWidth="1"/>
    <col min="7430" max="7430" width="4.5703125" style="211" customWidth="1"/>
    <col min="7431" max="7680" width="11.42578125" style="211"/>
    <col min="7681" max="7681" width="5.5703125" style="211" customWidth="1"/>
    <col min="7682" max="7682" width="2.7109375" style="211" customWidth="1"/>
    <col min="7683" max="7683" width="59.7109375" style="211" customWidth="1"/>
    <col min="7684" max="7684" width="84.7109375" style="211" customWidth="1"/>
    <col min="7685" max="7685" width="5.28515625" style="211" customWidth="1"/>
    <col min="7686" max="7686" width="4.5703125" style="211" customWidth="1"/>
    <col min="7687" max="7936" width="11.42578125" style="211"/>
    <col min="7937" max="7937" width="5.5703125" style="211" customWidth="1"/>
    <col min="7938" max="7938" width="2.7109375" style="211" customWidth="1"/>
    <col min="7939" max="7939" width="59.7109375" style="211" customWidth="1"/>
    <col min="7940" max="7940" width="84.7109375" style="211" customWidth="1"/>
    <col min="7941" max="7941" width="5.28515625" style="211" customWidth="1"/>
    <col min="7942" max="7942" width="4.5703125" style="211" customWidth="1"/>
    <col min="7943" max="8192" width="11.42578125" style="211"/>
    <col min="8193" max="8193" width="5.5703125" style="211" customWidth="1"/>
    <col min="8194" max="8194" width="2.7109375" style="211" customWidth="1"/>
    <col min="8195" max="8195" width="59.7109375" style="211" customWidth="1"/>
    <col min="8196" max="8196" width="84.7109375" style="211" customWidth="1"/>
    <col min="8197" max="8197" width="5.28515625" style="211" customWidth="1"/>
    <col min="8198" max="8198" width="4.5703125" style="211" customWidth="1"/>
    <col min="8199" max="8448" width="11.42578125" style="211"/>
    <col min="8449" max="8449" width="5.5703125" style="211" customWidth="1"/>
    <col min="8450" max="8450" width="2.7109375" style="211" customWidth="1"/>
    <col min="8451" max="8451" width="59.7109375" style="211" customWidth="1"/>
    <col min="8452" max="8452" width="84.7109375" style="211" customWidth="1"/>
    <col min="8453" max="8453" width="5.28515625" style="211" customWidth="1"/>
    <col min="8454" max="8454" width="4.5703125" style="211" customWidth="1"/>
    <col min="8455" max="8704" width="11.42578125" style="211"/>
    <col min="8705" max="8705" width="5.5703125" style="211" customWidth="1"/>
    <col min="8706" max="8706" width="2.7109375" style="211" customWidth="1"/>
    <col min="8707" max="8707" width="59.7109375" style="211" customWidth="1"/>
    <col min="8708" max="8708" width="84.7109375" style="211" customWidth="1"/>
    <col min="8709" max="8709" width="5.28515625" style="211" customWidth="1"/>
    <col min="8710" max="8710" width="4.5703125" style="211" customWidth="1"/>
    <col min="8711" max="8960" width="11.42578125" style="211"/>
    <col min="8961" max="8961" width="5.5703125" style="211" customWidth="1"/>
    <col min="8962" max="8962" width="2.7109375" style="211" customWidth="1"/>
    <col min="8963" max="8963" width="59.7109375" style="211" customWidth="1"/>
    <col min="8964" max="8964" width="84.7109375" style="211" customWidth="1"/>
    <col min="8965" max="8965" width="5.28515625" style="211" customWidth="1"/>
    <col min="8966" max="8966" width="4.5703125" style="211" customWidth="1"/>
    <col min="8967" max="9216" width="11.42578125" style="211"/>
    <col min="9217" max="9217" width="5.5703125" style="211" customWidth="1"/>
    <col min="9218" max="9218" width="2.7109375" style="211" customWidth="1"/>
    <col min="9219" max="9219" width="59.7109375" style="211" customWidth="1"/>
    <col min="9220" max="9220" width="84.7109375" style="211" customWidth="1"/>
    <col min="9221" max="9221" width="5.28515625" style="211" customWidth="1"/>
    <col min="9222" max="9222" width="4.5703125" style="211" customWidth="1"/>
    <col min="9223" max="9472" width="11.42578125" style="211"/>
    <col min="9473" max="9473" width="5.5703125" style="211" customWidth="1"/>
    <col min="9474" max="9474" width="2.7109375" style="211" customWidth="1"/>
    <col min="9475" max="9475" width="59.7109375" style="211" customWidth="1"/>
    <col min="9476" max="9476" width="84.7109375" style="211" customWidth="1"/>
    <col min="9477" max="9477" width="5.28515625" style="211" customWidth="1"/>
    <col min="9478" max="9478" width="4.5703125" style="211" customWidth="1"/>
    <col min="9479" max="9728" width="11.42578125" style="211"/>
    <col min="9729" max="9729" width="5.5703125" style="211" customWidth="1"/>
    <col min="9730" max="9730" width="2.7109375" style="211" customWidth="1"/>
    <col min="9731" max="9731" width="59.7109375" style="211" customWidth="1"/>
    <col min="9732" max="9732" width="84.7109375" style="211" customWidth="1"/>
    <col min="9733" max="9733" width="5.28515625" style="211" customWidth="1"/>
    <col min="9734" max="9734" width="4.5703125" style="211" customWidth="1"/>
    <col min="9735" max="9984" width="11.42578125" style="211"/>
    <col min="9985" max="9985" width="5.5703125" style="211" customWidth="1"/>
    <col min="9986" max="9986" width="2.7109375" style="211" customWidth="1"/>
    <col min="9987" max="9987" width="59.7109375" style="211" customWidth="1"/>
    <col min="9988" max="9988" width="84.7109375" style="211" customWidth="1"/>
    <col min="9989" max="9989" width="5.28515625" style="211" customWidth="1"/>
    <col min="9990" max="9990" width="4.5703125" style="211" customWidth="1"/>
    <col min="9991" max="10240" width="11.42578125" style="211"/>
    <col min="10241" max="10241" width="5.5703125" style="211" customWidth="1"/>
    <col min="10242" max="10242" width="2.7109375" style="211" customWidth="1"/>
    <col min="10243" max="10243" width="59.7109375" style="211" customWidth="1"/>
    <col min="10244" max="10244" width="84.7109375" style="211" customWidth="1"/>
    <col min="10245" max="10245" width="5.28515625" style="211" customWidth="1"/>
    <col min="10246" max="10246" width="4.5703125" style="211" customWidth="1"/>
    <col min="10247" max="10496" width="11.42578125" style="211"/>
    <col min="10497" max="10497" width="5.5703125" style="211" customWidth="1"/>
    <col min="10498" max="10498" width="2.7109375" style="211" customWidth="1"/>
    <col min="10499" max="10499" width="59.7109375" style="211" customWidth="1"/>
    <col min="10500" max="10500" width="84.7109375" style="211" customWidth="1"/>
    <col min="10501" max="10501" width="5.28515625" style="211" customWidth="1"/>
    <col min="10502" max="10502" width="4.5703125" style="211" customWidth="1"/>
    <col min="10503" max="10752" width="11.42578125" style="211"/>
    <col min="10753" max="10753" width="5.5703125" style="211" customWidth="1"/>
    <col min="10754" max="10754" width="2.7109375" style="211" customWidth="1"/>
    <col min="10755" max="10755" width="59.7109375" style="211" customWidth="1"/>
    <col min="10756" max="10756" width="84.7109375" style="211" customWidth="1"/>
    <col min="10757" max="10757" width="5.28515625" style="211" customWidth="1"/>
    <col min="10758" max="10758" width="4.5703125" style="211" customWidth="1"/>
    <col min="10759" max="11008" width="11.42578125" style="211"/>
    <col min="11009" max="11009" width="5.5703125" style="211" customWidth="1"/>
    <col min="11010" max="11010" width="2.7109375" style="211" customWidth="1"/>
    <col min="11011" max="11011" width="59.7109375" style="211" customWidth="1"/>
    <col min="11012" max="11012" width="84.7109375" style="211" customWidth="1"/>
    <col min="11013" max="11013" width="5.28515625" style="211" customWidth="1"/>
    <col min="11014" max="11014" width="4.5703125" style="211" customWidth="1"/>
    <col min="11015" max="11264" width="11.42578125" style="211"/>
    <col min="11265" max="11265" width="5.5703125" style="211" customWidth="1"/>
    <col min="11266" max="11266" width="2.7109375" style="211" customWidth="1"/>
    <col min="11267" max="11267" width="59.7109375" style="211" customWidth="1"/>
    <col min="11268" max="11268" width="84.7109375" style="211" customWidth="1"/>
    <col min="11269" max="11269" width="5.28515625" style="211" customWidth="1"/>
    <col min="11270" max="11270" width="4.5703125" style="211" customWidth="1"/>
    <col min="11271" max="11520" width="11.42578125" style="211"/>
    <col min="11521" max="11521" width="5.5703125" style="211" customWidth="1"/>
    <col min="11522" max="11522" width="2.7109375" style="211" customWidth="1"/>
    <col min="11523" max="11523" width="59.7109375" style="211" customWidth="1"/>
    <col min="11524" max="11524" width="84.7109375" style="211" customWidth="1"/>
    <col min="11525" max="11525" width="5.28515625" style="211" customWidth="1"/>
    <col min="11526" max="11526" width="4.5703125" style="211" customWidth="1"/>
    <col min="11527" max="11776" width="11.42578125" style="211"/>
    <col min="11777" max="11777" width="5.5703125" style="211" customWidth="1"/>
    <col min="11778" max="11778" width="2.7109375" style="211" customWidth="1"/>
    <col min="11779" max="11779" width="59.7109375" style="211" customWidth="1"/>
    <col min="11780" max="11780" width="84.7109375" style="211" customWidth="1"/>
    <col min="11781" max="11781" width="5.28515625" style="211" customWidth="1"/>
    <col min="11782" max="11782" width="4.5703125" style="211" customWidth="1"/>
    <col min="11783" max="12032" width="11.42578125" style="211"/>
    <col min="12033" max="12033" width="5.5703125" style="211" customWidth="1"/>
    <col min="12034" max="12034" width="2.7109375" style="211" customWidth="1"/>
    <col min="12035" max="12035" width="59.7109375" style="211" customWidth="1"/>
    <col min="12036" max="12036" width="84.7109375" style="211" customWidth="1"/>
    <col min="12037" max="12037" width="5.28515625" style="211" customWidth="1"/>
    <col min="12038" max="12038" width="4.5703125" style="211" customWidth="1"/>
    <col min="12039" max="12288" width="11.42578125" style="211"/>
    <col min="12289" max="12289" width="5.5703125" style="211" customWidth="1"/>
    <col min="12290" max="12290" width="2.7109375" style="211" customWidth="1"/>
    <col min="12291" max="12291" width="59.7109375" style="211" customWidth="1"/>
    <col min="12292" max="12292" width="84.7109375" style="211" customWidth="1"/>
    <col min="12293" max="12293" width="5.28515625" style="211" customWidth="1"/>
    <col min="12294" max="12294" width="4.5703125" style="211" customWidth="1"/>
    <col min="12295" max="12544" width="11.42578125" style="211"/>
    <col min="12545" max="12545" width="5.5703125" style="211" customWidth="1"/>
    <col min="12546" max="12546" width="2.7109375" style="211" customWidth="1"/>
    <col min="12547" max="12547" width="59.7109375" style="211" customWidth="1"/>
    <col min="12548" max="12548" width="84.7109375" style="211" customWidth="1"/>
    <col min="12549" max="12549" width="5.28515625" style="211" customWidth="1"/>
    <col min="12550" max="12550" width="4.5703125" style="211" customWidth="1"/>
    <col min="12551" max="12800" width="11.42578125" style="211"/>
    <col min="12801" max="12801" width="5.5703125" style="211" customWidth="1"/>
    <col min="12802" max="12802" width="2.7109375" style="211" customWidth="1"/>
    <col min="12803" max="12803" width="59.7109375" style="211" customWidth="1"/>
    <col min="12804" max="12804" width="84.7109375" style="211" customWidth="1"/>
    <col min="12805" max="12805" width="5.28515625" style="211" customWidth="1"/>
    <col min="12806" max="12806" width="4.5703125" style="211" customWidth="1"/>
    <col min="12807" max="13056" width="11.42578125" style="211"/>
    <col min="13057" max="13057" width="5.5703125" style="211" customWidth="1"/>
    <col min="13058" max="13058" width="2.7109375" style="211" customWidth="1"/>
    <col min="13059" max="13059" width="59.7109375" style="211" customWidth="1"/>
    <col min="13060" max="13060" width="84.7109375" style="211" customWidth="1"/>
    <col min="13061" max="13061" width="5.28515625" style="211" customWidth="1"/>
    <col min="13062" max="13062" width="4.5703125" style="211" customWidth="1"/>
    <col min="13063" max="13312" width="11.42578125" style="211"/>
    <col min="13313" max="13313" width="5.5703125" style="211" customWidth="1"/>
    <col min="13314" max="13314" width="2.7109375" style="211" customWidth="1"/>
    <col min="13315" max="13315" width="59.7109375" style="211" customWidth="1"/>
    <col min="13316" max="13316" width="84.7109375" style="211" customWidth="1"/>
    <col min="13317" max="13317" width="5.28515625" style="211" customWidth="1"/>
    <col min="13318" max="13318" width="4.5703125" style="211" customWidth="1"/>
    <col min="13319" max="13568" width="11.42578125" style="211"/>
    <col min="13569" max="13569" width="5.5703125" style="211" customWidth="1"/>
    <col min="13570" max="13570" width="2.7109375" style="211" customWidth="1"/>
    <col min="13571" max="13571" width="59.7109375" style="211" customWidth="1"/>
    <col min="13572" max="13572" width="84.7109375" style="211" customWidth="1"/>
    <col min="13573" max="13573" width="5.28515625" style="211" customWidth="1"/>
    <col min="13574" max="13574" width="4.5703125" style="211" customWidth="1"/>
    <col min="13575" max="13824" width="11.42578125" style="211"/>
    <col min="13825" max="13825" width="5.5703125" style="211" customWidth="1"/>
    <col min="13826" max="13826" width="2.7109375" style="211" customWidth="1"/>
    <col min="13827" max="13827" width="59.7109375" style="211" customWidth="1"/>
    <col min="13828" max="13828" width="84.7109375" style="211" customWidth="1"/>
    <col min="13829" max="13829" width="5.28515625" style="211" customWidth="1"/>
    <col min="13830" max="13830" width="4.5703125" style="211" customWidth="1"/>
    <col min="13831" max="14080" width="11.42578125" style="211"/>
    <col min="14081" max="14081" width="5.5703125" style="211" customWidth="1"/>
    <col min="14082" max="14082" width="2.7109375" style="211" customWidth="1"/>
    <col min="14083" max="14083" width="59.7109375" style="211" customWidth="1"/>
    <col min="14084" max="14084" width="84.7109375" style="211" customWidth="1"/>
    <col min="14085" max="14085" width="5.28515625" style="211" customWidth="1"/>
    <col min="14086" max="14086" width="4.5703125" style="211" customWidth="1"/>
    <col min="14087" max="14336" width="11.42578125" style="211"/>
    <col min="14337" max="14337" width="5.5703125" style="211" customWidth="1"/>
    <col min="14338" max="14338" width="2.7109375" style="211" customWidth="1"/>
    <col min="14339" max="14339" width="59.7109375" style="211" customWidth="1"/>
    <col min="14340" max="14340" width="84.7109375" style="211" customWidth="1"/>
    <col min="14341" max="14341" width="5.28515625" style="211" customWidth="1"/>
    <col min="14342" max="14342" width="4.5703125" style="211" customWidth="1"/>
    <col min="14343" max="14592" width="11.42578125" style="211"/>
    <col min="14593" max="14593" width="5.5703125" style="211" customWidth="1"/>
    <col min="14594" max="14594" width="2.7109375" style="211" customWidth="1"/>
    <col min="14595" max="14595" width="59.7109375" style="211" customWidth="1"/>
    <col min="14596" max="14596" width="84.7109375" style="211" customWidth="1"/>
    <col min="14597" max="14597" width="5.28515625" style="211" customWidth="1"/>
    <col min="14598" max="14598" width="4.5703125" style="211" customWidth="1"/>
    <col min="14599" max="14848" width="11.42578125" style="211"/>
    <col min="14849" max="14849" width="5.5703125" style="211" customWidth="1"/>
    <col min="14850" max="14850" width="2.7109375" style="211" customWidth="1"/>
    <col min="14851" max="14851" width="59.7109375" style="211" customWidth="1"/>
    <col min="14852" max="14852" width="84.7109375" style="211" customWidth="1"/>
    <col min="14853" max="14853" width="5.28515625" style="211" customWidth="1"/>
    <col min="14854" max="14854" width="4.5703125" style="211" customWidth="1"/>
    <col min="14855" max="15104" width="11.42578125" style="211"/>
    <col min="15105" max="15105" width="5.5703125" style="211" customWidth="1"/>
    <col min="15106" max="15106" width="2.7109375" style="211" customWidth="1"/>
    <col min="15107" max="15107" width="59.7109375" style="211" customWidth="1"/>
    <col min="15108" max="15108" width="84.7109375" style="211" customWidth="1"/>
    <col min="15109" max="15109" width="5.28515625" style="211" customWidth="1"/>
    <col min="15110" max="15110" width="4.5703125" style="211" customWidth="1"/>
    <col min="15111" max="15360" width="11.42578125" style="211"/>
    <col min="15361" max="15361" width="5.5703125" style="211" customWidth="1"/>
    <col min="15362" max="15362" width="2.7109375" style="211" customWidth="1"/>
    <col min="15363" max="15363" width="59.7109375" style="211" customWidth="1"/>
    <col min="15364" max="15364" width="84.7109375" style="211" customWidth="1"/>
    <col min="15365" max="15365" width="5.28515625" style="211" customWidth="1"/>
    <col min="15366" max="15366" width="4.5703125" style="211" customWidth="1"/>
    <col min="15367" max="15616" width="11.42578125" style="211"/>
    <col min="15617" max="15617" width="5.5703125" style="211" customWidth="1"/>
    <col min="15618" max="15618" width="2.7109375" style="211" customWidth="1"/>
    <col min="15619" max="15619" width="59.7109375" style="211" customWidth="1"/>
    <col min="15620" max="15620" width="84.7109375" style="211" customWidth="1"/>
    <col min="15621" max="15621" width="5.28515625" style="211" customWidth="1"/>
    <col min="15622" max="15622" width="4.5703125" style="211" customWidth="1"/>
    <col min="15623" max="15872" width="11.42578125" style="211"/>
    <col min="15873" max="15873" width="5.5703125" style="211" customWidth="1"/>
    <col min="15874" max="15874" width="2.7109375" style="211" customWidth="1"/>
    <col min="15875" max="15875" width="59.7109375" style="211" customWidth="1"/>
    <col min="15876" max="15876" width="84.7109375" style="211" customWidth="1"/>
    <col min="15877" max="15877" width="5.28515625" style="211" customWidth="1"/>
    <col min="15878" max="15878" width="4.5703125" style="211" customWidth="1"/>
    <col min="15879" max="16128" width="11.42578125" style="211"/>
    <col min="16129" max="16129" width="5.5703125" style="211" customWidth="1"/>
    <col min="16130" max="16130" width="2.7109375" style="211" customWidth="1"/>
    <col min="16131" max="16131" width="59.7109375" style="211" customWidth="1"/>
    <col min="16132" max="16132" width="84.7109375" style="211" customWidth="1"/>
    <col min="16133" max="16133" width="5.28515625" style="211" customWidth="1"/>
    <col min="16134" max="16134" width="4.5703125" style="211" customWidth="1"/>
    <col min="16135" max="16384" width="11.42578125" style="211"/>
  </cols>
  <sheetData>
    <row r="1" spans="1:5" s="247" customFormat="1" ht="15" x14ac:dyDescent="0.2">
      <c r="A1" s="445" t="s">
        <v>781</v>
      </c>
      <c r="B1" s="430"/>
      <c r="C1" s="430"/>
      <c r="D1" s="390" t="s">
        <v>1730</v>
      </c>
    </row>
    <row r="2" spans="1:5" s="247" customFormat="1" ht="15" x14ac:dyDescent="0.2">
      <c r="A2" s="445" t="s">
        <v>782</v>
      </c>
      <c r="B2" s="430"/>
      <c r="C2" s="430"/>
      <c r="D2" s="523"/>
    </row>
    <row r="3" spans="1:5" s="247" customFormat="1" ht="15" x14ac:dyDescent="0.2">
      <c r="A3" s="445" t="s">
        <v>783</v>
      </c>
      <c r="B3" s="430"/>
      <c r="C3" s="430"/>
      <c r="D3" s="523"/>
    </row>
    <row r="4" spans="1:5" s="406" customFormat="1" ht="15" x14ac:dyDescent="0.2">
      <c r="A4" s="401" t="s">
        <v>412</v>
      </c>
      <c r="B4" s="415"/>
      <c r="C4" s="521"/>
      <c r="D4" s="521"/>
    </row>
    <row r="5" spans="1:5" ht="9.75" customHeight="1" x14ac:dyDescent="0.2">
      <c r="A5" s="297"/>
      <c r="C5" s="416"/>
    </row>
    <row r="6" spans="1:5" ht="18.75" customHeight="1" x14ac:dyDescent="0.2">
      <c r="A6" s="1508" t="s">
        <v>1</v>
      </c>
      <c r="B6" s="1508"/>
      <c r="C6" s="1508"/>
      <c r="D6" s="1508"/>
    </row>
    <row r="7" spans="1:5" ht="18.75" customHeight="1" x14ac:dyDescent="0.2">
      <c r="A7" s="1509" t="s">
        <v>771</v>
      </c>
      <c r="B7" s="1509"/>
      <c r="C7" s="1282" t="s">
        <v>784</v>
      </c>
      <c r="D7" s="1282" t="s">
        <v>785</v>
      </c>
    </row>
    <row r="8" spans="1:5" s="208" customFormat="1" ht="24.75" customHeight="1" x14ac:dyDescent="0.2">
      <c r="A8" s="1198">
        <v>15</v>
      </c>
      <c r="B8" s="989"/>
      <c r="C8" s="1182" t="s">
        <v>818</v>
      </c>
      <c r="D8" s="1182" t="s">
        <v>819</v>
      </c>
      <c r="E8" s="211"/>
    </row>
    <row r="9" spans="1:5" s="208" customFormat="1" ht="24.75" customHeight="1" x14ac:dyDescent="0.2">
      <c r="A9" s="1514">
        <v>16</v>
      </c>
      <c r="B9" s="1515"/>
      <c r="C9" s="1506" t="s">
        <v>820</v>
      </c>
      <c r="D9" s="878" t="s">
        <v>821</v>
      </c>
      <c r="E9" s="211"/>
    </row>
    <row r="10" spans="1:5" s="208" customFormat="1" ht="14.25" customHeight="1" x14ac:dyDescent="0.2">
      <c r="A10" s="1514"/>
      <c r="B10" s="1515"/>
      <c r="C10" s="1506"/>
      <c r="D10" s="878" t="s">
        <v>822</v>
      </c>
      <c r="E10" s="211"/>
    </row>
    <row r="11" spans="1:5" s="208" customFormat="1" ht="15.75" customHeight="1" x14ac:dyDescent="0.2">
      <c r="A11" s="874">
        <v>17</v>
      </c>
      <c r="B11" s="418"/>
      <c r="C11" s="878" t="s">
        <v>823</v>
      </c>
      <c r="D11" s="878" t="s">
        <v>824</v>
      </c>
      <c r="E11" s="211"/>
    </row>
    <row r="12" spans="1:5" s="208" customFormat="1" ht="18.75" customHeight="1" x14ac:dyDescent="0.2">
      <c r="A12" s="874">
        <v>18</v>
      </c>
      <c r="B12" s="418"/>
      <c r="C12" s="878" t="s">
        <v>825</v>
      </c>
      <c r="D12" s="878" t="s">
        <v>826</v>
      </c>
      <c r="E12" s="211"/>
    </row>
    <row r="13" spans="1:5" s="208" customFormat="1" ht="17.25" customHeight="1" x14ac:dyDescent="0.2">
      <c r="A13" s="1514">
        <v>19</v>
      </c>
      <c r="B13" s="1515"/>
      <c r="C13" s="1506" t="s">
        <v>827</v>
      </c>
      <c r="D13" s="878" t="s">
        <v>828</v>
      </c>
      <c r="E13" s="211"/>
    </row>
    <row r="14" spans="1:5" s="208" customFormat="1" ht="16.5" customHeight="1" x14ac:dyDescent="0.2">
      <c r="A14" s="1514"/>
      <c r="B14" s="1515"/>
      <c r="C14" s="1506"/>
      <c r="D14" s="878" t="s">
        <v>829</v>
      </c>
      <c r="E14" s="211"/>
    </row>
    <row r="15" spans="1:5" s="208" customFormat="1" ht="39.75" customHeight="1" x14ac:dyDescent="0.2">
      <c r="A15" s="1514"/>
      <c r="B15" s="1515"/>
      <c r="C15" s="1506"/>
      <c r="D15" s="878" t="s">
        <v>830</v>
      </c>
      <c r="E15" s="211"/>
    </row>
    <row r="16" spans="1:5" s="208" customFormat="1" ht="38.25" customHeight="1" x14ac:dyDescent="0.2">
      <c r="A16" s="1514"/>
      <c r="B16" s="1515"/>
      <c r="C16" s="1506"/>
      <c r="D16" s="878" t="s">
        <v>831</v>
      </c>
      <c r="E16" s="211"/>
    </row>
    <row r="17" spans="1:5" s="208" customFormat="1" ht="30" customHeight="1" x14ac:dyDescent="0.2">
      <c r="A17" s="1514"/>
      <c r="B17" s="1515"/>
      <c r="C17" s="1506"/>
      <c r="D17" s="878" t="s">
        <v>832</v>
      </c>
      <c r="E17" s="211"/>
    </row>
    <row r="18" spans="1:5" ht="18.75" customHeight="1" x14ac:dyDescent="0.2">
      <c r="A18" s="1514">
        <v>20</v>
      </c>
      <c r="B18" s="1515"/>
      <c r="C18" s="1506" t="s">
        <v>833</v>
      </c>
      <c r="D18" s="878" t="s">
        <v>834</v>
      </c>
    </row>
    <row r="19" spans="1:5" ht="25.5" customHeight="1" x14ac:dyDescent="0.2">
      <c r="A19" s="1514"/>
      <c r="B19" s="1515"/>
      <c r="C19" s="1506"/>
      <c r="D19" s="878" t="s">
        <v>835</v>
      </c>
    </row>
    <row r="20" spans="1:5" ht="18.75" customHeight="1" x14ac:dyDescent="0.2">
      <c r="A20" s="874">
        <v>21</v>
      </c>
      <c r="B20" s="417"/>
      <c r="C20" s="878" t="s">
        <v>836</v>
      </c>
      <c r="D20" s="878" t="s">
        <v>837</v>
      </c>
    </row>
    <row r="21" spans="1:5" ht="16.5" customHeight="1" x14ac:dyDescent="0.2">
      <c r="A21" s="417"/>
      <c r="B21" s="1515"/>
      <c r="C21" s="1506" t="s">
        <v>838</v>
      </c>
      <c r="D21" s="878" t="s">
        <v>839</v>
      </c>
    </row>
    <row r="22" spans="1:5" ht="15.75" customHeight="1" x14ac:dyDescent="0.2">
      <c r="A22" s="417"/>
      <c r="B22" s="1515"/>
      <c r="C22" s="1506"/>
      <c r="D22" s="878" t="s">
        <v>840</v>
      </c>
    </row>
    <row r="23" spans="1:5" ht="16.5" customHeight="1" x14ac:dyDescent="0.2">
      <c r="A23" s="417"/>
      <c r="B23" s="1515"/>
      <c r="C23" s="1506"/>
      <c r="D23" s="878" t="s">
        <v>841</v>
      </c>
    </row>
    <row r="24" spans="1:5" ht="15.75" customHeight="1" x14ac:dyDescent="0.2">
      <c r="A24" s="417"/>
      <c r="B24" s="1515"/>
      <c r="C24" s="1506"/>
      <c r="D24" s="878" t="s">
        <v>842</v>
      </c>
    </row>
    <row r="25" spans="1:5" ht="17.25" customHeight="1" x14ac:dyDescent="0.2">
      <c r="A25" s="417"/>
      <c r="B25" s="1515"/>
      <c r="C25" s="1506"/>
      <c r="D25" s="878" t="s">
        <v>843</v>
      </c>
    </row>
    <row r="26" spans="1:5" ht="20.25" customHeight="1" x14ac:dyDescent="0.2">
      <c r="A26" s="417">
        <v>22</v>
      </c>
      <c r="B26" s="1515"/>
      <c r="C26" s="1506"/>
      <c r="D26" s="878" t="s">
        <v>844</v>
      </c>
    </row>
    <row r="27" spans="1:5" ht="16.5" customHeight="1" x14ac:dyDescent="0.2">
      <c r="A27" s="417"/>
      <c r="B27" s="1515"/>
      <c r="C27" s="1506"/>
      <c r="D27" s="878" t="s">
        <v>845</v>
      </c>
    </row>
    <row r="28" spans="1:5" ht="17.25" customHeight="1" x14ac:dyDescent="0.2">
      <c r="A28" s="417"/>
      <c r="B28" s="1515"/>
      <c r="C28" s="1506"/>
      <c r="D28" s="878" t="s">
        <v>846</v>
      </c>
    </row>
    <row r="29" spans="1:5" ht="17.25" customHeight="1" x14ac:dyDescent="0.2">
      <c r="A29" s="938"/>
      <c r="B29" s="1517"/>
      <c r="C29" s="1516"/>
      <c r="D29" s="1185" t="s">
        <v>847</v>
      </c>
    </row>
    <row r="30" spans="1:5" ht="16.5" customHeight="1" x14ac:dyDescent="0.2">
      <c r="A30" s="417"/>
      <c r="B30" s="418"/>
      <c r="C30" s="447"/>
      <c r="D30" s="420"/>
    </row>
    <row r="31" spans="1:5" ht="13.5" customHeight="1" x14ac:dyDescent="0.2">
      <c r="A31" s="1513" t="s">
        <v>780</v>
      </c>
      <c r="B31" s="1513"/>
      <c r="C31" s="1513"/>
      <c r="D31" s="1513"/>
    </row>
    <row r="32" spans="1:5" x14ac:dyDescent="0.2">
      <c r="A32" s="412"/>
    </row>
  </sheetData>
  <mergeCells count="15">
    <mergeCell ref="A13:A17"/>
    <mergeCell ref="B13:B17"/>
    <mergeCell ref="C13:C17"/>
    <mergeCell ref="A6:D6"/>
    <mergeCell ref="A7:B7"/>
    <mergeCell ref="A9:A10"/>
    <mergeCell ref="B9:B10"/>
    <mergeCell ref="C9:C10"/>
    <mergeCell ref="A31:D31"/>
    <mergeCell ref="A18:A19"/>
    <mergeCell ref="B18:B19"/>
    <mergeCell ref="C18:C19"/>
    <mergeCell ref="B21:B25"/>
    <mergeCell ref="C21:C29"/>
    <mergeCell ref="B26:B29"/>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&amp;L&amp;"Tahoma,Normal"450</oddFooter>
  </headerFooter>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37"/>
  <sheetViews>
    <sheetView showGridLines="0" view="pageBreakPreview" zoomScaleNormal="75" zoomScaleSheetLayoutView="100" workbookViewId="0"/>
  </sheetViews>
  <sheetFormatPr baseColWidth="10" defaultColWidth="11.42578125" defaultRowHeight="12.75" x14ac:dyDescent="0.2"/>
  <cols>
    <col min="1" max="1" width="5.7109375" style="211" customWidth="1"/>
    <col min="2" max="2" width="2.7109375" style="211" customWidth="1"/>
    <col min="3" max="3" width="59.7109375" style="211" customWidth="1"/>
    <col min="4" max="4" width="84.7109375" style="211" customWidth="1"/>
    <col min="5" max="256" width="11.42578125" style="211"/>
    <col min="257" max="257" width="5.7109375" style="211" customWidth="1"/>
    <col min="258" max="258" width="2.7109375" style="211" customWidth="1"/>
    <col min="259" max="259" width="59.7109375" style="211" customWidth="1"/>
    <col min="260" max="260" width="84.7109375" style="211" customWidth="1"/>
    <col min="261" max="512" width="11.42578125" style="211"/>
    <col min="513" max="513" width="5.7109375" style="211" customWidth="1"/>
    <col min="514" max="514" width="2.7109375" style="211" customWidth="1"/>
    <col min="515" max="515" width="59.7109375" style="211" customWidth="1"/>
    <col min="516" max="516" width="84.7109375" style="211" customWidth="1"/>
    <col min="517" max="768" width="11.42578125" style="211"/>
    <col min="769" max="769" width="5.7109375" style="211" customWidth="1"/>
    <col min="770" max="770" width="2.7109375" style="211" customWidth="1"/>
    <col min="771" max="771" width="59.7109375" style="211" customWidth="1"/>
    <col min="772" max="772" width="84.7109375" style="211" customWidth="1"/>
    <col min="773" max="1024" width="11.42578125" style="211"/>
    <col min="1025" max="1025" width="5.7109375" style="211" customWidth="1"/>
    <col min="1026" max="1026" width="2.7109375" style="211" customWidth="1"/>
    <col min="1027" max="1027" width="59.7109375" style="211" customWidth="1"/>
    <col min="1028" max="1028" width="84.7109375" style="211" customWidth="1"/>
    <col min="1029" max="1280" width="11.42578125" style="211"/>
    <col min="1281" max="1281" width="5.7109375" style="211" customWidth="1"/>
    <col min="1282" max="1282" width="2.7109375" style="211" customWidth="1"/>
    <col min="1283" max="1283" width="59.7109375" style="211" customWidth="1"/>
    <col min="1284" max="1284" width="84.7109375" style="211" customWidth="1"/>
    <col min="1285" max="1536" width="11.42578125" style="211"/>
    <col min="1537" max="1537" width="5.7109375" style="211" customWidth="1"/>
    <col min="1538" max="1538" width="2.7109375" style="211" customWidth="1"/>
    <col min="1539" max="1539" width="59.7109375" style="211" customWidth="1"/>
    <col min="1540" max="1540" width="84.7109375" style="211" customWidth="1"/>
    <col min="1541" max="1792" width="11.42578125" style="211"/>
    <col min="1793" max="1793" width="5.7109375" style="211" customWidth="1"/>
    <col min="1794" max="1794" width="2.7109375" style="211" customWidth="1"/>
    <col min="1795" max="1795" width="59.7109375" style="211" customWidth="1"/>
    <col min="1796" max="1796" width="84.7109375" style="211" customWidth="1"/>
    <col min="1797" max="2048" width="11.42578125" style="211"/>
    <col min="2049" max="2049" width="5.7109375" style="211" customWidth="1"/>
    <col min="2050" max="2050" width="2.7109375" style="211" customWidth="1"/>
    <col min="2051" max="2051" width="59.7109375" style="211" customWidth="1"/>
    <col min="2052" max="2052" width="84.7109375" style="211" customWidth="1"/>
    <col min="2053" max="2304" width="11.42578125" style="211"/>
    <col min="2305" max="2305" width="5.7109375" style="211" customWidth="1"/>
    <col min="2306" max="2306" width="2.7109375" style="211" customWidth="1"/>
    <col min="2307" max="2307" width="59.7109375" style="211" customWidth="1"/>
    <col min="2308" max="2308" width="84.7109375" style="211" customWidth="1"/>
    <col min="2309" max="2560" width="11.42578125" style="211"/>
    <col min="2561" max="2561" width="5.7109375" style="211" customWidth="1"/>
    <col min="2562" max="2562" width="2.7109375" style="211" customWidth="1"/>
    <col min="2563" max="2563" width="59.7109375" style="211" customWidth="1"/>
    <col min="2564" max="2564" width="84.7109375" style="211" customWidth="1"/>
    <col min="2565" max="2816" width="11.42578125" style="211"/>
    <col min="2817" max="2817" width="5.7109375" style="211" customWidth="1"/>
    <col min="2818" max="2818" width="2.7109375" style="211" customWidth="1"/>
    <col min="2819" max="2819" width="59.7109375" style="211" customWidth="1"/>
    <col min="2820" max="2820" width="84.7109375" style="211" customWidth="1"/>
    <col min="2821" max="3072" width="11.42578125" style="211"/>
    <col min="3073" max="3073" width="5.7109375" style="211" customWidth="1"/>
    <col min="3074" max="3074" width="2.7109375" style="211" customWidth="1"/>
    <col min="3075" max="3075" width="59.7109375" style="211" customWidth="1"/>
    <col min="3076" max="3076" width="84.7109375" style="211" customWidth="1"/>
    <col min="3077" max="3328" width="11.42578125" style="211"/>
    <col min="3329" max="3329" width="5.7109375" style="211" customWidth="1"/>
    <col min="3330" max="3330" width="2.7109375" style="211" customWidth="1"/>
    <col min="3331" max="3331" width="59.7109375" style="211" customWidth="1"/>
    <col min="3332" max="3332" width="84.7109375" style="211" customWidth="1"/>
    <col min="3333" max="3584" width="11.42578125" style="211"/>
    <col min="3585" max="3585" width="5.7109375" style="211" customWidth="1"/>
    <col min="3586" max="3586" width="2.7109375" style="211" customWidth="1"/>
    <col min="3587" max="3587" width="59.7109375" style="211" customWidth="1"/>
    <col min="3588" max="3588" width="84.7109375" style="211" customWidth="1"/>
    <col min="3589" max="3840" width="11.42578125" style="211"/>
    <col min="3841" max="3841" width="5.7109375" style="211" customWidth="1"/>
    <col min="3842" max="3842" width="2.7109375" style="211" customWidth="1"/>
    <col min="3843" max="3843" width="59.7109375" style="211" customWidth="1"/>
    <col min="3844" max="3844" width="84.7109375" style="211" customWidth="1"/>
    <col min="3845" max="4096" width="11.42578125" style="211"/>
    <col min="4097" max="4097" width="5.7109375" style="211" customWidth="1"/>
    <col min="4098" max="4098" width="2.7109375" style="211" customWidth="1"/>
    <col min="4099" max="4099" width="59.7109375" style="211" customWidth="1"/>
    <col min="4100" max="4100" width="84.7109375" style="211" customWidth="1"/>
    <col min="4101" max="4352" width="11.42578125" style="211"/>
    <col min="4353" max="4353" width="5.7109375" style="211" customWidth="1"/>
    <col min="4354" max="4354" width="2.7109375" style="211" customWidth="1"/>
    <col min="4355" max="4355" width="59.7109375" style="211" customWidth="1"/>
    <col min="4356" max="4356" width="84.7109375" style="211" customWidth="1"/>
    <col min="4357" max="4608" width="11.42578125" style="211"/>
    <col min="4609" max="4609" width="5.7109375" style="211" customWidth="1"/>
    <col min="4610" max="4610" width="2.7109375" style="211" customWidth="1"/>
    <col min="4611" max="4611" width="59.7109375" style="211" customWidth="1"/>
    <col min="4612" max="4612" width="84.7109375" style="211" customWidth="1"/>
    <col min="4613" max="4864" width="11.42578125" style="211"/>
    <col min="4865" max="4865" width="5.7109375" style="211" customWidth="1"/>
    <col min="4866" max="4866" width="2.7109375" style="211" customWidth="1"/>
    <col min="4867" max="4867" width="59.7109375" style="211" customWidth="1"/>
    <col min="4868" max="4868" width="84.7109375" style="211" customWidth="1"/>
    <col min="4869" max="5120" width="11.42578125" style="211"/>
    <col min="5121" max="5121" width="5.7109375" style="211" customWidth="1"/>
    <col min="5122" max="5122" width="2.7109375" style="211" customWidth="1"/>
    <col min="5123" max="5123" width="59.7109375" style="211" customWidth="1"/>
    <col min="5124" max="5124" width="84.7109375" style="211" customWidth="1"/>
    <col min="5125" max="5376" width="11.42578125" style="211"/>
    <col min="5377" max="5377" width="5.7109375" style="211" customWidth="1"/>
    <col min="5378" max="5378" width="2.7109375" style="211" customWidth="1"/>
    <col min="5379" max="5379" width="59.7109375" style="211" customWidth="1"/>
    <col min="5380" max="5380" width="84.7109375" style="211" customWidth="1"/>
    <col min="5381" max="5632" width="11.42578125" style="211"/>
    <col min="5633" max="5633" width="5.7109375" style="211" customWidth="1"/>
    <col min="5634" max="5634" width="2.7109375" style="211" customWidth="1"/>
    <col min="5635" max="5635" width="59.7109375" style="211" customWidth="1"/>
    <col min="5636" max="5636" width="84.7109375" style="211" customWidth="1"/>
    <col min="5637" max="5888" width="11.42578125" style="211"/>
    <col min="5889" max="5889" width="5.7109375" style="211" customWidth="1"/>
    <col min="5890" max="5890" width="2.7109375" style="211" customWidth="1"/>
    <col min="5891" max="5891" width="59.7109375" style="211" customWidth="1"/>
    <col min="5892" max="5892" width="84.7109375" style="211" customWidth="1"/>
    <col min="5893" max="6144" width="11.42578125" style="211"/>
    <col min="6145" max="6145" width="5.7109375" style="211" customWidth="1"/>
    <col min="6146" max="6146" width="2.7109375" style="211" customWidth="1"/>
    <col min="6147" max="6147" width="59.7109375" style="211" customWidth="1"/>
    <col min="6148" max="6148" width="84.7109375" style="211" customWidth="1"/>
    <col min="6149" max="6400" width="11.42578125" style="211"/>
    <col min="6401" max="6401" width="5.7109375" style="211" customWidth="1"/>
    <col min="6402" max="6402" width="2.7109375" style="211" customWidth="1"/>
    <col min="6403" max="6403" width="59.7109375" style="211" customWidth="1"/>
    <col min="6404" max="6404" width="84.7109375" style="211" customWidth="1"/>
    <col min="6405" max="6656" width="11.42578125" style="211"/>
    <col min="6657" max="6657" width="5.7109375" style="211" customWidth="1"/>
    <col min="6658" max="6658" width="2.7109375" style="211" customWidth="1"/>
    <col min="6659" max="6659" width="59.7109375" style="211" customWidth="1"/>
    <col min="6660" max="6660" width="84.7109375" style="211" customWidth="1"/>
    <col min="6661" max="6912" width="11.42578125" style="211"/>
    <col min="6913" max="6913" width="5.7109375" style="211" customWidth="1"/>
    <col min="6914" max="6914" width="2.7109375" style="211" customWidth="1"/>
    <col min="6915" max="6915" width="59.7109375" style="211" customWidth="1"/>
    <col min="6916" max="6916" width="84.7109375" style="211" customWidth="1"/>
    <col min="6917" max="7168" width="11.42578125" style="211"/>
    <col min="7169" max="7169" width="5.7109375" style="211" customWidth="1"/>
    <col min="7170" max="7170" width="2.7109375" style="211" customWidth="1"/>
    <col min="7171" max="7171" width="59.7109375" style="211" customWidth="1"/>
    <col min="7172" max="7172" width="84.7109375" style="211" customWidth="1"/>
    <col min="7173" max="7424" width="11.42578125" style="211"/>
    <col min="7425" max="7425" width="5.7109375" style="211" customWidth="1"/>
    <col min="7426" max="7426" width="2.7109375" style="211" customWidth="1"/>
    <col min="7427" max="7427" width="59.7109375" style="211" customWidth="1"/>
    <col min="7428" max="7428" width="84.7109375" style="211" customWidth="1"/>
    <col min="7429" max="7680" width="11.42578125" style="211"/>
    <col min="7681" max="7681" width="5.7109375" style="211" customWidth="1"/>
    <col min="7682" max="7682" width="2.7109375" style="211" customWidth="1"/>
    <col min="7683" max="7683" width="59.7109375" style="211" customWidth="1"/>
    <col min="7684" max="7684" width="84.7109375" style="211" customWidth="1"/>
    <col min="7685" max="7936" width="11.42578125" style="211"/>
    <col min="7937" max="7937" width="5.7109375" style="211" customWidth="1"/>
    <col min="7938" max="7938" width="2.7109375" style="211" customWidth="1"/>
    <col min="7939" max="7939" width="59.7109375" style="211" customWidth="1"/>
    <col min="7940" max="7940" width="84.7109375" style="211" customWidth="1"/>
    <col min="7941" max="8192" width="11.42578125" style="211"/>
    <col min="8193" max="8193" width="5.7109375" style="211" customWidth="1"/>
    <col min="8194" max="8194" width="2.7109375" style="211" customWidth="1"/>
    <col min="8195" max="8195" width="59.7109375" style="211" customWidth="1"/>
    <col min="8196" max="8196" width="84.7109375" style="211" customWidth="1"/>
    <col min="8197" max="8448" width="11.42578125" style="211"/>
    <col min="8449" max="8449" width="5.7109375" style="211" customWidth="1"/>
    <col min="8450" max="8450" width="2.7109375" style="211" customWidth="1"/>
    <col min="8451" max="8451" width="59.7109375" style="211" customWidth="1"/>
    <col min="8452" max="8452" width="84.7109375" style="211" customWidth="1"/>
    <col min="8453" max="8704" width="11.42578125" style="211"/>
    <col min="8705" max="8705" width="5.7109375" style="211" customWidth="1"/>
    <col min="8706" max="8706" width="2.7109375" style="211" customWidth="1"/>
    <col min="8707" max="8707" width="59.7109375" style="211" customWidth="1"/>
    <col min="8708" max="8708" width="84.7109375" style="211" customWidth="1"/>
    <col min="8709" max="8960" width="11.42578125" style="211"/>
    <col min="8961" max="8961" width="5.7109375" style="211" customWidth="1"/>
    <col min="8962" max="8962" width="2.7109375" style="211" customWidth="1"/>
    <col min="8963" max="8963" width="59.7109375" style="211" customWidth="1"/>
    <col min="8964" max="8964" width="84.7109375" style="211" customWidth="1"/>
    <col min="8965" max="9216" width="11.42578125" style="211"/>
    <col min="9217" max="9217" width="5.7109375" style="211" customWidth="1"/>
    <col min="9218" max="9218" width="2.7109375" style="211" customWidth="1"/>
    <col min="9219" max="9219" width="59.7109375" style="211" customWidth="1"/>
    <col min="9220" max="9220" width="84.7109375" style="211" customWidth="1"/>
    <col min="9221" max="9472" width="11.42578125" style="211"/>
    <col min="9473" max="9473" width="5.7109375" style="211" customWidth="1"/>
    <col min="9474" max="9474" width="2.7109375" style="211" customWidth="1"/>
    <col min="9475" max="9475" width="59.7109375" style="211" customWidth="1"/>
    <col min="9476" max="9476" width="84.7109375" style="211" customWidth="1"/>
    <col min="9477" max="9728" width="11.42578125" style="211"/>
    <col min="9729" max="9729" width="5.7109375" style="211" customWidth="1"/>
    <col min="9730" max="9730" width="2.7109375" style="211" customWidth="1"/>
    <col min="9731" max="9731" width="59.7109375" style="211" customWidth="1"/>
    <col min="9732" max="9732" width="84.7109375" style="211" customWidth="1"/>
    <col min="9733" max="9984" width="11.42578125" style="211"/>
    <col min="9985" max="9985" width="5.7109375" style="211" customWidth="1"/>
    <col min="9986" max="9986" width="2.7109375" style="211" customWidth="1"/>
    <col min="9987" max="9987" width="59.7109375" style="211" customWidth="1"/>
    <col min="9988" max="9988" width="84.7109375" style="211" customWidth="1"/>
    <col min="9989" max="10240" width="11.42578125" style="211"/>
    <col min="10241" max="10241" width="5.7109375" style="211" customWidth="1"/>
    <col min="10242" max="10242" width="2.7109375" style="211" customWidth="1"/>
    <col min="10243" max="10243" width="59.7109375" style="211" customWidth="1"/>
    <col min="10244" max="10244" width="84.7109375" style="211" customWidth="1"/>
    <col min="10245" max="10496" width="11.42578125" style="211"/>
    <col min="10497" max="10497" width="5.7109375" style="211" customWidth="1"/>
    <col min="10498" max="10498" width="2.7109375" style="211" customWidth="1"/>
    <col min="10499" max="10499" width="59.7109375" style="211" customWidth="1"/>
    <col min="10500" max="10500" width="84.7109375" style="211" customWidth="1"/>
    <col min="10501" max="10752" width="11.42578125" style="211"/>
    <col min="10753" max="10753" width="5.7109375" style="211" customWidth="1"/>
    <col min="10754" max="10754" width="2.7109375" style="211" customWidth="1"/>
    <col min="10755" max="10755" width="59.7109375" style="211" customWidth="1"/>
    <col min="10756" max="10756" width="84.7109375" style="211" customWidth="1"/>
    <col min="10757" max="11008" width="11.42578125" style="211"/>
    <col min="11009" max="11009" width="5.7109375" style="211" customWidth="1"/>
    <col min="11010" max="11010" width="2.7109375" style="211" customWidth="1"/>
    <col min="11011" max="11011" width="59.7109375" style="211" customWidth="1"/>
    <col min="11012" max="11012" width="84.7109375" style="211" customWidth="1"/>
    <col min="11013" max="11264" width="11.42578125" style="211"/>
    <col min="11265" max="11265" width="5.7109375" style="211" customWidth="1"/>
    <col min="11266" max="11266" width="2.7109375" style="211" customWidth="1"/>
    <col min="11267" max="11267" width="59.7109375" style="211" customWidth="1"/>
    <col min="11268" max="11268" width="84.7109375" style="211" customWidth="1"/>
    <col min="11269" max="11520" width="11.42578125" style="211"/>
    <col min="11521" max="11521" width="5.7109375" style="211" customWidth="1"/>
    <col min="11522" max="11522" width="2.7109375" style="211" customWidth="1"/>
    <col min="11523" max="11523" width="59.7109375" style="211" customWidth="1"/>
    <col min="11524" max="11524" width="84.7109375" style="211" customWidth="1"/>
    <col min="11525" max="11776" width="11.42578125" style="211"/>
    <col min="11777" max="11777" width="5.7109375" style="211" customWidth="1"/>
    <col min="11778" max="11778" width="2.7109375" style="211" customWidth="1"/>
    <col min="11779" max="11779" width="59.7109375" style="211" customWidth="1"/>
    <col min="11780" max="11780" width="84.7109375" style="211" customWidth="1"/>
    <col min="11781" max="12032" width="11.42578125" style="211"/>
    <col min="12033" max="12033" width="5.7109375" style="211" customWidth="1"/>
    <col min="12034" max="12034" width="2.7109375" style="211" customWidth="1"/>
    <col min="12035" max="12035" width="59.7109375" style="211" customWidth="1"/>
    <col min="12036" max="12036" width="84.7109375" style="211" customWidth="1"/>
    <col min="12037" max="12288" width="11.42578125" style="211"/>
    <col min="12289" max="12289" width="5.7109375" style="211" customWidth="1"/>
    <col min="12290" max="12290" width="2.7109375" style="211" customWidth="1"/>
    <col min="12291" max="12291" width="59.7109375" style="211" customWidth="1"/>
    <col min="12292" max="12292" width="84.7109375" style="211" customWidth="1"/>
    <col min="12293" max="12544" width="11.42578125" style="211"/>
    <col min="12545" max="12545" width="5.7109375" style="211" customWidth="1"/>
    <col min="12546" max="12546" width="2.7109375" style="211" customWidth="1"/>
    <col min="12547" max="12547" width="59.7109375" style="211" customWidth="1"/>
    <col min="12548" max="12548" width="84.7109375" style="211" customWidth="1"/>
    <col min="12549" max="12800" width="11.42578125" style="211"/>
    <col min="12801" max="12801" width="5.7109375" style="211" customWidth="1"/>
    <col min="12802" max="12802" width="2.7109375" style="211" customWidth="1"/>
    <col min="12803" max="12803" width="59.7109375" style="211" customWidth="1"/>
    <col min="12804" max="12804" width="84.7109375" style="211" customWidth="1"/>
    <col min="12805" max="13056" width="11.42578125" style="211"/>
    <col min="13057" max="13057" width="5.7109375" style="211" customWidth="1"/>
    <col min="13058" max="13058" width="2.7109375" style="211" customWidth="1"/>
    <col min="13059" max="13059" width="59.7109375" style="211" customWidth="1"/>
    <col min="13060" max="13060" width="84.7109375" style="211" customWidth="1"/>
    <col min="13061" max="13312" width="11.42578125" style="211"/>
    <col min="13313" max="13313" width="5.7109375" style="211" customWidth="1"/>
    <col min="13314" max="13314" width="2.7109375" style="211" customWidth="1"/>
    <col min="13315" max="13315" width="59.7109375" style="211" customWidth="1"/>
    <col min="13316" max="13316" width="84.7109375" style="211" customWidth="1"/>
    <col min="13317" max="13568" width="11.42578125" style="211"/>
    <col min="13569" max="13569" width="5.7109375" style="211" customWidth="1"/>
    <col min="13570" max="13570" width="2.7109375" style="211" customWidth="1"/>
    <col min="13571" max="13571" width="59.7109375" style="211" customWidth="1"/>
    <col min="13572" max="13572" width="84.7109375" style="211" customWidth="1"/>
    <col min="13573" max="13824" width="11.42578125" style="211"/>
    <col min="13825" max="13825" width="5.7109375" style="211" customWidth="1"/>
    <col min="13826" max="13826" width="2.7109375" style="211" customWidth="1"/>
    <col min="13827" max="13827" width="59.7109375" style="211" customWidth="1"/>
    <col min="13828" max="13828" width="84.7109375" style="211" customWidth="1"/>
    <col min="13829" max="14080" width="11.42578125" style="211"/>
    <col min="14081" max="14081" width="5.7109375" style="211" customWidth="1"/>
    <col min="14082" max="14082" width="2.7109375" style="211" customWidth="1"/>
    <col min="14083" max="14083" width="59.7109375" style="211" customWidth="1"/>
    <col min="14084" max="14084" width="84.7109375" style="211" customWidth="1"/>
    <col min="14085" max="14336" width="11.42578125" style="211"/>
    <col min="14337" max="14337" width="5.7109375" style="211" customWidth="1"/>
    <col min="14338" max="14338" width="2.7109375" style="211" customWidth="1"/>
    <col min="14339" max="14339" width="59.7109375" style="211" customWidth="1"/>
    <col min="14340" max="14340" width="84.7109375" style="211" customWidth="1"/>
    <col min="14341" max="14592" width="11.42578125" style="211"/>
    <col min="14593" max="14593" width="5.7109375" style="211" customWidth="1"/>
    <col min="14594" max="14594" width="2.7109375" style="211" customWidth="1"/>
    <col min="14595" max="14595" width="59.7109375" style="211" customWidth="1"/>
    <col min="14596" max="14596" width="84.7109375" style="211" customWidth="1"/>
    <col min="14597" max="14848" width="11.42578125" style="211"/>
    <col min="14849" max="14849" width="5.7109375" style="211" customWidth="1"/>
    <col min="14850" max="14850" width="2.7109375" style="211" customWidth="1"/>
    <col min="14851" max="14851" width="59.7109375" style="211" customWidth="1"/>
    <col min="14852" max="14852" width="84.7109375" style="211" customWidth="1"/>
    <col min="14853" max="15104" width="11.42578125" style="211"/>
    <col min="15105" max="15105" width="5.7109375" style="211" customWidth="1"/>
    <col min="15106" max="15106" width="2.7109375" style="211" customWidth="1"/>
    <col min="15107" max="15107" width="59.7109375" style="211" customWidth="1"/>
    <col min="15108" max="15108" width="84.7109375" style="211" customWidth="1"/>
    <col min="15109" max="15360" width="11.42578125" style="211"/>
    <col min="15361" max="15361" width="5.7109375" style="211" customWidth="1"/>
    <col min="15362" max="15362" width="2.7109375" style="211" customWidth="1"/>
    <col min="15363" max="15363" width="59.7109375" style="211" customWidth="1"/>
    <col min="15364" max="15364" width="84.7109375" style="211" customWidth="1"/>
    <col min="15365" max="15616" width="11.42578125" style="211"/>
    <col min="15617" max="15617" width="5.7109375" style="211" customWidth="1"/>
    <col min="15618" max="15618" width="2.7109375" style="211" customWidth="1"/>
    <col min="15619" max="15619" width="59.7109375" style="211" customWidth="1"/>
    <col min="15620" max="15620" width="84.7109375" style="211" customWidth="1"/>
    <col min="15621" max="15872" width="11.42578125" style="211"/>
    <col min="15873" max="15873" width="5.7109375" style="211" customWidth="1"/>
    <col min="15874" max="15874" width="2.7109375" style="211" customWidth="1"/>
    <col min="15875" max="15875" width="59.7109375" style="211" customWidth="1"/>
    <col min="15876" max="15876" width="84.7109375" style="211" customWidth="1"/>
    <col min="15877" max="16128" width="11.42578125" style="211"/>
    <col min="16129" max="16129" width="5.7109375" style="211" customWidth="1"/>
    <col min="16130" max="16130" width="2.7109375" style="211" customWidth="1"/>
    <col min="16131" max="16131" width="59.7109375" style="211" customWidth="1"/>
    <col min="16132" max="16132" width="84.7109375" style="211" customWidth="1"/>
    <col min="16133" max="16384" width="11.42578125" style="211"/>
  </cols>
  <sheetData>
    <row r="1" spans="1:4" s="247" customFormat="1" ht="15" x14ac:dyDescent="0.2">
      <c r="A1" s="401" t="s">
        <v>781</v>
      </c>
      <c r="B1" s="492"/>
      <c r="C1" s="492"/>
      <c r="D1" s="403" t="s">
        <v>1591</v>
      </c>
    </row>
    <row r="2" spans="1:4" s="247" customFormat="1" ht="15" x14ac:dyDescent="0.2">
      <c r="A2" s="401" t="s">
        <v>2073</v>
      </c>
      <c r="B2" s="519"/>
      <c r="C2" s="519"/>
      <c r="D2" s="520"/>
    </row>
    <row r="3" spans="1:4" s="247" customFormat="1" ht="15" x14ac:dyDescent="0.2">
      <c r="A3" s="401" t="s">
        <v>783</v>
      </c>
      <c r="B3" s="524"/>
      <c r="C3" s="524"/>
      <c r="D3" s="520"/>
    </row>
    <row r="4" spans="1:4" s="247" customFormat="1" ht="15" x14ac:dyDescent="0.2">
      <c r="A4" s="401" t="s">
        <v>412</v>
      </c>
      <c r="B4" s="492"/>
      <c r="C4" s="492"/>
      <c r="D4" s="520"/>
    </row>
    <row r="5" spans="1:4" ht="10.5" customHeight="1" x14ac:dyDescent="0.2">
      <c r="A5" s="407"/>
      <c r="B5" s="492"/>
      <c r="C5" s="408"/>
      <c r="D5" s="492"/>
    </row>
    <row r="6" spans="1:4" ht="15.75" customHeight="1" x14ac:dyDescent="0.2">
      <c r="A6" s="1508" t="s">
        <v>2</v>
      </c>
      <c r="B6" s="1508"/>
      <c r="C6" s="1508"/>
      <c r="D6" s="1508"/>
    </row>
    <row r="7" spans="1:4" ht="17.25" customHeight="1" x14ac:dyDescent="0.2">
      <c r="A7" s="1509" t="s">
        <v>771</v>
      </c>
      <c r="B7" s="1509"/>
      <c r="C7" s="491" t="s">
        <v>784</v>
      </c>
      <c r="D7" s="491" t="s">
        <v>785</v>
      </c>
    </row>
    <row r="8" spans="1:4" s="208" customFormat="1" ht="15.75" customHeight="1" x14ac:dyDescent="0.2">
      <c r="A8" s="1520">
        <v>1</v>
      </c>
      <c r="B8" s="1522"/>
      <c r="C8" s="1512" t="s">
        <v>849</v>
      </c>
      <c r="D8" s="1178" t="s">
        <v>850</v>
      </c>
    </row>
    <row r="9" spans="1:4" s="208" customFormat="1" ht="25.5" customHeight="1" x14ac:dyDescent="0.2">
      <c r="A9" s="1521"/>
      <c r="B9" s="1523"/>
      <c r="C9" s="1506"/>
      <c r="D9" s="420" t="s">
        <v>851</v>
      </c>
    </row>
    <row r="10" spans="1:4" s="208" customFormat="1" ht="18.75" customHeight="1" x14ac:dyDescent="0.2">
      <c r="A10" s="871">
        <v>2</v>
      </c>
      <c r="B10" s="875"/>
      <c r="C10" s="878" t="s">
        <v>852</v>
      </c>
      <c r="D10" s="420" t="s">
        <v>853</v>
      </c>
    </row>
    <row r="11" spans="1:4" s="208" customFormat="1" ht="17.25" customHeight="1" x14ac:dyDescent="0.2">
      <c r="A11" s="870">
        <v>3</v>
      </c>
      <c r="B11" s="872"/>
      <c r="C11" s="878" t="s">
        <v>854</v>
      </c>
      <c r="D11" s="420" t="s">
        <v>2138</v>
      </c>
    </row>
    <row r="12" spans="1:4" s="208" customFormat="1" ht="15" customHeight="1" x14ac:dyDescent="0.2">
      <c r="A12" s="870">
        <v>4</v>
      </c>
      <c r="B12" s="872"/>
      <c r="C12" s="878" t="s">
        <v>855</v>
      </c>
      <c r="D12" s="420" t="s">
        <v>856</v>
      </c>
    </row>
    <row r="13" spans="1:4" s="208" customFormat="1" ht="15" customHeight="1" x14ac:dyDescent="0.2">
      <c r="A13" s="1504">
        <v>5</v>
      </c>
      <c r="B13" s="1505"/>
      <c r="C13" s="1506" t="s">
        <v>857</v>
      </c>
      <c r="D13" s="420" t="s">
        <v>858</v>
      </c>
    </row>
    <row r="14" spans="1:4" s="208" customFormat="1" ht="15" customHeight="1" x14ac:dyDescent="0.2">
      <c r="A14" s="1504"/>
      <c r="B14" s="1505"/>
      <c r="C14" s="1506"/>
      <c r="D14" s="420" t="s">
        <v>859</v>
      </c>
    </row>
    <row r="15" spans="1:4" s="208" customFormat="1" ht="15" customHeight="1" x14ac:dyDescent="0.2">
      <c r="A15" s="870">
        <v>6</v>
      </c>
      <c r="B15" s="872"/>
      <c r="C15" s="872" t="s">
        <v>860</v>
      </c>
      <c r="D15" s="420" t="s">
        <v>861</v>
      </c>
    </row>
    <row r="16" spans="1:4" s="208" customFormat="1" ht="15" customHeight="1" x14ac:dyDescent="0.2">
      <c r="A16" s="870"/>
      <c r="B16" s="872"/>
      <c r="C16" s="872" t="s">
        <v>862</v>
      </c>
      <c r="D16" s="420" t="s">
        <v>863</v>
      </c>
    </row>
    <row r="17" spans="1:4" s="208" customFormat="1" ht="15" customHeight="1" x14ac:dyDescent="0.2">
      <c r="A17" s="871">
        <v>8</v>
      </c>
      <c r="B17" s="873"/>
      <c r="C17" s="873" t="s">
        <v>864</v>
      </c>
      <c r="D17" s="420" t="s">
        <v>2139</v>
      </c>
    </row>
    <row r="18" spans="1:4" s="208" customFormat="1" ht="23.25" customHeight="1" x14ac:dyDescent="0.2">
      <c r="A18" s="871">
        <v>9</v>
      </c>
      <c r="B18" s="875"/>
      <c r="C18" s="878" t="s">
        <v>865</v>
      </c>
      <c r="D18" s="420" t="s">
        <v>2140</v>
      </c>
    </row>
    <row r="19" spans="1:4" s="208" customFormat="1" ht="15" customHeight="1" x14ac:dyDescent="0.2">
      <c r="A19" s="1504">
        <v>10</v>
      </c>
      <c r="B19" s="1505"/>
      <c r="C19" s="1506" t="s">
        <v>866</v>
      </c>
      <c r="D19" s="420" t="s">
        <v>2141</v>
      </c>
    </row>
    <row r="20" spans="1:4" s="208" customFormat="1" ht="15" customHeight="1" x14ac:dyDescent="0.2">
      <c r="A20" s="1504"/>
      <c r="B20" s="1505"/>
      <c r="C20" s="1506"/>
      <c r="D20" s="420" t="s">
        <v>867</v>
      </c>
    </row>
    <row r="21" spans="1:4" s="208" customFormat="1" ht="15" customHeight="1" x14ac:dyDescent="0.2">
      <c r="A21" s="871">
        <v>11</v>
      </c>
      <c r="B21" s="875"/>
      <c r="C21" s="878" t="s">
        <v>868</v>
      </c>
      <c r="D21" s="420" t="s">
        <v>869</v>
      </c>
    </row>
    <row r="22" spans="1:4" s="208" customFormat="1" ht="27" customHeight="1" x14ac:dyDescent="0.2">
      <c r="A22" s="870">
        <v>12</v>
      </c>
      <c r="B22" s="872"/>
      <c r="C22" s="873" t="s">
        <v>870</v>
      </c>
      <c r="D22" s="420" t="s">
        <v>871</v>
      </c>
    </row>
    <row r="23" spans="1:4" s="208" customFormat="1" ht="27" customHeight="1" x14ac:dyDescent="0.2">
      <c r="A23" s="870">
        <v>13</v>
      </c>
      <c r="B23" s="872"/>
      <c r="C23" s="873" t="s">
        <v>872</v>
      </c>
      <c r="D23" s="420" t="s">
        <v>874</v>
      </c>
    </row>
    <row r="24" spans="1:4" s="208" customFormat="1" ht="26.25" customHeight="1" x14ac:dyDescent="0.2">
      <c r="A24" s="870">
        <v>14</v>
      </c>
      <c r="B24" s="872"/>
      <c r="C24" s="873" t="s">
        <v>873</v>
      </c>
      <c r="D24" s="420" t="s">
        <v>874</v>
      </c>
    </row>
    <row r="25" spans="1:4" s="208" customFormat="1" ht="26.25" customHeight="1" x14ac:dyDescent="0.2">
      <c r="A25" s="870">
        <v>15</v>
      </c>
      <c r="B25" s="872"/>
      <c r="C25" s="873" t="s">
        <v>875</v>
      </c>
      <c r="D25" s="420" t="s">
        <v>876</v>
      </c>
    </row>
    <row r="26" spans="1:4" s="208" customFormat="1" ht="15" customHeight="1" x14ac:dyDescent="0.2">
      <c r="A26" s="870">
        <v>16</v>
      </c>
      <c r="B26" s="872"/>
      <c r="C26" s="873" t="s">
        <v>877</v>
      </c>
      <c r="D26" s="420" t="s">
        <v>878</v>
      </c>
    </row>
    <row r="27" spans="1:4" s="208" customFormat="1" ht="15" customHeight="1" x14ac:dyDescent="0.2">
      <c r="A27" s="870">
        <v>17</v>
      </c>
      <c r="B27" s="872"/>
      <c r="C27" s="873" t="s">
        <v>879</v>
      </c>
      <c r="D27" s="420" t="s">
        <v>880</v>
      </c>
    </row>
    <row r="28" spans="1:4" s="208" customFormat="1" ht="15" customHeight="1" x14ac:dyDescent="0.2">
      <c r="A28" s="1504">
        <v>18</v>
      </c>
      <c r="B28" s="1505"/>
      <c r="C28" s="1506" t="s">
        <v>881</v>
      </c>
      <c r="D28" s="420" t="s">
        <v>882</v>
      </c>
    </row>
    <row r="29" spans="1:4" s="208" customFormat="1" ht="24" customHeight="1" x14ac:dyDescent="0.2">
      <c r="A29" s="1504"/>
      <c r="B29" s="1505"/>
      <c r="C29" s="1506"/>
      <c r="D29" s="420" t="s">
        <v>883</v>
      </c>
    </row>
    <row r="30" spans="1:4" s="208" customFormat="1" ht="15" customHeight="1" x14ac:dyDescent="0.2">
      <c r="A30" s="1504">
        <v>19</v>
      </c>
      <c r="B30" s="1505"/>
      <c r="C30" s="1506" t="s">
        <v>884</v>
      </c>
      <c r="D30" s="420" t="s">
        <v>885</v>
      </c>
    </row>
    <row r="31" spans="1:4" s="208" customFormat="1" ht="25.5" customHeight="1" x14ac:dyDescent="0.2">
      <c r="A31" s="1504"/>
      <c r="B31" s="1505"/>
      <c r="C31" s="1506"/>
      <c r="D31" s="420" t="s">
        <v>886</v>
      </c>
    </row>
    <row r="32" spans="1:4" s="208" customFormat="1" ht="23.25" customHeight="1" x14ac:dyDescent="0.2">
      <c r="A32" s="1518"/>
      <c r="B32" s="1519"/>
      <c r="C32" s="1516"/>
      <c r="D32" s="1179" t="s">
        <v>887</v>
      </c>
    </row>
    <row r="33" spans="1:4" s="208" customFormat="1" ht="14.25" customHeight="1" x14ac:dyDescent="0.2">
      <c r="A33" s="410"/>
      <c r="B33" s="410"/>
      <c r="C33" s="410"/>
      <c r="D33" s="410"/>
    </row>
    <row r="34" spans="1:4" s="208" customFormat="1" ht="10.5" customHeight="1" x14ac:dyDescent="0.2">
      <c r="A34" s="493"/>
      <c r="B34" s="423"/>
      <c r="C34" s="203"/>
      <c r="D34" s="203"/>
    </row>
    <row r="35" spans="1:4" ht="15" customHeight="1" x14ac:dyDescent="0.2">
      <c r="A35" s="1507" t="s">
        <v>280</v>
      </c>
      <c r="B35" s="1507"/>
      <c r="C35" s="1507"/>
      <c r="D35" s="1507"/>
    </row>
    <row r="37" spans="1:4" x14ac:dyDescent="0.2">
      <c r="D37" s="424"/>
    </row>
  </sheetData>
  <mergeCells count="18">
    <mergeCell ref="A13:A14"/>
    <mergeCell ref="B13:B14"/>
    <mergeCell ref="C13:C14"/>
    <mergeCell ref="A6:D6"/>
    <mergeCell ref="A7:B7"/>
    <mergeCell ref="A8:A9"/>
    <mergeCell ref="B8:B9"/>
    <mergeCell ref="C8:C9"/>
    <mergeCell ref="A35:D35"/>
    <mergeCell ref="A30:A32"/>
    <mergeCell ref="B30:B32"/>
    <mergeCell ref="C30:C32"/>
    <mergeCell ref="A19:A20"/>
    <mergeCell ref="B19:B20"/>
    <mergeCell ref="C19:C20"/>
    <mergeCell ref="A28:A29"/>
    <mergeCell ref="B28:B29"/>
    <mergeCell ref="C28:C29"/>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&amp;R&amp;"Tahoma,Normal"451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1]!Macro21">
                <anchor moveWithCells="1" sizeWithCells="1">
                  <from>
                    <xdr:col>2</xdr:col>
                    <xdr:colOff>3257550</xdr:colOff>
                    <xdr:row>5</xdr:row>
                    <xdr:rowOff>152400</xdr:rowOff>
                  </from>
                  <to>
                    <xdr:col>2</xdr:col>
                    <xdr:colOff>3257550</xdr:colOff>
                    <xdr:row>5</xdr:row>
                    <xdr:rowOff>152400</xdr:rowOff>
                  </to>
                </anchor>
              </controlPr>
            </control>
          </mc:Choice>
        </mc:AlternateContent>
        <mc:AlternateContent xmlns:mc="http://schemas.openxmlformats.org/markup-compatibility/2006">
          <mc:Choice Requires="x14">
            <control shapeId="3074" r:id="rId5" name="Button 2">
              <controlPr defaultSize="0" print="0" autoFill="0" autoPict="0" macro="[1]!Macro21">
                <anchor moveWithCells="1" sizeWithCells="1">
                  <from>
                    <xdr:col>2</xdr:col>
                    <xdr:colOff>3257550</xdr:colOff>
                    <xdr:row>5</xdr:row>
                    <xdr:rowOff>152400</xdr:rowOff>
                  </from>
                  <to>
                    <xdr:col>2</xdr:col>
                    <xdr:colOff>3257550</xdr:colOff>
                    <xdr:row>5</xdr:row>
                    <xdr:rowOff>152400</xdr:rowOff>
                  </to>
                </anchor>
              </controlPr>
            </control>
          </mc:Choice>
        </mc:AlternateContent>
        <mc:AlternateContent xmlns:mc="http://schemas.openxmlformats.org/markup-compatibility/2006">
          <mc:Choice Requires="x14">
            <control shapeId="3075" r:id="rId6" name="Button 3">
              <controlPr defaultSize="0" print="0" autoFill="0" autoPict="0" macro="[1]!Macro21">
                <anchor moveWithCells="1" sizeWithCells="1">
                  <from>
                    <xdr:col>2</xdr:col>
                    <xdr:colOff>3257550</xdr:colOff>
                    <xdr:row>5</xdr:row>
                    <xdr:rowOff>152400</xdr:rowOff>
                  </from>
                  <to>
                    <xdr:col>2</xdr:col>
                    <xdr:colOff>3257550</xdr:colOff>
                    <xdr:row>5</xdr:row>
                    <xdr:rowOff>152400</xdr:rowOff>
                  </to>
                </anchor>
              </controlPr>
            </control>
          </mc:Choice>
        </mc:AlternateContent>
        <mc:AlternateContent xmlns:mc="http://schemas.openxmlformats.org/markup-compatibility/2006">
          <mc:Choice Requires="x14">
            <control shapeId="3076" r:id="rId7" name="Button 4">
              <controlPr defaultSize="0" print="0" autoFill="0" autoPict="0" macro="[1]!Macro21">
                <anchor moveWithCells="1" sizeWithCells="1">
                  <from>
                    <xdr:col>2</xdr:col>
                    <xdr:colOff>3257550</xdr:colOff>
                    <xdr:row>5</xdr:row>
                    <xdr:rowOff>152400</xdr:rowOff>
                  </from>
                  <to>
                    <xdr:col>2</xdr:col>
                    <xdr:colOff>3257550</xdr:colOff>
                    <xdr:row>5</xdr:row>
                    <xdr:rowOff>152400</xdr:rowOff>
                  </to>
                </anchor>
              </controlPr>
            </control>
          </mc:Choice>
        </mc:AlternateContent>
        <mc:AlternateContent xmlns:mc="http://schemas.openxmlformats.org/markup-compatibility/2006">
          <mc:Choice Requires="x14">
            <control shapeId="3077" r:id="rId8" name="Button 5">
              <controlPr defaultSize="0" print="0" autoFill="0" autoPict="0" macro="[1]!Macro21">
                <anchor moveWithCells="1" sizeWithCells="1">
                  <from>
                    <xdr:col>2</xdr:col>
                    <xdr:colOff>3257550</xdr:colOff>
                    <xdr:row>5</xdr:row>
                    <xdr:rowOff>152400</xdr:rowOff>
                  </from>
                  <to>
                    <xdr:col>2</xdr:col>
                    <xdr:colOff>3257550</xdr:colOff>
                    <xdr:row>5</xdr:row>
                    <xdr:rowOff>152400</xdr:rowOff>
                  </to>
                </anchor>
              </controlPr>
            </control>
          </mc:Choice>
        </mc:AlternateContent>
        <mc:AlternateContent xmlns:mc="http://schemas.openxmlformats.org/markup-compatibility/2006">
          <mc:Choice Requires="x14">
            <control shapeId="3078" r:id="rId9" name="Button 6">
              <controlPr defaultSize="0" print="0" autoFill="0" autoPict="0" macro="[1]!Macro21">
                <anchor moveWithCells="1" sizeWithCells="1">
                  <from>
                    <xdr:col>2</xdr:col>
                    <xdr:colOff>3257550</xdr:colOff>
                    <xdr:row>5</xdr:row>
                    <xdr:rowOff>152400</xdr:rowOff>
                  </from>
                  <to>
                    <xdr:col>2</xdr:col>
                    <xdr:colOff>3257550</xdr:colOff>
                    <xdr:row>5</xdr:row>
                    <xdr:rowOff>152400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26"/>
  <sheetViews>
    <sheetView showGridLines="0" view="pageBreakPreview" zoomScaleSheetLayoutView="100" workbookViewId="0"/>
  </sheetViews>
  <sheetFormatPr baseColWidth="10" defaultColWidth="11.42578125" defaultRowHeight="12.75" x14ac:dyDescent="0.2"/>
  <cols>
    <col min="1" max="1" width="5.7109375" style="211" customWidth="1"/>
    <col min="2" max="2" width="2.7109375" style="211" customWidth="1"/>
    <col min="3" max="3" width="59.7109375" style="211" customWidth="1"/>
    <col min="4" max="4" width="84.7109375" style="211" customWidth="1"/>
    <col min="5" max="256" width="11.42578125" style="211"/>
    <col min="257" max="257" width="5.7109375" style="211" customWidth="1"/>
    <col min="258" max="258" width="2.7109375" style="211" customWidth="1"/>
    <col min="259" max="259" width="59.7109375" style="211" customWidth="1"/>
    <col min="260" max="260" width="84.7109375" style="211" customWidth="1"/>
    <col min="261" max="512" width="11.42578125" style="211"/>
    <col min="513" max="513" width="5.7109375" style="211" customWidth="1"/>
    <col min="514" max="514" width="2.7109375" style="211" customWidth="1"/>
    <col min="515" max="515" width="59.7109375" style="211" customWidth="1"/>
    <col min="516" max="516" width="84.7109375" style="211" customWidth="1"/>
    <col min="517" max="768" width="11.42578125" style="211"/>
    <col min="769" max="769" width="5.7109375" style="211" customWidth="1"/>
    <col min="770" max="770" width="2.7109375" style="211" customWidth="1"/>
    <col min="771" max="771" width="59.7109375" style="211" customWidth="1"/>
    <col min="772" max="772" width="84.7109375" style="211" customWidth="1"/>
    <col min="773" max="1024" width="11.42578125" style="211"/>
    <col min="1025" max="1025" width="5.7109375" style="211" customWidth="1"/>
    <col min="1026" max="1026" width="2.7109375" style="211" customWidth="1"/>
    <col min="1027" max="1027" width="59.7109375" style="211" customWidth="1"/>
    <col min="1028" max="1028" width="84.7109375" style="211" customWidth="1"/>
    <col min="1029" max="1280" width="11.42578125" style="211"/>
    <col min="1281" max="1281" width="5.7109375" style="211" customWidth="1"/>
    <col min="1282" max="1282" width="2.7109375" style="211" customWidth="1"/>
    <col min="1283" max="1283" width="59.7109375" style="211" customWidth="1"/>
    <col min="1284" max="1284" width="84.7109375" style="211" customWidth="1"/>
    <col min="1285" max="1536" width="11.42578125" style="211"/>
    <col min="1537" max="1537" width="5.7109375" style="211" customWidth="1"/>
    <col min="1538" max="1538" width="2.7109375" style="211" customWidth="1"/>
    <col min="1539" max="1539" width="59.7109375" style="211" customWidth="1"/>
    <col min="1540" max="1540" width="84.7109375" style="211" customWidth="1"/>
    <col min="1541" max="1792" width="11.42578125" style="211"/>
    <col min="1793" max="1793" width="5.7109375" style="211" customWidth="1"/>
    <col min="1794" max="1794" width="2.7109375" style="211" customWidth="1"/>
    <col min="1795" max="1795" width="59.7109375" style="211" customWidth="1"/>
    <col min="1796" max="1796" width="84.7109375" style="211" customWidth="1"/>
    <col min="1797" max="2048" width="11.42578125" style="211"/>
    <col min="2049" max="2049" width="5.7109375" style="211" customWidth="1"/>
    <col min="2050" max="2050" width="2.7109375" style="211" customWidth="1"/>
    <col min="2051" max="2051" width="59.7109375" style="211" customWidth="1"/>
    <col min="2052" max="2052" width="84.7109375" style="211" customWidth="1"/>
    <col min="2053" max="2304" width="11.42578125" style="211"/>
    <col min="2305" max="2305" width="5.7109375" style="211" customWidth="1"/>
    <col min="2306" max="2306" width="2.7109375" style="211" customWidth="1"/>
    <col min="2307" max="2307" width="59.7109375" style="211" customWidth="1"/>
    <col min="2308" max="2308" width="84.7109375" style="211" customWidth="1"/>
    <col min="2309" max="2560" width="11.42578125" style="211"/>
    <col min="2561" max="2561" width="5.7109375" style="211" customWidth="1"/>
    <col min="2562" max="2562" width="2.7109375" style="211" customWidth="1"/>
    <col min="2563" max="2563" width="59.7109375" style="211" customWidth="1"/>
    <col min="2564" max="2564" width="84.7109375" style="211" customWidth="1"/>
    <col min="2565" max="2816" width="11.42578125" style="211"/>
    <col min="2817" max="2817" width="5.7109375" style="211" customWidth="1"/>
    <col min="2818" max="2818" width="2.7109375" style="211" customWidth="1"/>
    <col min="2819" max="2819" width="59.7109375" style="211" customWidth="1"/>
    <col min="2820" max="2820" width="84.7109375" style="211" customWidth="1"/>
    <col min="2821" max="3072" width="11.42578125" style="211"/>
    <col min="3073" max="3073" width="5.7109375" style="211" customWidth="1"/>
    <col min="3074" max="3074" width="2.7109375" style="211" customWidth="1"/>
    <col min="3075" max="3075" width="59.7109375" style="211" customWidth="1"/>
    <col min="3076" max="3076" width="84.7109375" style="211" customWidth="1"/>
    <col min="3077" max="3328" width="11.42578125" style="211"/>
    <col min="3329" max="3329" width="5.7109375" style="211" customWidth="1"/>
    <col min="3330" max="3330" width="2.7109375" style="211" customWidth="1"/>
    <col min="3331" max="3331" width="59.7109375" style="211" customWidth="1"/>
    <col min="3332" max="3332" width="84.7109375" style="211" customWidth="1"/>
    <col min="3333" max="3584" width="11.42578125" style="211"/>
    <col min="3585" max="3585" width="5.7109375" style="211" customWidth="1"/>
    <col min="3586" max="3586" width="2.7109375" style="211" customWidth="1"/>
    <col min="3587" max="3587" width="59.7109375" style="211" customWidth="1"/>
    <col min="3588" max="3588" width="84.7109375" style="211" customWidth="1"/>
    <col min="3589" max="3840" width="11.42578125" style="211"/>
    <col min="3841" max="3841" width="5.7109375" style="211" customWidth="1"/>
    <col min="3842" max="3842" width="2.7109375" style="211" customWidth="1"/>
    <col min="3843" max="3843" width="59.7109375" style="211" customWidth="1"/>
    <col min="3844" max="3844" width="84.7109375" style="211" customWidth="1"/>
    <col min="3845" max="4096" width="11.42578125" style="211"/>
    <col min="4097" max="4097" width="5.7109375" style="211" customWidth="1"/>
    <col min="4098" max="4098" width="2.7109375" style="211" customWidth="1"/>
    <col min="4099" max="4099" width="59.7109375" style="211" customWidth="1"/>
    <col min="4100" max="4100" width="84.7109375" style="211" customWidth="1"/>
    <col min="4101" max="4352" width="11.42578125" style="211"/>
    <col min="4353" max="4353" width="5.7109375" style="211" customWidth="1"/>
    <col min="4354" max="4354" width="2.7109375" style="211" customWidth="1"/>
    <col min="4355" max="4355" width="59.7109375" style="211" customWidth="1"/>
    <col min="4356" max="4356" width="84.7109375" style="211" customWidth="1"/>
    <col min="4357" max="4608" width="11.42578125" style="211"/>
    <col min="4609" max="4609" width="5.7109375" style="211" customWidth="1"/>
    <col min="4610" max="4610" width="2.7109375" style="211" customWidth="1"/>
    <col min="4611" max="4611" width="59.7109375" style="211" customWidth="1"/>
    <col min="4612" max="4612" width="84.7109375" style="211" customWidth="1"/>
    <col min="4613" max="4864" width="11.42578125" style="211"/>
    <col min="4865" max="4865" width="5.7109375" style="211" customWidth="1"/>
    <col min="4866" max="4866" width="2.7109375" style="211" customWidth="1"/>
    <col min="4867" max="4867" width="59.7109375" style="211" customWidth="1"/>
    <col min="4868" max="4868" width="84.7109375" style="211" customWidth="1"/>
    <col min="4869" max="5120" width="11.42578125" style="211"/>
    <col min="5121" max="5121" width="5.7109375" style="211" customWidth="1"/>
    <col min="5122" max="5122" width="2.7109375" style="211" customWidth="1"/>
    <col min="5123" max="5123" width="59.7109375" style="211" customWidth="1"/>
    <col min="5124" max="5124" width="84.7109375" style="211" customWidth="1"/>
    <col min="5125" max="5376" width="11.42578125" style="211"/>
    <col min="5377" max="5377" width="5.7109375" style="211" customWidth="1"/>
    <col min="5378" max="5378" width="2.7109375" style="211" customWidth="1"/>
    <col min="5379" max="5379" width="59.7109375" style="211" customWidth="1"/>
    <col min="5380" max="5380" width="84.7109375" style="211" customWidth="1"/>
    <col min="5381" max="5632" width="11.42578125" style="211"/>
    <col min="5633" max="5633" width="5.7109375" style="211" customWidth="1"/>
    <col min="5634" max="5634" width="2.7109375" style="211" customWidth="1"/>
    <col min="5635" max="5635" width="59.7109375" style="211" customWidth="1"/>
    <col min="5636" max="5636" width="84.7109375" style="211" customWidth="1"/>
    <col min="5637" max="5888" width="11.42578125" style="211"/>
    <col min="5889" max="5889" width="5.7109375" style="211" customWidth="1"/>
    <col min="5890" max="5890" width="2.7109375" style="211" customWidth="1"/>
    <col min="5891" max="5891" width="59.7109375" style="211" customWidth="1"/>
    <col min="5892" max="5892" width="84.7109375" style="211" customWidth="1"/>
    <col min="5893" max="6144" width="11.42578125" style="211"/>
    <col min="6145" max="6145" width="5.7109375" style="211" customWidth="1"/>
    <col min="6146" max="6146" width="2.7109375" style="211" customWidth="1"/>
    <col min="6147" max="6147" width="59.7109375" style="211" customWidth="1"/>
    <col min="6148" max="6148" width="84.7109375" style="211" customWidth="1"/>
    <col min="6149" max="6400" width="11.42578125" style="211"/>
    <col min="6401" max="6401" width="5.7109375" style="211" customWidth="1"/>
    <col min="6402" max="6402" width="2.7109375" style="211" customWidth="1"/>
    <col min="6403" max="6403" width="59.7109375" style="211" customWidth="1"/>
    <col min="6404" max="6404" width="84.7109375" style="211" customWidth="1"/>
    <col min="6405" max="6656" width="11.42578125" style="211"/>
    <col min="6657" max="6657" width="5.7109375" style="211" customWidth="1"/>
    <col min="6658" max="6658" width="2.7109375" style="211" customWidth="1"/>
    <col min="6659" max="6659" width="59.7109375" style="211" customWidth="1"/>
    <col min="6660" max="6660" width="84.7109375" style="211" customWidth="1"/>
    <col min="6661" max="6912" width="11.42578125" style="211"/>
    <col min="6913" max="6913" width="5.7109375" style="211" customWidth="1"/>
    <col min="6914" max="6914" width="2.7109375" style="211" customWidth="1"/>
    <col min="6915" max="6915" width="59.7109375" style="211" customWidth="1"/>
    <col min="6916" max="6916" width="84.7109375" style="211" customWidth="1"/>
    <col min="6917" max="7168" width="11.42578125" style="211"/>
    <col min="7169" max="7169" width="5.7109375" style="211" customWidth="1"/>
    <col min="7170" max="7170" width="2.7109375" style="211" customWidth="1"/>
    <col min="7171" max="7171" width="59.7109375" style="211" customWidth="1"/>
    <col min="7172" max="7172" width="84.7109375" style="211" customWidth="1"/>
    <col min="7173" max="7424" width="11.42578125" style="211"/>
    <col min="7425" max="7425" width="5.7109375" style="211" customWidth="1"/>
    <col min="7426" max="7426" width="2.7109375" style="211" customWidth="1"/>
    <col min="7427" max="7427" width="59.7109375" style="211" customWidth="1"/>
    <col min="7428" max="7428" width="84.7109375" style="211" customWidth="1"/>
    <col min="7429" max="7680" width="11.42578125" style="211"/>
    <col min="7681" max="7681" width="5.7109375" style="211" customWidth="1"/>
    <col min="7682" max="7682" width="2.7109375" style="211" customWidth="1"/>
    <col min="7683" max="7683" width="59.7109375" style="211" customWidth="1"/>
    <col min="7684" max="7684" width="84.7109375" style="211" customWidth="1"/>
    <col min="7685" max="7936" width="11.42578125" style="211"/>
    <col min="7937" max="7937" width="5.7109375" style="211" customWidth="1"/>
    <col min="7938" max="7938" width="2.7109375" style="211" customWidth="1"/>
    <col min="7939" max="7939" width="59.7109375" style="211" customWidth="1"/>
    <col min="7940" max="7940" width="84.7109375" style="211" customWidth="1"/>
    <col min="7941" max="8192" width="11.42578125" style="211"/>
    <col min="8193" max="8193" width="5.7109375" style="211" customWidth="1"/>
    <col min="8194" max="8194" width="2.7109375" style="211" customWidth="1"/>
    <col min="8195" max="8195" width="59.7109375" style="211" customWidth="1"/>
    <col min="8196" max="8196" width="84.7109375" style="211" customWidth="1"/>
    <col min="8197" max="8448" width="11.42578125" style="211"/>
    <col min="8449" max="8449" width="5.7109375" style="211" customWidth="1"/>
    <col min="8450" max="8450" width="2.7109375" style="211" customWidth="1"/>
    <col min="8451" max="8451" width="59.7109375" style="211" customWidth="1"/>
    <col min="8452" max="8452" width="84.7109375" style="211" customWidth="1"/>
    <col min="8453" max="8704" width="11.42578125" style="211"/>
    <col min="8705" max="8705" width="5.7109375" style="211" customWidth="1"/>
    <col min="8706" max="8706" width="2.7109375" style="211" customWidth="1"/>
    <col min="8707" max="8707" width="59.7109375" style="211" customWidth="1"/>
    <col min="8708" max="8708" width="84.7109375" style="211" customWidth="1"/>
    <col min="8709" max="8960" width="11.42578125" style="211"/>
    <col min="8961" max="8961" width="5.7109375" style="211" customWidth="1"/>
    <col min="8962" max="8962" width="2.7109375" style="211" customWidth="1"/>
    <col min="8963" max="8963" width="59.7109375" style="211" customWidth="1"/>
    <col min="8964" max="8964" width="84.7109375" style="211" customWidth="1"/>
    <col min="8965" max="9216" width="11.42578125" style="211"/>
    <col min="9217" max="9217" width="5.7109375" style="211" customWidth="1"/>
    <col min="9218" max="9218" width="2.7109375" style="211" customWidth="1"/>
    <col min="9219" max="9219" width="59.7109375" style="211" customWidth="1"/>
    <col min="9220" max="9220" width="84.7109375" style="211" customWidth="1"/>
    <col min="9221" max="9472" width="11.42578125" style="211"/>
    <col min="9473" max="9473" width="5.7109375" style="211" customWidth="1"/>
    <col min="9474" max="9474" width="2.7109375" style="211" customWidth="1"/>
    <col min="9475" max="9475" width="59.7109375" style="211" customWidth="1"/>
    <col min="9476" max="9476" width="84.7109375" style="211" customWidth="1"/>
    <col min="9477" max="9728" width="11.42578125" style="211"/>
    <col min="9729" max="9729" width="5.7109375" style="211" customWidth="1"/>
    <col min="9730" max="9730" width="2.7109375" style="211" customWidth="1"/>
    <col min="9731" max="9731" width="59.7109375" style="211" customWidth="1"/>
    <col min="9732" max="9732" width="84.7109375" style="211" customWidth="1"/>
    <col min="9733" max="9984" width="11.42578125" style="211"/>
    <col min="9985" max="9985" width="5.7109375" style="211" customWidth="1"/>
    <col min="9986" max="9986" width="2.7109375" style="211" customWidth="1"/>
    <col min="9987" max="9987" width="59.7109375" style="211" customWidth="1"/>
    <col min="9988" max="9988" width="84.7109375" style="211" customWidth="1"/>
    <col min="9989" max="10240" width="11.42578125" style="211"/>
    <col min="10241" max="10241" width="5.7109375" style="211" customWidth="1"/>
    <col min="10242" max="10242" width="2.7109375" style="211" customWidth="1"/>
    <col min="10243" max="10243" width="59.7109375" style="211" customWidth="1"/>
    <col min="10244" max="10244" width="84.7109375" style="211" customWidth="1"/>
    <col min="10245" max="10496" width="11.42578125" style="211"/>
    <col min="10497" max="10497" width="5.7109375" style="211" customWidth="1"/>
    <col min="10498" max="10498" width="2.7109375" style="211" customWidth="1"/>
    <col min="10499" max="10499" width="59.7109375" style="211" customWidth="1"/>
    <col min="10500" max="10500" width="84.7109375" style="211" customWidth="1"/>
    <col min="10501" max="10752" width="11.42578125" style="211"/>
    <col min="10753" max="10753" width="5.7109375" style="211" customWidth="1"/>
    <col min="10754" max="10754" width="2.7109375" style="211" customWidth="1"/>
    <col min="10755" max="10755" width="59.7109375" style="211" customWidth="1"/>
    <col min="10756" max="10756" width="84.7109375" style="211" customWidth="1"/>
    <col min="10757" max="11008" width="11.42578125" style="211"/>
    <col min="11009" max="11009" width="5.7109375" style="211" customWidth="1"/>
    <col min="11010" max="11010" width="2.7109375" style="211" customWidth="1"/>
    <col min="11011" max="11011" width="59.7109375" style="211" customWidth="1"/>
    <col min="11012" max="11012" width="84.7109375" style="211" customWidth="1"/>
    <col min="11013" max="11264" width="11.42578125" style="211"/>
    <col min="11265" max="11265" width="5.7109375" style="211" customWidth="1"/>
    <col min="11266" max="11266" width="2.7109375" style="211" customWidth="1"/>
    <col min="11267" max="11267" width="59.7109375" style="211" customWidth="1"/>
    <col min="11268" max="11268" width="84.7109375" style="211" customWidth="1"/>
    <col min="11269" max="11520" width="11.42578125" style="211"/>
    <col min="11521" max="11521" width="5.7109375" style="211" customWidth="1"/>
    <col min="11522" max="11522" width="2.7109375" style="211" customWidth="1"/>
    <col min="11523" max="11523" width="59.7109375" style="211" customWidth="1"/>
    <col min="11524" max="11524" width="84.7109375" style="211" customWidth="1"/>
    <col min="11525" max="11776" width="11.42578125" style="211"/>
    <col min="11777" max="11777" width="5.7109375" style="211" customWidth="1"/>
    <col min="11778" max="11778" width="2.7109375" style="211" customWidth="1"/>
    <col min="11779" max="11779" width="59.7109375" style="211" customWidth="1"/>
    <col min="11780" max="11780" width="84.7109375" style="211" customWidth="1"/>
    <col min="11781" max="12032" width="11.42578125" style="211"/>
    <col min="12033" max="12033" width="5.7109375" style="211" customWidth="1"/>
    <col min="12034" max="12034" width="2.7109375" style="211" customWidth="1"/>
    <col min="12035" max="12035" width="59.7109375" style="211" customWidth="1"/>
    <col min="12036" max="12036" width="84.7109375" style="211" customWidth="1"/>
    <col min="12037" max="12288" width="11.42578125" style="211"/>
    <col min="12289" max="12289" width="5.7109375" style="211" customWidth="1"/>
    <col min="12290" max="12290" width="2.7109375" style="211" customWidth="1"/>
    <col min="12291" max="12291" width="59.7109375" style="211" customWidth="1"/>
    <col min="12292" max="12292" width="84.7109375" style="211" customWidth="1"/>
    <col min="12293" max="12544" width="11.42578125" style="211"/>
    <col min="12545" max="12545" width="5.7109375" style="211" customWidth="1"/>
    <col min="12546" max="12546" width="2.7109375" style="211" customWidth="1"/>
    <col min="12547" max="12547" width="59.7109375" style="211" customWidth="1"/>
    <col min="12548" max="12548" width="84.7109375" style="211" customWidth="1"/>
    <col min="12549" max="12800" width="11.42578125" style="211"/>
    <col min="12801" max="12801" width="5.7109375" style="211" customWidth="1"/>
    <col min="12802" max="12802" width="2.7109375" style="211" customWidth="1"/>
    <col min="12803" max="12803" width="59.7109375" style="211" customWidth="1"/>
    <col min="12804" max="12804" width="84.7109375" style="211" customWidth="1"/>
    <col min="12805" max="13056" width="11.42578125" style="211"/>
    <col min="13057" max="13057" width="5.7109375" style="211" customWidth="1"/>
    <col min="13058" max="13058" width="2.7109375" style="211" customWidth="1"/>
    <col min="13059" max="13059" width="59.7109375" style="211" customWidth="1"/>
    <col min="13060" max="13060" width="84.7109375" style="211" customWidth="1"/>
    <col min="13061" max="13312" width="11.42578125" style="211"/>
    <col min="13313" max="13313" width="5.7109375" style="211" customWidth="1"/>
    <col min="13314" max="13314" width="2.7109375" style="211" customWidth="1"/>
    <col min="13315" max="13315" width="59.7109375" style="211" customWidth="1"/>
    <col min="13316" max="13316" width="84.7109375" style="211" customWidth="1"/>
    <col min="13317" max="13568" width="11.42578125" style="211"/>
    <col min="13569" max="13569" width="5.7109375" style="211" customWidth="1"/>
    <col min="13570" max="13570" width="2.7109375" style="211" customWidth="1"/>
    <col min="13571" max="13571" width="59.7109375" style="211" customWidth="1"/>
    <col min="13572" max="13572" width="84.7109375" style="211" customWidth="1"/>
    <col min="13573" max="13824" width="11.42578125" style="211"/>
    <col min="13825" max="13825" width="5.7109375" style="211" customWidth="1"/>
    <col min="13826" max="13826" width="2.7109375" style="211" customWidth="1"/>
    <col min="13827" max="13827" width="59.7109375" style="211" customWidth="1"/>
    <col min="13828" max="13828" width="84.7109375" style="211" customWidth="1"/>
    <col min="13829" max="14080" width="11.42578125" style="211"/>
    <col min="14081" max="14081" width="5.7109375" style="211" customWidth="1"/>
    <col min="14082" max="14082" width="2.7109375" style="211" customWidth="1"/>
    <col min="14083" max="14083" width="59.7109375" style="211" customWidth="1"/>
    <col min="14084" max="14084" width="84.7109375" style="211" customWidth="1"/>
    <col min="14085" max="14336" width="11.42578125" style="211"/>
    <col min="14337" max="14337" width="5.7109375" style="211" customWidth="1"/>
    <col min="14338" max="14338" width="2.7109375" style="211" customWidth="1"/>
    <col min="14339" max="14339" width="59.7109375" style="211" customWidth="1"/>
    <col min="14340" max="14340" width="84.7109375" style="211" customWidth="1"/>
    <col min="14341" max="14592" width="11.42578125" style="211"/>
    <col min="14593" max="14593" width="5.7109375" style="211" customWidth="1"/>
    <col min="14594" max="14594" width="2.7109375" style="211" customWidth="1"/>
    <col min="14595" max="14595" width="59.7109375" style="211" customWidth="1"/>
    <col min="14596" max="14596" width="84.7109375" style="211" customWidth="1"/>
    <col min="14597" max="14848" width="11.42578125" style="211"/>
    <col min="14849" max="14849" width="5.7109375" style="211" customWidth="1"/>
    <col min="14850" max="14850" width="2.7109375" style="211" customWidth="1"/>
    <col min="14851" max="14851" width="59.7109375" style="211" customWidth="1"/>
    <col min="14852" max="14852" width="84.7109375" style="211" customWidth="1"/>
    <col min="14853" max="15104" width="11.42578125" style="211"/>
    <col min="15105" max="15105" width="5.7109375" style="211" customWidth="1"/>
    <col min="15106" max="15106" width="2.7109375" style="211" customWidth="1"/>
    <col min="15107" max="15107" width="59.7109375" style="211" customWidth="1"/>
    <col min="15108" max="15108" width="84.7109375" style="211" customWidth="1"/>
    <col min="15109" max="15360" width="11.42578125" style="211"/>
    <col min="15361" max="15361" width="5.7109375" style="211" customWidth="1"/>
    <col min="15362" max="15362" width="2.7109375" style="211" customWidth="1"/>
    <col min="15363" max="15363" width="59.7109375" style="211" customWidth="1"/>
    <col min="15364" max="15364" width="84.7109375" style="211" customWidth="1"/>
    <col min="15365" max="15616" width="11.42578125" style="211"/>
    <col min="15617" max="15617" width="5.7109375" style="211" customWidth="1"/>
    <col min="15618" max="15618" width="2.7109375" style="211" customWidth="1"/>
    <col min="15619" max="15619" width="59.7109375" style="211" customWidth="1"/>
    <col min="15620" max="15620" width="84.7109375" style="211" customWidth="1"/>
    <col min="15621" max="15872" width="11.42578125" style="211"/>
    <col min="15873" max="15873" width="5.7109375" style="211" customWidth="1"/>
    <col min="15874" max="15874" width="2.7109375" style="211" customWidth="1"/>
    <col min="15875" max="15875" width="59.7109375" style="211" customWidth="1"/>
    <col min="15876" max="15876" width="84.7109375" style="211" customWidth="1"/>
    <col min="15877" max="16128" width="11.42578125" style="211"/>
    <col min="16129" max="16129" width="5.7109375" style="211" customWidth="1"/>
    <col min="16130" max="16130" width="2.7109375" style="211" customWidth="1"/>
    <col min="16131" max="16131" width="59.7109375" style="211" customWidth="1"/>
    <col min="16132" max="16132" width="84.7109375" style="211" customWidth="1"/>
    <col min="16133" max="16384" width="11.42578125" style="211"/>
  </cols>
  <sheetData>
    <row r="1" spans="1:5" s="247" customFormat="1" ht="15" x14ac:dyDescent="0.2">
      <c r="A1" s="445" t="s">
        <v>781</v>
      </c>
      <c r="B1" s="430"/>
      <c r="C1" s="430"/>
      <c r="D1" s="390" t="s">
        <v>1591</v>
      </c>
    </row>
    <row r="2" spans="1:5" s="247" customFormat="1" ht="15" x14ac:dyDescent="0.2">
      <c r="A2" s="445" t="s">
        <v>2073</v>
      </c>
      <c r="B2" s="522"/>
      <c r="C2" s="522"/>
      <c r="D2" s="523"/>
    </row>
    <row r="3" spans="1:5" s="247" customFormat="1" ht="15" x14ac:dyDescent="0.2">
      <c r="A3" s="445" t="s">
        <v>783</v>
      </c>
      <c r="B3" s="524"/>
      <c r="C3" s="524"/>
      <c r="D3" s="525"/>
    </row>
    <row r="4" spans="1:5" s="247" customFormat="1" ht="15" x14ac:dyDescent="0.2">
      <c r="A4" s="401" t="s">
        <v>412</v>
      </c>
      <c r="B4" s="430"/>
      <c r="C4" s="430"/>
      <c r="D4" s="525"/>
    </row>
    <row r="5" spans="1:5" x14ac:dyDescent="0.2">
      <c r="A5" s="297"/>
      <c r="C5" s="416"/>
    </row>
    <row r="6" spans="1:5" ht="19.5" customHeight="1" x14ac:dyDescent="0.2">
      <c r="A6" s="1508" t="s">
        <v>2</v>
      </c>
      <c r="B6" s="1508"/>
      <c r="C6" s="1508"/>
      <c r="D6" s="1508"/>
    </row>
    <row r="7" spans="1:5" ht="19.5" customHeight="1" x14ac:dyDescent="0.2">
      <c r="A7" s="1524" t="s">
        <v>771</v>
      </c>
      <c r="B7" s="1524"/>
      <c r="C7" s="1308" t="s">
        <v>784</v>
      </c>
      <c r="D7" s="1308" t="s">
        <v>785</v>
      </c>
    </row>
    <row r="8" spans="1:5" ht="39.75" customHeight="1" x14ac:dyDescent="0.2">
      <c r="A8" s="1504">
        <v>20</v>
      </c>
      <c r="B8" s="1505"/>
      <c r="C8" s="1506" t="s">
        <v>888</v>
      </c>
      <c r="D8" s="420" t="s">
        <v>889</v>
      </c>
    </row>
    <row r="9" spans="1:5" ht="19.5" customHeight="1" x14ac:dyDescent="0.2">
      <c r="A9" s="1504"/>
      <c r="B9" s="1505"/>
      <c r="C9" s="1506"/>
      <c r="D9" s="420" t="s">
        <v>890</v>
      </c>
      <c r="E9" s="420"/>
    </row>
    <row r="10" spans="1:5" s="208" customFormat="1" ht="36.75" customHeight="1" x14ac:dyDescent="0.2">
      <c r="A10" s="1306">
        <v>21</v>
      </c>
      <c r="B10" s="1309"/>
      <c r="C10" s="1307" t="s">
        <v>891</v>
      </c>
      <c r="D10" s="420" t="s">
        <v>892</v>
      </c>
    </row>
    <row r="11" spans="1:5" s="208" customFormat="1" ht="19.5" customHeight="1" x14ac:dyDescent="0.2">
      <c r="A11" s="870">
        <v>22</v>
      </c>
      <c r="B11" s="872"/>
      <c r="C11" s="873" t="s">
        <v>893</v>
      </c>
      <c r="D11" s="420" t="s">
        <v>1594</v>
      </c>
    </row>
    <row r="12" spans="1:5" s="208" customFormat="1" ht="19.5" customHeight="1" x14ac:dyDescent="0.2">
      <c r="A12" s="872">
        <v>23</v>
      </c>
      <c r="B12" s="872"/>
      <c r="C12" s="873" t="s">
        <v>894</v>
      </c>
      <c r="D12" s="420" t="s">
        <v>895</v>
      </c>
    </row>
    <row r="13" spans="1:5" s="208" customFormat="1" ht="19.5" customHeight="1" x14ac:dyDescent="0.2">
      <c r="A13" s="872">
        <v>24</v>
      </c>
      <c r="B13" s="872"/>
      <c r="C13" s="873" t="s">
        <v>896</v>
      </c>
      <c r="D13" s="420" t="s">
        <v>897</v>
      </c>
    </row>
    <row r="14" spans="1:5" s="208" customFormat="1" ht="19.5" customHeight="1" x14ac:dyDescent="0.2">
      <c r="A14" s="1523">
        <v>25</v>
      </c>
      <c r="B14" s="1523"/>
      <c r="C14" s="1506" t="s">
        <v>898</v>
      </c>
      <c r="D14" s="420" t="s">
        <v>899</v>
      </c>
    </row>
    <row r="15" spans="1:5" s="208" customFormat="1" ht="19.5" customHeight="1" x14ac:dyDescent="0.2">
      <c r="A15" s="1523"/>
      <c r="B15" s="1523"/>
      <c r="C15" s="1506"/>
      <c r="D15" s="420" t="s">
        <v>900</v>
      </c>
    </row>
    <row r="16" spans="1:5" s="208" customFormat="1" ht="19.5" customHeight="1" x14ac:dyDescent="0.2">
      <c r="A16" s="1523"/>
      <c r="B16" s="1523"/>
      <c r="C16" s="1506"/>
      <c r="D16" s="420" t="s">
        <v>901</v>
      </c>
    </row>
    <row r="17" spans="1:4" s="208" customFormat="1" ht="19.5" customHeight="1" x14ac:dyDescent="0.2">
      <c r="A17" s="1523"/>
      <c r="B17" s="1523"/>
      <c r="C17" s="1506"/>
      <c r="D17" s="420" t="s">
        <v>902</v>
      </c>
    </row>
    <row r="18" spans="1:4" s="208" customFormat="1" ht="19.5" customHeight="1" x14ac:dyDescent="0.2">
      <c r="A18" s="1523"/>
      <c r="B18" s="1523"/>
      <c r="C18" s="1506"/>
      <c r="D18" s="420" t="s">
        <v>903</v>
      </c>
    </row>
    <row r="19" spans="1:4" s="208" customFormat="1" ht="19.5" customHeight="1" x14ac:dyDescent="0.2">
      <c r="A19" s="1523"/>
      <c r="B19" s="1523"/>
      <c r="C19" s="1506"/>
      <c r="D19" s="420" t="s">
        <v>904</v>
      </c>
    </row>
    <row r="20" spans="1:4" s="208" customFormat="1" ht="19.5" customHeight="1" x14ac:dyDescent="0.2">
      <c r="A20" s="1523"/>
      <c r="B20" s="1523"/>
      <c r="C20" s="1506"/>
      <c r="D20" s="420" t="s">
        <v>905</v>
      </c>
    </row>
    <row r="21" spans="1:4" s="208" customFormat="1" ht="27" customHeight="1" x14ac:dyDescent="0.2">
      <c r="A21" s="1525"/>
      <c r="B21" s="1525"/>
      <c r="C21" s="1516"/>
      <c r="D21" s="1179" t="s">
        <v>906</v>
      </c>
    </row>
    <row r="22" spans="1:4" s="208" customFormat="1" x14ac:dyDescent="0.2">
      <c r="A22" s="443"/>
      <c r="B22" s="443"/>
      <c r="C22" s="443"/>
      <c r="D22" s="420"/>
    </row>
    <row r="23" spans="1:4" s="208" customFormat="1" x14ac:dyDescent="0.2">
      <c r="A23" s="443"/>
      <c r="B23" s="443"/>
      <c r="C23" s="443"/>
      <c r="D23" s="420"/>
    </row>
    <row r="24" spans="1:4" x14ac:dyDescent="0.2">
      <c r="A24" s="1513" t="s">
        <v>780</v>
      </c>
      <c r="B24" s="1513"/>
      <c r="C24" s="1513"/>
      <c r="D24" s="1513"/>
    </row>
    <row r="26" spans="1:4" x14ac:dyDescent="0.2">
      <c r="D26" s="424"/>
    </row>
  </sheetData>
  <mergeCells count="9">
    <mergeCell ref="A24:D24"/>
    <mergeCell ref="A6:D6"/>
    <mergeCell ref="A7:B7"/>
    <mergeCell ref="A14:A21"/>
    <mergeCell ref="B14:B21"/>
    <mergeCell ref="C14:C21"/>
    <mergeCell ref="A8:A9"/>
    <mergeCell ref="B8:B9"/>
    <mergeCell ref="C8:C9"/>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&amp;L&amp;"Tahoma,Normal"452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Button 1">
              <controlPr defaultSize="0" print="0" autoFill="0" autoPict="0" macro="[1]!Macro21">
                <anchor moveWithCells="1" sizeWithCells="1">
                  <from>
                    <xdr:col>2</xdr:col>
                    <xdr:colOff>3257550</xdr:colOff>
                    <xdr:row>9</xdr:row>
                    <xdr:rowOff>438150</xdr:rowOff>
                  </from>
                  <to>
                    <xdr:col>2</xdr:col>
                    <xdr:colOff>3257550</xdr:colOff>
                    <xdr:row>9</xdr:row>
                    <xdr:rowOff>438150</xdr:rowOff>
                  </to>
                </anchor>
              </controlPr>
            </control>
          </mc:Choice>
        </mc:AlternateContent>
        <mc:AlternateContent xmlns:mc="http://schemas.openxmlformats.org/markup-compatibility/2006">
          <mc:Choice Requires="x14">
            <control shapeId="4098" r:id="rId5" name="Button 2">
              <controlPr defaultSize="0" print="0" autoFill="0" autoPict="0" macro="[1]!Macro21">
                <anchor moveWithCells="1" sizeWithCells="1">
                  <from>
                    <xdr:col>2</xdr:col>
                    <xdr:colOff>3257550</xdr:colOff>
                    <xdr:row>9</xdr:row>
                    <xdr:rowOff>438150</xdr:rowOff>
                  </from>
                  <to>
                    <xdr:col>2</xdr:col>
                    <xdr:colOff>3257550</xdr:colOff>
                    <xdr:row>9</xdr:row>
                    <xdr:rowOff>438150</xdr:rowOff>
                  </to>
                </anchor>
              </controlPr>
            </control>
          </mc:Choice>
        </mc:AlternateContent>
        <mc:AlternateContent xmlns:mc="http://schemas.openxmlformats.org/markup-compatibility/2006">
          <mc:Choice Requires="x14">
            <control shapeId="4099" r:id="rId6" name="Button 3">
              <controlPr defaultSize="0" print="0" autoFill="0" autoPict="0" macro="[1]!Macro21">
                <anchor moveWithCells="1" sizeWithCells="1">
                  <from>
                    <xdr:col>2</xdr:col>
                    <xdr:colOff>3257550</xdr:colOff>
                    <xdr:row>9</xdr:row>
                    <xdr:rowOff>438150</xdr:rowOff>
                  </from>
                  <to>
                    <xdr:col>2</xdr:col>
                    <xdr:colOff>3257550</xdr:colOff>
                    <xdr:row>9</xdr:row>
                    <xdr:rowOff>438150</xdr:rowOff>
                  </to>
                </anchor>
              </controlPr>
            </control>
          </mc:Choice>
        </mc:AlternateContent>
        <mc:AlternateContent xmlns:mc="http://schemas.openxmlformats.org/markup-compatibility/2006">
          <mc:Choice Requires="x14">
            <control shapeId="4100" r:id="rId7" name="Button 4">
              <controlPr defaultSize="0" print="0" autoFill="0" autoPict="0" macro="[1]!Macro21">
                <anchor moveWithCells="1" sizeWithCells="1">
                  <from>
                    <xdr:col>2</xdr:col>
                    <xdr:colOff>3257550</xdr:colOff>
                    <xdr:row>9</xdr:row>
                    <xdr:rowOff>438150</xdr:rowOff>
                  </from>
                  <to>
                    <xdr:col>2</xdr:col>
                    <xdr:colOff>3257550</xdr:colOff>
                    <xdr:row>9</xdr:row>
                    <xdr:rowOff>438150</xdr:rowOff>
                  </to>
                </anchor>
              </controlPr>
            </control>
          </mc:Choice>
        </mc:AlternateContent>
        <mc:AlternateContent xmlns:mc="http://schemas.openxmlformats.org/markup-compatibility/2006">
          <mc:Choice Requires="x14">
            <control shapeId="4101" r:id="rId8" name="Button 5">
              <controlPr defaultSize="0" print="0" autoFill="0" autoPict="0" macro="[1]!Macro21">
                <anchor moveWithCells="1" sizeWithCells="1">
                  <from>
                    <xdr:col>2</xdr:col>
                    <xdr:colOff>3257550</xdr:colOff>
                    <xdr:row>9</xdr:row>
                    <xdr:rowOff>438150</xdr:rowOff>
                  </from>
                  <to>
                    <xdr:col>2</xdr:col>
                    <xdr:colOff>3257550</xdr:colOff>
                    <xdr:row>9</xdr:row>
                    <xdr:rowOff>438150</xdr:rowOff>
                  </to>
                </anchor>
              </controlPr>
            </control>
          </mc:Choice>
        </mc:AlternateContent>
        <mc:AlternateContent xmlns:mc="http://schemas.openxmlformats.org/markup-compatibility/2006">
          <mc:Choice Requires="x14">
            <control shapeId="4102" r:id="rId9" name="Button 6">
              <controlPr defaultSize="0" print="0" autoFill="0" autoPict="0" macro="[1]!Macro21">
                <anchor moveWithCells="1" sizeWithCells="1">
                  <from>
                    <xdr:col>2</xdr:col>
                    <xdr:colOff>3257550</xdr:colOff>
                    <xdr:row>9</xdr:row>
                    <xdr:rowOff>438150</xdr:rowOff>
                  </from>
                  <to>
                    <xdr:col>2</xdr:col>
                    <xdr:colOff>3257550</xdr:colOff>
                    <xdr:row>9</xdr:row>
                    <xdr:rowOff>438150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25"/>
  <sheetViews>
    <sheetView showGridLines="0" view="pageBreakPreview" zoomScaleNormal="75" zoomScaleSheetLayoutView="100" workbookViewId="0"/>
  </sheetViews>
  <sheetFormatPr baseColWidth="10" defaultColWidth="11.42578125" defaultRowHeight="12.75" x14ac:dyDescent="0.2"/>
  <cols>
    <col min="1" max="1" width="5.7109375" style="211" customWidth="1"/>
    <col min="2" max="2" width="4.42578125" style="211" customWidth="1"/>
    <col min="3" max="3" width="57.5703125" style="211" customWidth="1"/>
    <col min="4" max="4" width="82.42578125" style="211" customWidth="1"/>
    <col min="5" max="5" width="5.85546875" style="428" customWidth="1"/>
    <col min="6" max="256" width="11.42578125" style="211"/>
    <col min="257" max="257" width="6.5703125" style="211" customWidth="1"/>
    <col min="258" max="258" width="2.5703125" style="211" customWidth="1"/>
    <col min="259" max="259" width="59.7109375" style="211" customWidth="1"/>
    <col min="260" max="260" width="84.7109375" style="211" customWidth="1"/>
    <col min="261" max="261" width="5.85546875" style="211" customWidth="1"/>
    <col min="262" max="512" width="11.42578125" style="211"/>
    <col min="513" max="513" width="6.5703125" style="211" customWidth="1"/>
    <col min="514" max="514" width="2.5703125" style="211" customWidth="1"/>
    <col min="515" max="515" width="59.7109375" style="211" customWidth="1"/>
    <col min="516" max="516" width="84.7109375" style="211" customWidth="1"/>
    <col min="517" max="517" width="5.85546875" style="211" customWidth="1"/>
    <col min="518" max="768" width="11.42578125" style="211"/>
    <col min="769" max="769" width="6.5703125" style="211" customWidth="1"/>
    <col min="770" max="770" width="2.5703125" style="211" customWidth="1"/>
    <col min="771" max="771" width="59.7109375" style="211" customWidth="1"/>
    <col min="772" max="772" width="84.7109375" style="211" customWidth="1"/>
    <col min="773" max="773" width="5.85546875" style="211" customWidth="1"/>
    <col min="774" max="1024" width="11.42578125" style="211"/>
    <col min="1025" max="1025" width="6.5703125" style="211" customWidth="1"/>
    <col min="1026" max="1026" width="2.5703125" style="211" customWidth="1"/>
    <col min="1027" max="1027" width="59.7109375" style="211" customWidth="1"/>
    <col min="1028" max="1028" width="84.7109375" style="211" customWidth="1"/>
    <col min="1029" max="1029" width="5.85546875" style="211" customWidth="1"/>
    <col min="1030" max="1280" width="11.42578125" style="211"/>
    <col min="1281" max="1281" width="6.5703125" style="211" customWidth="1"/>
    <col min="1282" max="1282" width="2.5703125" style="211" customWidth="1"/>
    <col min="1283" max="1283" width="59.7109375" style="211" customWidth="1"/>
    <col min="1284" max="1284" width="84.7109375" style="211" customWidth="1"/>
    <col min="1285" max="1285" width="5.85546875" style="211" customWidth="1"/>
    <col min="1286" max="1536" width="11.42578125" style="211"/>
    <col min="1537" max="1537" width="6.5703125" style="211" customWidth="1"/>
    <col min="1538" max="1538" width="2.5703125" style="211" customWidth="1"/>
    <col min="1539" max="1539" width="59.7109375" style="211" customWidth="1"/>
    <col min="1540" max="1540" width="84.7109375" style="211" customWidth="1"/>
    <col min="1541" max="1541" width="5.85546875" style="211" customWidth="1"/>
    <col min="1542" max="1792" width="11.42578125" style="211"/>
    <col min="1793" max="1793" width="6.5703125" style="211" customWidth="1"/>
    <col min="1794" max="1794" width="2.5703125" style="211" customWidth="1"/>
    <col min="1795" max="1795" width="59.7109375" style="211" customWidth="1"/>
    <col min="1796" max="1796" width="84.7109375" style="211" customWidth="1"/>
    <col min="1797" max="1797" width="5.85546875" style="211" customWidth="1"/>
    <col min="1798" max="2048" width="11.42578125" style="211"/>
    <col min="2049" max="2049" width="6.5703125" style="211" customWidth="1"/>
    <col min="2050" max="2050" width="2.5703125" style="211" customWidth="1"/>
    <col min="2051" max="2051" width="59.7109375" style="211" customWidth="1"/>
    <col min="2052" max="2052" width="84.7109375" style="211" customWidth="1"/>
    <col min="2053" max="2053" width="5.85546875" style="211" customWidth="1"/>
    <col min="2054" max="2304" width="11.42578125" style="211"/>
    <col min="2305" max="2305" width="6.5703125" style="211" customWidth="1"/>
    <col min="2306" max="2306" width="2.5703125" style="211" customWidth="1"/>
    <col min="2307" max="2307" width="59.7109375" style="211" customWidth="1"/>
    <col min="2308" max="2308" width="84.7109375" style="211" customWidth="1"/>
    <col min="2309" max="2309" width="5.85546875" style="211" customWidth="1"/>
    <col min="2310" max="2560" width="11.42578125" style="211"/>
    <col min="2561" max="2561" width="6.5703125" style="211" customWidth="1"/>
    <col min="2562" max="2562" width="2.5703125" style="211" customWidth="1"/>
    <col min="2563" max="2563" width="59.7109375" style="211" customWidth="1"/>
    <col min="2564" max="2564" width="84.7109375" style="211" customWidth="1"/>
    <col min="2565" max="2565" width="5.85546875" style="211" customWidth="1"/>
    <col min="2566" max="2816" width="11.42578125" style="211"/>
    <col min="2817" max="2817" width="6.5703125" style="211" customWidth="1"/>
    <col min="2818" max="2818" width="2.5703125" style="211" customWidth="1"/>
    <col min="2819" max="2819" width="59.7109375" style="211" customWidth="1"/>
    <col min="2820" max="2820" width="84.7109375" style="211" customWidth="1"/>
    <col min="2821" max="2821" width="5.85546875" style="211" customWidth="1"/>
    <col min="2822" max="3072" width="11.42578125" style="211"/>
    <col min="3073" max="3073" width="6.5703125" style="211" customWidth="1"/>
    <col min="3074" max="3074" width="2.5703125" style="211" customWidth="1"/>
    <col min="3075" max="3075" width="59.7109375" style="211" customWidth="1"/>
    <col min="3076" max="3076" width="84.7109375" style="211" customWidth="1"/>
    <col min="3077" max="3077" width="5.85546875" style="211" customWidth="1"/>
    <col min="3078" max="3328" width="11.42578125" style="211"/>
    <col min="3329" max="3329" width="6.5703125" style="211" customWidth="1"/>
    <col min="3330" max="3330" width="2.5703125" style="211" customWidth="1"/>
    <col min="3331" max="3331" width="59.7109375" style="211" customWidth="1"/>
    <col min="3332" max="3332" width="84.7109375" style="211" customWidth="1"/>
    <col min="3333" max="3333" width="5.85546875" style="211" customWidth="1"/>
    <col min="3334" max="3584" width="11.42578125" style="211"/>
    <col min="3585" max="3585" width="6.5703125" style="211" customWidth="1"/>
    <col min="3586" max="3586" width="2.5703125" style="211" customWidth="1"/>
    <col min="3587" max="3587" width="59.7109375" style="211" customWidth="1"/>
    <col min="3588" max="3588" width="84.7109375" style="211" customWidth="1"/>
    <col min="3589" max="3589" width="5.85546875" style="211" customWidth="1"/>
    <col min="3590" max="3840" width="11.42578125" style="211"/>
    <col min="3841" max="3841" width="6.5703125" style="211" customWidth="1"/>
    <col min="3842" max="3842" width="2.5703125" style="211" customWidth="1"/>
    <col min="3843" max="3843" width="59.7109375" style="211" customWidth="1"/>
    <col min="3844" max="3844" width="84.7109375" style="211" customWidth="1"/>
    <col min="3845" max="3845" width="5.85546875" style="211" customWidth="1"/>
    <col min="3846" max="4096" width="11.42578125" style="211"/>
    <col min="4097" max="4097" width="6.5703125" style="211" customWidth="1"/>
    <col min="4098" max="4098" width="2.5703125" style="211" customWidth="1"/>
    <col min="4099" max="4099" width="59.7109375" style="211" customWidth="1"/>
    <col min="4100" max="4100" width="84.7109375" style="211" customWidth="1"/>
    <col min="4101" max="4101" width="5.85546875" style="211" customWidth="1"/>
    <col min="4102" max="4352" width="11.42578125" style="211"/>
    <col min="4353" max="4353" width="6.5703125" style="211" customWidth="1"/>
    <col min="4354" max="4354" width="2.5703125" style="211" customWidth="1"/>
    <col min="4355" max="4355" width="59.7109375" style="211" customWidth="1"/>
    <col min="4356" max="4356" width="84.7109375" style="211" customWidth="1"/>
    <col min="4357" max="4357" width="5.85546875" style="211" customWidth="1"/>
    <col min="4358" max="4608" width="11.42578125" style="211"/>
    <col min="4609" max="4609" width="6.5703125" style="211" customWidth="1"/>
    <col min="4610" max="4610" width="2.5703125" style="211" customWidth="1"/>
    <col min="4611" max="4611" width="59.7109375" style="211" customWidth="1"/>
    <col min="4612" max="4612" width="84.7109375" style="211" customWidth="1"/>
    <col min="4613" max="4613" width="5.85546875" style="211" customWidth="1"/>
    <col min="4614" max="4864" width="11.42578125" style="211"/>
    <col min="4865" max="4865" width="6.5703125" style="211" customWidth="1"/>
    <col min="4866" max="4866" width="2.5703125" style="211" customWidth="1"/>
    <col min="4867" max="4867" width="59.7109375" style="211" customWidth="1"/>
    <col min="4868" max="4868" width="84.7109375" style="211" customWidth="1"/>
    <col min="4869" max="4869" width="5.85546875" style="211" customWidth="1"/>
    <col min="4870" max="5120" width="11.42578125" style="211"/>
    <col min="5121" max="5121" width="6.5703125" style="211" customWidth="1"/>
    <col min="5122" max="5122" width="2.5703125" style="211" customWidth="1"/>
    <col min="5123" max="5123" width="59.7109375" style="211" customWidth="1"/>
    <col min="5124" max="5124" width="84.7109375" style="211" customWidth="1"/>
    <col min="5125" max="5125" width="5.85546875" style="211" customWidth="1"/>
    <col min="5126" max="5376" width="11.42578125" style="211"/>
    <col min="5377" max="5377" width="6.5703125" style="211" customWidth="1"/>
    <col min="5378" max="5378" width="2.5703125" style="211" customWidth="1"/>
    <col min="5379" max="5379" width="59.7109375" style="211" customWidth="1"/>
    <col min="5380" max="5380" width="84.7109375" style="211" customWidth="1"/>
    <col min="5381" max="5381" width="5.85546875" style="211" customWidth="1"/>
    <col min="5382" max="5632" width="11.42578125" style="211"/>
    <col min="5633" max="5633" width="6.5703125" style="211" customWidth="1"/>
    <col min="5634" max="5634" width="2.5703125" style="211" customWidth="1"/>
    <col min="5635" max="5635" width="59.7109375" style="211" customWidth="1"/>
    <col min="5636" max="5636" width="84.7109375" style="211" customWidth="1"/>
    <col min="5637" max="5637" width="5.85546875" style="211" customWidth="1"/>
    <col min="5638" max="5888" width="11.42578125" style="211"/>
    <col min="5889" max="5889" width="6.5703125" style="211" customWidth="1"/>
    <col min="5890" max="5890" width="2.5703125" style="211" customWidth="1"/>
    <col min="5891" max="5891" width="59.7109375" style="211" customWidth="1"/>
    <col min="5892" max="5892" width="84.7109375" style="211" customWidth="1"/>
    <col min="5893" max="5893" width="5.85546875" style="211" customWidth="1"/>
    <col min="5894" max="6144" width="11.42578125" style="211"/>
    <col min="6145" max="6145" width="6.5703125" style="211" customWidth="1"/>
    <col min="6146" max="6146" width="2.5703125" style="211" customWidth="1"/>
    <col min="6147" max="6147" width="59.7109375" style="211" customWidth="1"/>
    <col min="6148" max="6148" width="84.7109375" style="211" customWidth="1"/>
    <col min="6149" max="6149" width="5.85546875" style="211" customWidth="1"/>
    <col min="6150" max="6400" width="11.42578125" style="211"/>
    <col min="6401" max="6401" width="6.5703125" style="211" customWidth="1"/>
    <col min="6402" max="6402" width="2.5703125" style="211" customWidth="1"/>
    <col min="6403" max="6403" width="59.7109375" style="211" customWidth="1"/>
    <col min="6404" max="6404" width="84.7109375" style="211" customWidth="1"/>
    <col min="6405" max="6405" width="5.85546875" style="211" customWidth="1"/>
    <col min="6406" max="6656" width="11.42578125" style="211"/>
    <col min="6657" max="6657" width="6.5703125" style="211" customWidth="1"/>
    <col min="6658" max="6658" width="2.5703125" style="211" customWidth="1"/>
    <col min="6659" max="6659" width="59.7109375" style="211" customWidth="1"/>
    <col min="6660" max="6660" width="84.7109375" style="211" customWidth="1"/>
    <col min="6661" max="6661" width="5.85546875" style="211" customWidth="1"/>
    <col min="6662" max="6912" width="11.42578125" style="211"/>
    <col min="6913" max="6913" width="6.5703125" style="211" customWidth="1"/>
    <col min="6914" max="6914" width="2.5703125" style="211" customWidth="1"/>
    <col min="6915" max="6915" width="59.7109375" style="211" customWidth="1"/>
    <col min="6916" max="6916" width="84.7109375" style="211" customWidth="1"/>
    <col min="6917" max="6917" width="5.85546875" style="211" customWidth="1"/>
    <col min="6918" max="7168" width="11.42578125" style="211"/>
    <col min="7169" max="7169" width="6.5703125" style="211" customWidth="1"/>
    <col min="7170" max="7170" width="2.5703125" style="211" customWidth="1"/>
    <col min="7171" max="7171" width="59.7109375" style="211" customWidth="1"/>
    <col min="7172" max="7172" width="84.7109375" style="211" customWidth="1"/>
    <col min="7173" max="7173" width="5.85546875" style="211" customWidth="1"/>
    <col min="7174" max="7424" width="11.42578125" style="211"/>
    <col min="7425" max="7425" width="6.5703125" style="211" customWidth="1"/>
    <col min="7426" max="7426" width="2.5703125" style="211" customWidth="1"/>
    <col min="7427" max="7427" width="59.7109375" style="211" customWidth="1"/>
    <col min="7428" max="7428" width="84.7109375" style="211" customWidth="1"/>
    <col min="7429" max="7429" width="5.85546875" style="211" customWidth="1"/>
    <col min="7430" max="7680" width="11.42578125" style="211"/>
    <col min="7681" max="7681" width="6.5703125" style="211" customWidth="1"/>
    <col min="7682" max="7682" width="2.5703125" style="211" customWidth="1"/>
    <col min="7683" max="7683" width="59.7109375" style="211" customWidth="1"/>
    <col min="7684" max="7684" width="84.7109375" style="211" customWidth="1"/>
    <col min="7685" max="7685" width="5.85546875" style="211" customWidth="1"/>
    <col min="7686" max="7936" width="11.42578125" style="211"/>
    <col min="7937" max="7937" width="6.5703125" style="211" customWidth="1"/>
    <col min="7938" max="7938" width="2.5703125" style="211" customWidth="1"/>
    <col min="7939" max="7939" width="59.7109375" style="211" customWidth="1"/>
    <col min="7940" max="7940" width="84.7109375" style="211" customWidth="1"/>
    <col min="7941" max="7941" width="5.85546875" style="211" customWidth="1"/>
    <col min="7942" max="8192" width="11.42578125" style="211"/>
    <col min="8193" max="8193" width="6.5703125" style="211" customWidth="1"/>
    <col min="8194" max="8194" width="2.5703125" style="211" customWidth="1"/>
    <col min="8195" max="8195" width="59.7109375" style="211" customWidth="1"/>
    <col min="8196" max="8196" width="84.7109375" style="211" customWidth="1"/>
    <col min="8197" max="8197" width="5.85546875" style="211" customWidth="1"/>
    <col min="8198" max="8448" width="11.42578125" style="211"/>
    <col min="8449" max="8449" width="6.5703125" style="211" customWidth="1"/>
    <col min="8450" max="8450" width="2.5703125" style="211" customWidth="1"/>
    <col min="8451" max="8451" width="59.7109375" style="211" customWidth="1"/>
    <col min="8452" max="8452" width="84.7109375" style="211" customWidth="1"/>
    <col min="8453" max="8453" width="5.85546875" style="211" customWidth="1"/>
    <col min="8454" max="8704" width="11.42578125" style="211"/>
    <col min="8705" max="8705" width="6.5703125" style="211" customWidth="1"/>
    <col min="8706" max="8706" width="2.5703125" style="211" customWidth="1"/>
    <col min="8707" max="8707" width="59.7109375" style="211" customWidth="1"/>
    <col min="8708" max="8708" width="84.7109375" style="211" customWidth="1"/>
    <col min="8709" max="8709" width="5.85546875" style="211" customWidth="1"/>
    <col min="8710" max="8960" width="11.42578125" style="211"/>
    <col min="8961" max="8961" width="6.5703125" style="211" customWidth="1"/>
    <col min="8962" max="8962" width="2.5703125" style="211" customWidth="1"/>
    <col min="8963" max="8963" width="59.7109375" style="211" customWidth="1"/>
    <col min="8964" max="8964" width="84.7109375" style="211" customWidth="1"/>
    <col min="8965" max="8965" width="5.85546875" style="211" customWidth="1"/>
    <col min="8966" max="9216" width="11.42578125" style="211"/>
    <col min="9217" max="9217" width="6.5703125" style="211" customWidth="1"/>
    <col min="9218" max="9218" width="2.5703125" style="211" customWidth="1"/>
    <col min="9219" max="9219" width="59.7109375" style="211" customWidth="1"/>
    <col min="9220" max="9220" width="84.7109375" style="211" customWidth="1"/>
    <col min="9221" max="9221" width="5.85546875" style="211" customWidth="1"/>
    <col min="9222" max="9472" width="11.42578125" style="211"/>
    <col min="9473" max="9473" width="6.5703125" style="211" customWidth="1"/>
    <col min="9474" max="9474" width="2.5703125" style="211" customWidth="1"/>
    <col min="9475" max="9475" width="59.7109375" style="211" customWidth="1"/>
    <col min="9476" max="9476" width="84.7109375" style="211" customWidth="1"/>
    <col min="9477" max="9477" width="5.85546875" style="211" customWidth="1"/>
    <col min="9478" max="9728" width="11.42578125" style="211"/>
    <col min="9729" max="9729" width="6.5703125" style="211" customWidth="1"/>
    <col min="9730" max="9730" width="2.5703125" style="211" customWidth="1"/>
    <col min="9731" max="9731" width="59.7109375" style="211" customWidth="1"/>
    <col min="9732" max="9732" width="84.7109375" style="211" customWidth="1"/>
    <col min="9733" max="9733" width="5.85546875" style="211" customWidth="1"/>
    <col min="9734" max="9984" width="11.42578125" style="211"/>
    <col min="9985" max="9985" width="6.5703125" style="211" customWidth="1"/>
    <col min="9986" max="9986" width="2.5703125" style="211" customWidth="1"/>
    <col min="9987" max="9987" width="59.7109375" style="211" customWidth="1"/>
    <col min="9988" max="9988" width="84.7109375" style="211" customWidth="1"/>
    <col min="9989" max="9989" width="5.85546875" style="211" customWidth="1"/>
    <col min="9990" max="10240" width="11.42578125" style="211"/>
    <col min="10241" max="10241" width="6.5703125" style="211" customWidth="1"/>
    <col min="10242" max="10242" width="2.5703125" style="211" customWidth="1"/>
    <col min="10243" max="10243" width="59.7109375" style="211" customWidth="1"/>
    <col min="10244" max="10244" width="84.7109375" style="211" customWidth="1"/>
    <col min="10245" max="10245" width="5.85546875" style="211" customWidth="1"/>
    <col min="10246" max="10496" width="11.42578125" style="211"/>
    <col min="10497" max="10497" width="6.5703125" style="211" customWidth="1"/>
    <col min="10498" max="10498" width="2.5703125" style="211" customWidth="1"/>
    <col min="10499" max="10499" width="59.7109375" style="211" customWidth="1"/>
    <col min="10500" max="10500" width="84.7109375" style="211" customWidth="1"/>
    <col min="10501" max="10501" width="5.85546875" style="211" customWidth="1"/>
    <col min="10502" max="10752" width="11.42578125" style="211"/>
    <col min="10753" max="10753" width="6.5703125" style="211" customWidth="1"/>
    <col min="10754" max="10754" width="2.5703125" style="211" customWidth="1"/>
    <col min="10755" max="10755" width="59.7109375" style="211" customWidth="1"/>
    <col min="10756" max="10756" width="84.7109375" style="211" customWidth="1"/>
    <col min="10757" max="10757" width="5.85546875" style="211" customWidth="1"/>
    <col min="10758" max="11008" width="11.42578125" style="211"/>
    <col min="11009" max="11009" width="6.5703125" style="211" customWidth="1"/>
    <col min="11010" max="11010" width="2.5703125" style="211" customWidth="1"/>
    <col min="11011" max="11011" width="59.7109375" style="211" customWidth="1"/>
    <col min="11012" max="11012" width="84.7109375" style="211" customWidth="1"/>
    <col min="11013" max="11013" width="5.85546875" style="211" customWidth="1"/>
    <col min="11014" max="11264" width="11.42578125" style="211"/>
    <col min="11265" max="11265" width="6.5703125" style="211" customWidth="1"/>
    <col min="11266" max="11266" width="2.5703125" style="211" customWidth="1"/>
    <col min="11267" max="11267" width="59.7109375" style="211" customWidth="1"/>
    <col min="11268" max="11268" width="84.7109375" style="211" customWidth="1"/>
    <col min="11269" max="11269" width="5.85546875" style="211" customWidth="1"/>
    <col min="11270" max="11520" width="11.42578125" style="211"/>
    <col min="11521" max="11521" width="6.5703125" style="211" customWidth="1"/>
    <col min="11522" max="11522" width="2.5703125" style="211" customWidth="1"/>
    <col min="11523" max="11523" width="59.7109375" style="211" customWidth="1"/>
    <col min="11524" max="11524" width="84.7109375" style="211" customWidth="1"/>
    <col min="11525" max="11525" width="5.85546875" style="211" customWidth="1"/>
    <col min="11526" max="11776" width="11.42578125" style="211"/>
    <col min="11777" max="11777" width="6.5703125" style="211" customWidth="1"/>
    <col min="11778" max="11778" width="2.5703125" style="211" customWidth="1"/>
    <col min="11779" max="11779" width="59.7109375" style="211" customWidth="1"/>
    <col min="11780" max="11780" width="84.7109375" style="211" customWidth="1"/>
    <col min="11781" max="11781" width="5.85546875" style="211" customWidth="1"/>
    <col min="11782" max="12032" width="11.42578125" style="211"/>
    <col min="12033" max="12033" width="6.5703125" style="211" customWidth="1"/>
    <col min="12034" max="12034" width="2.5703125" style="211" customWidth="1"/>
    <col min="12035" max="12035" width="59.7109375" style="211" customWidth="1"/>
    <col min="12036" max="12036" width="84.7109375" style="211" customWidth="1"/>
    <col min="12037" max="12037" width="5.85546875" style="211" customWidth="1"/>
    <col min="12038" max="12288" width="11.42578125" style="211"/>
    <col min="12289" max="12289" width="6.5703125" style="211" customWidth="1"/>
    <col min="12290" max="12290" width="2.5703125" style="211" customWidth="1"/>
    <col min="12291" max="12291" width="59.7109375" style="211" customWidth="1"/>
    <col min="12292" max="12292" width="84.7109375" style="211" customWidth="1"/>
    <col min="12293" max="12293" width="5.85546875" style="211" customWidth="1"/>
    <col min="12294" max="12544" width="11.42578125" style="211"/>
    <col min="12545" max="12545" width="6.5703125" style="211" customWidth="1"/>
    <col min="12546" max="12546" width="2.5703125" style="211" customWidth="1"/>
    <col min="12547" max="12547" width="59.7109375" style="211" customWidth="1"/>
    <col min="12548" max="12548" width="84.7109375" style="211" customWidth="1"/>
    <col min="12549" max="12549" width="5.85546875" style="211" customWidth="1"/>
    <col min="12550" max="12800" width="11.42578125" style="211"/>
    <col min="12801" max="12801" width="6.5703125" style="211" customWidth="1"/>
    <col min="12802" max="12802" width="2.5703125" style="211" customWidth="1"/>
    <col min="12803" max="12803" width="59.7109375" style="211" customWidth="1"/>
    <col min="12804" max="12804" width="84.7109375" style="211" customWidth="1"/>
    <col min="12805" max="12805" width="5.85546875" style="211" customWidth="1"/>
    <col min="12806" max="13056" width="11.42578125" style="211"/>
    <col min="13057" max="13057" width="6.5703125" style="211" customWidth="1"/>
    <col min="13058" max="13058" width="2.5703125" style="211" customWidth="1"/>
    <col min="13059" max="13059" width="59.7109375" style="211" customWidth="1"/>
    <col min="13060" max="13060" width="84.7109375" style="211" customWidth="1"/>
    <col min="13061" max="13061" width="5.85546875" style="211" customWidth="1"/>
    <col min="13062" max="13312" width="11.42578125" style="211"/>
    <col min="13313" max="13313" width="6.5703125" style="211" customWidth="1"/>
    <col min="13314" max="13314" width="2.5703125" style="211" customWidth="1"/>
    <col min="13315" max="13315" width="59.7109375" style="211" customWidth="1"/>
    <col min="13316" max="13316" width="84.7109375" style="211" customWidth="1"/>
    <col min="13317" max="13317" width="5.85546875" style="211" customWidth="1"/>
    <col min="13318" max="13568" width="11.42578125" style="211"/>
    <col min="13569" max="13569" width="6.5703125" style="211" customWidth="1"/>
    <col min="13570" max="13570" width="2.5703125" style="211" customWidth="1"/>
    <col min="13571" max="13571" width="59.7109375" style="211" customWidth="1"/>
    <col min="13572" max="13572" width="84.7109375" style="211" customWidth="1"/>
    <col min="13573" max="13573" width="5.85546875" style="211" customWidth="1"/>
    <col min="13574" max="13824" width="11.42578125" style="211"/>
    <col min="13825" max="13825" width="6.5703125" style="211" customWidth="1"/>
    <col min="13826" max="13826" width="2.5703125" style="211" customWidth="1"/>
    <col min="13827" max="13827" width="59.7109375" style="211" customWidth="1"/>
    <col min="13828" max="13828" width="84.7109375" style="211" customWidth="1"/>
    <col min="13829" max="13829" width="5.85546875" style="211" customWidth="1"/>
    <col min="13830" max="14080" width="11.42578125" style="211"/>
    <col min="14081" max="14081" width="6.5703125" style="211" customWidth="1"/>
    <col min="14082" max="14082" width="2.5703125" style="211" customWidth="1"/>
    <col min="14083" max="14083" width="59.7109375" style="211" customWidth="1"/>
    <col min="14084" max="14084" width="84.7109375" style="211" customWidth="1"/>
    <col min="14085" max="14085" width="5.85546875" style="211" customWidth="1"/>
    <col min="14086" max="14336" width="11.42578125" style="211"/>
    <col min="14337" max="14337" width="6.5703125" style="211" customWidth="1"/>
    <col min="14338" max="14338" width="2.5703125" style="211" customWidth="1"/>
    <col min="14339" max="14339" width="59.7109375" style="211" customWidth="1"/>
    <col min="14340" max="14340" width="84.7109375" style="211" customWidth="1"/>
    <col min="14341" max="14341" width="5.85546875" style="211" customWidth="1"/>
    <col min="14342" max="14592" width="11.42578125" style="211"/>
    <col min="14593" max="14593" width="6.5703125" style="211" customWidth="1"/>
    <col min="14594" max="14594" width="2.5703125" style="211" customWidth="1"/>
    <col min="14595" max="14595" width="59.7109375" style="211" customWidth="1"/>
    <col min="14596" max="14596" width="84.7109375" style="211" customWidth="1"/>
    <col min="14597" max="14597" width="5.85546875" style="211" customWidth="1"/>
    <col min="14598" max="14848" width="11.42578125" style="211"/>
    <col min="14849" max="14849" width="6.5703125" style="211" customWidth="1"/>
    <col min="14850" max="14850" width="2.5703125" style="211" customWidth="1"/>
    <col min="14851" max="14851" width="59.7109375" style="211" customWidth="1"/>
    <col min="14852" max="14852" width="84.7109375" style="211" customWidth="1"/>
    <col min="14853" max="14853" width="5.85546875" style="211" customWidth="1"/>
    <col min="14854" max="15104" width="11.42578125" style="211"/>
    <col min="15105" max="15105" width="6.5703125" style="211" customWidth="1"/>
    <col min="15106" max="15106" width="2.5703125" style="211" customWidth="1"/>
    <col min="15107" max="15107" width="59.7109375" style="211" customWidth="1"/>
    <col min="15108" max="15108" width="84.7109375" style="211" customWidth="1"/>
    <col min="15109" max="15109" width="5.85546875" style="211" customWidth="1"/>
    <col min="15110" max="15360" width="11.42578125" style="211"/>
    <col min="15361" max="15361" width="6.5703125" style="211" customWidth="1"/>
    <col min="15362" max="15362" width="2.5703125" style="211" customWidth="1"/>
    <col min="15363" max="15363" width="59.7109375" style="211" customWidth="1"/>
    <col min="15364" max="15364" width="84.7109375" style="211" customWidth="1"/>
    <col min="15365" max="15365" width="5.85546875" style="211" customWidth="1"/>
    <col min="15366" max="15616" width="11.42578125" style="211"/>
    <col min="15617" max="15617" width="6.5703125" style="211" customWidth="1"/>
    <col min="15618" max="15618" width="2.5703125" style="211" customWidth="1"/>
    <col min="15619" max="15619" width="59.7109375" style="211" customWidth="1"/>
    <col min="15620" max="15620" width="84.7109375" style="211" customWidth="1"/>
    <col min="15621" max="15621" width="5.85546875" style="211" customWidth="1"/>
    <col min="15622" max="15872" width="11.42578125" style="211"/>
    <col min="15873" max="15873" width="6.5703125" style="211" customWidth="1"/>
    <col min="15874" max="15874" width="2.5703125" style="211" customWidth="1"/>
    <col min="15875" max="15875" width="59.7109375" style="211" customWidth="1"/>
    <col min="15876" max="15876" width="84.7109375" style="211" customWidth="1"/>
    <col min="15877" max="15877" width="5.85546875" style="211" customWidth="1"/>
    <col min="15878" max="16128" width="11.42578125" style="211"/>
    <col min="16129" max="16129" width="6.5703125" style="211" customWidth="1"/>
    <col min="16130" max="16130" width="2.5703125" style="211" customWidth="1"/>
    <col min="16131" max="16131" width="59.7109375" style="211" customWidth="1"/>
    <col min="16132" max="16132" width="84.7109375" style="211" customWidth="1"/>
    <col min="16133" max="16133" width="5.85546875" style="211" customWidth="1"/>
    <col min="16134" max="16384" width="11.42578125" style="211"/>
  </cols>
  <sheetData>
    <row r="1" spans="1:5" s="218" customFormat="1" ht="15.75" customHeight="1" x14ac:dyDescent="0.2">
      <c r="A1" s="498" t="s">
        <v>781</v>
      </c>
      <c r="B1" s="498"/>
      <c r="C1" s="498"/>
      <c r="D1" s="507" t="s">
        <v>1592</v>
      </c>
    </row>
    <row r="2" spans="1:5" s="218" customFormat="1" ht="15.75" customHeight="1" x14ac:dyDescent="0.2">
      <c r="A2" s="498" t="s">
        <v>1705</v>
      </c>
      <c r="B2" s="427"/>
      <c r="C2" s="427"/>
      <c r="D2" s="414"/>
    </row>
    <row r="3" spans="1:5" s="218" customFormat="1" ht="15.75" customHeight="1" x14ac:dyDescent="0.2">
      <c r="A3" s="498" t="s">
        <v>783</v>
      </c>
      <c r="B3" s="498"/>
      <c r="C3" s="498"/>
      <c r="D3" s="296"/>
    </row>
    <row r="4" spans="1:5" s="218" customFormat="1" ht="15.75" customHeight="1" x14ac:dyDescent="0.2">
      <c r="A4" s="498" t="s">
        <v>412</v>
      </c>
      <c r="B4" s="498"/>
      <c r="C4" s="498"/>
      <c r="D4" s="296"/>
    </row>
    <row r="5" spans="1:5" ht="15" customHeight="1" x14ac:dyDescent="0.2">
      <c r="A5" s="297"/>
      <c r="B5" s="425"/>
      <c r="C5" s="416"/>
      <c r="D5" s="425"/>
    </row>
    <row r="6" spans="1:5" ht="17.25" customHeight="1" x14ac:dyDescent="0.2">
      <c r="A6" s="1508" t="s">
        <v>3</v>
      </c>
      <c r="B6" s="1508"/>
      <c r="C6" s="1508"/>
      <c r="D6" s="1508"/>
    </row>
    <row r="7" spans="1:5" ht="18.75" customHeight="1" x14ac:dyDescent="0.2">
      <c r="A7" s="1509" t="s">
        <v>771</v>
      </c>
      <c r="B7" s="1509"/>
      <c r="C7" s="1282" t="s">
        <v>784</v>
      </c>
      <c r="D7" s="1282" t="s">
        <v>785</v>
      </c>
    </row>
    <row r="8" spans="1:5" s="208" customFormat="1" ht="18.75" customHeight="1" x14ac:dyDescent="0.2">
      <c r="A8" s="924">
        <v>1</v>
      </c>
      <c r="B8" s="924"/>
      <c r="C8" s="1182" t="s">
        <v>907</v>
      </c>
      <c r="D8" s="1182" t="s">
        <v>908</v>
      </c>
      <c r="E8" s="429"/>
    </row>
    <row r="9" spans="1:5" s="208" customFormat="1" ht="28.5" customHeight="1" x14ac:dyDescent="0.2">
      <c r="A9" s="872">
        <v>2</v>
      </c>
      <c r="B9" s="872"/>
      <c r="C9" s="878" t="s">
        <v>76</v>
      </c>
      <c r="D9" s="878" t="s">
        <v>909</v>
      </c>
      <c r="E9" s="429"/>
    </row>
    <row r="10" spans="1:5" s="208" customFormat="1" ht="18.75" customHeight="1" x14ac:dyDescent="0.2">
      <c r="A10" s="872">
        <v>3</v>
      </c>
      <c r="B10" s="872"/>
      <c r="C10" s="878" t="s">
        <v>910</v>
      </c>
      <c r="D10" s="878" t="s">
        <v>911</v>
      </c>
      <c r="E10" s="429"/>
    </row>
    <row r="11" spans="1:5" s="208" customFormat="1" ht="31.5" customHeight="1" x14ac:dyDescent="0.2">
      <c r="A11" s="872">
        <v>4</v>
      </c>
      <c r="B11" s="872"/>
      <c r="C11" s="878" t="s">
        <v>912</v>
      </c>
      <c r="D11" s="878" t="s">
        <v>913</v>
      </c>
      <c r="E11" s="429"/>
    </row>
    <row r="12" spans="1:5" s="208" customFormat="1" ht="28.5" customHeight="1" x14ac:dyDescent="0.2">
      <c r="A12" s="872">
        <v>5</v>
      </c>
      <c r="B12" s="872"/>
      <c r="C12" s="878" t="s">
        <v>914</v>
      </c>
      <c r="D12" s="878" t="s">
        <v>915</v>
      </c>
      <c r="E12" s="429"/>
    </row>
    <row r="13" spans="1:5" s="208" customFormat="1" ht="18.75" customHeight="1" x14ac:dyDescent="0.2">
      <c r="A13" s="872">
        <v>6</v>
      </c>
      <c r="B13" s="872"/>
      <c r="C13" s="878" t="s">
        <v>916</v>
      </c>
      <c r="D13" s="878" t="s">
        <v>917</v>
      </c>
      <c r="E13" s="429"/>
    </row>
    <row r="14" spans="1:5" s="208" customFormat="1" ht="27" customHeight="1" x14ac:dyDescent="0.2">
      <c r="A14" s="872">
        <v>7</v>
      </c>
      <c r="B14" s="872"/>
      <c r="C14" s="878" t="s">
        <v>918</v>
      </c>
      <c r="D14" s="878" t="s">
        <v>919</v>
      </c>
      <c r="E14" s="429"/>
    </row>
    <row r="15" spans="1:5" s="208" customFormat="1" ht="30" customHeight="1" x14ac:dyDescent="0.2">
      <c r="A15" s="872">
        <v>8</v>
      </c>
      <c r="B15" s="872"/>
      <c r="C15" s="878" t="s">
        <v>920</v>
      </c>
      <c r="D15" s="878" t="s">
        <v>921</v>
      </c>
      <c r="E15" s="429"/>
    </row>
    <row r="16" spans="1:5" s="208" customFormat="1" ht="18.75" customHeight="1" x14ac:dyDescent="0.2">
      <c r="A16" s="872">
        <v>9</v>
      </c>
      <c r="B16" s="872"/>
      <c r="C16" s="878" t="s">
        <v>922</v>
      </c>
      <c r="D16" s="878" t="s">
        <v>923</v>
      </c>
      <c r="E16" s="429"/>
    </row>
    <row r="17" spans="1:5" s="208" customFormat="1" ht="30" customHeight="1" x14ac:dyDescent="0.2">
      <c r="A17" s="872">
        <v>10</v>
      </c>
      <c r="B17" s="872"/>
      <c r="C17" s="878" t="s">
        <v>924</v>
      </c>
      <c r="D17" s="878" t="s">
        <v>925</v>
      </c>
      <c r="E17" s="429"/>
    </row>
    <row r="18" spans="1:5" s="208" customFormat="1" ht="26.25" customHeight="1" x14ac:dyDescent="0.2">
      <c r="A18" s="872">
        <v>11</v>
      </c>
      <c r="B18" s="872"/>
      <c r="C18" s="878" t="s">
        <v>926</v>
      </c>
      <c r="D18" s="878" t="s">
        <v>927</v>
      </c>
      <c r="E18" s="429"/>
    </row>
    <row r="19" spans="1:5" s="208" customFormat="1" ht="18.75" customHeight="1" x14ac:dyDescent="0.2">
      <c r="A19" s="872">
        <v>12</v>
      </c>
      <c r="B19" s="872"/>
      <c r="C19" s="878" t="s">
        <v>928</v>
      </c>
      <c r="D19" s="878" t="s">
        <v>929</v>
      </c>
      <c r="E19" s="429"/>
    </row>
    <row r="20" spans="1:5" s="208" customFormat="1" ht="18.75" customHeight="1" x14ac:dyDescent="0.2">
      <c r="A20" s="872">
        <v>13</v>
      </c>
      <c r="B20" s="872"/>
      <c r="C20" s="878" t="s">
        <v>2092</v>
      </c>
      <c r="D20" s="878" t="s">
        <v>930</v>
      </c>
      <c r="E20" s="429"/>
    </row>
    <row r="21" spans="1:5" s="208" customFormat="1" ht="18.75" customHeight="1" x14ac:dyDescent="0.2">
      <c r="A21" s="872">
        <v>14</v>
      </c>
      <c r="B21" s="872"/>
      <c r="C21" s="878" t="s">
        <v>931</v>
      </c>
      <c r="D21" s="878" t="s">
        <v>932</v>
      </c>
      <c r="E21" s="429"/>
    </row>
    <row r="22" spans="1:5" s="208" customFormat="1" ht="19.5" customHeight="1" x14ac:dyDescent="0.2">
      <c r="A22" s="943">
        <v>15</v>
      </c>
      <c r="B22" s="943"/>
      <c r="C22" s="1185" t="s">
        <v>933</v>
      </c>
      <c r="D22" s="1185" t="s">
        <v>934</v>
      </c>
      <c r="E22" s="429"/>
    </row>
    <row r="23" spans="1:5" s="208" customFormat="1" ht="15.75" customHeight="1" x14ac:dyDescent="0.2">
      <c r="A23" s="497"/>
      <c r="B23" s="497"/>
      <c r="C23" s="503"/>
      <c r="D23" s="503"/>
      <c r="E23" s="429"/>
    </row>
    <row r="24" spans="1:5" s="208" customFormat="1" ht="15.75" customHeight="1" x14ac:dyDescent="0.2">
      <c r="A24" s="497"/>
      <c r="B24" s="497"/>
      <c r="C24" s="496"/>
      <c r="D24" s="496"/>
      <c r="E24" s="429"/>
    </row>
    <row r="25" spans="1:5" ht="15.75" customHeight="1" x14ac:dyDescent="0.2">
      <c r="A25" s="1507" t="s">
        <v>280</v>
      </c>
      <c r="B25" s="1507"/>
      <c r="C25" s="1507"/>
      <c r="D25" s="1507"/>
    </row>
  </sheetData>
  <mergeCells count="3">
    <mergeCell ref="A6:D6"/>
    <mergeCell ref="A7:B7"/>
    <mergeCell ref="A25:D2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&amp;R&amp;"Tahoma,Normal"453</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31"/>
  <sheetViews>
    <sheetView showGridLines="0" view="pageBreakPreview" zoomScaleNormal="75" zoomScaleSheetLayoutView="100" workbookViewId="0"/>
  </sheetViews>
  <sheetFormatPr baseColWidth="10" defaultColWidth="11.42578125" defaultRowHeight="12.75" x14ac:dyDescent="0.2"/>
  <cols>
    <col min="1" max="1" width="6.140625" style="211" customWidth="1"/>
    <col min="2" max="2" width="3.7109375" style="211" customWidth="1"/>
    <col min="3" max="3" width="58.5703125" style="211" customWidth="1"/>
    <col min="4" max="4" width="84.7109375" style="211" customWidth="1"/>
    <col min="5" max="5" width="4.5703125" style="428" customWidth="1"/>
    <col min="6" max="256" width="11.42578125" style="211"/>
    <col min="257" max="257" width="6.5703125" style="211" customWidth="1"/>
    <col min="258" max="258" width="2.5703125" style="211" customWidth="1"/>
    <col min="259" max="259" width="59.7109375" style="211" customWidth="1"/>
    <col min="260" max="260" width="84.7109375" style="211" customWidth="1"/>
    <col min="261" max="261" width="4.5703125" style="211" customWidth="1"/>
    <col min="262" max="512" width="11.42578125" style="211"/>
    <col min="513" max="513" width="6.5703125" style="211" customWidth="1"/>
    <col min="514" max="514" width="2.5703125" style="211" customWidth="1"/>
    <col min="515" max="515" width="59.7109375" style="211" customWidth="1"/>
    <col min="516" max="516" width="84.7109375" style="211" customWidth="1"/>
    <col min="517" max="517" width="4.5703125" style="211" customWidth="1"/>
    <col min="518" max="768" width="11.42578125" style="211"/>
    <col min="769" max="769" width="6.5703125" style="211" customWidth="1"/>
    <col min="770" max="770" width="2.5703125" style="211" customWidth="1"/>
    <col min="771" max="771" width="59.7109375" style="211" customWidth="1"/>
    <col min="772" max="772" width="84.7109375" style="211" customWidth="1"/>
    <col min="773" max="773" width="4.5703125" style="211" customWidth="1"/>
    <col min="774" max="1024" width="11.42578125" style="211"/>
    <col min="1025" max="1025" width="6.5703125" style="211" customWidth="1"/>
    <col min="1026" max="1026" width="2.5703125" style="211" customWidth="1"/>
    <col min="1027" max="1027" width="59.7109375" style="211" customWidth="1"/>
    <col min="1028" max="1028" width="84.7109375" style="211" customWidth="1"/>
    <col min="1029" max="1029" width="4.5703125" style="211" customWidth="1"/>
    <col min="1030" max="1280" width="11.42578125" style="211"/>
    <col min="1281" max="1281" width="6.5703125" style="211" customWidth="1"/>
    <col min="1282" max="1282" width="2.5703125" style="211" customWidth="1"/>
    <col min="1283" max="1283" width="59.7109375" style="211" customWidth="1"/>
    <col min="1284" max="1284" width="84.7109375" style="211" customWidth="1"/>
    <col min="1285" max="1285" width="4.5703125" style="211" customWidth="1"/>
    <col min="1286" max="1536" width="11.42578125" style="211"/>
    <col min="1537" max="1537" width="6.5703125" style="211" customWidth="1"/>
    <col min="1538" max="1538" width="2.5703125" style="211" customWidth="1"/>
    <col min="1539" max="1539" width="59.7109375" style="211" customWidth="1"/>
    <col min="1540" max="1540" width="84.7109375" style="211" customWidth="1"/>
    <col min="1541" max="1541" width="4.5703125" style="211" customWidth="1"/>
    <col min="1542" max="1792" width="11.42578125" style="211"/>
    <col min="1793" max="1793" width="6.5703125" style="211" customWidth="1"/>
    <col min="1794" max="1794" width="2.5703125" style="211" customWidth="1"/>
    <col min="1795" max="1795" width="59.7109375" style="211" customWidth="1"/>
    <col min="1796" max="1796" width="84.7109375" style="211" customWidth="1"/>
    <col min="1797" max="1797" width="4.5703125" style="211" customWidth="1"/>
    <col min="1798" max="2048" width="11.42578125" style="211"/>
    <col min="2049" max="2049" width="6.5703125" style="211" customWidth="1"/>
    <col min="2050" max="2050" width="2.5703125" style="211" customWidth="1"/>
    <col min="2051" max="2051" width="59.7109375" style="211" customWidth="1"/>
    <col min="2052" max="2052" width="84.7109375" style="211" customWidth="1"/>
    <col min="2053" max="2053" width="4.5703125" style="211" customWidth="1"/>
    <col min="2054" max="2304" width="11.42578125" style="211"/>
    <col min="2305" max="2305" width="6.5703125" style="211" customWidth="1"/>
    <col min="2306" max="2306" width="2.5703125" style="211" customWidth="1"/>
    <col min="2307" max="2307" width="59.7109375" style="211" customWidth="1"/>
    <col min="2308" max="2308" width="84.7109375" style="211" customWidth="1"/>
    <col min="2309" max="2309" width="4.5703125" style="211" customWidth="1"/>
    <col min="2310" max="2560" width="11.42578125" style="211"/>
    <col min="2561" max="2561" width="6.5703125" style="211" customWidth="1"/>
    <col min="2562" max="2562" width="2.5703125" style="211" customWidth="1"/>
    <col min="2563" max="2563" width="59.7109375" style="211" customWidth="1"/>
    <col min="2564" max="2564" width="84.7109375" style="211" customWidth="1"/>
    <col min="2565" max="2565" width="4.5703125" style="211" customWidth="1"/>
    <col min="2566" max="2816" width="11.42578125" style="211"/>
    <col min="2817" max="2817" width="6.5703125" style="211" customWidth="1"/>
    <col min="2818" max="2818" width="2.5703125" style="211" customWidth="1"/>
    <col min="2819" max="2819" width="59.7109375" style="211" customWidth="1"/>
    <col min="2820" max="2820" width="84.7109375" style="211" customWidth="1"/>
    <col min="2821" max="2821" width="4.5703125" style="211" customWidth="1"/>
    <col min="2822" max="3072" width="11.42578125" style="211"/>
    <col min="3073" max="3073" width="6.5703125" style="211" customWidth="1"/>
    <col min="3074" max="3074" width="2.5703125" style="211" customWidth="1"/>
    <col min="3075" max="3075" width="59.7109375" style="211" customWidth="1"/>
    <col min="3076" max="3076" width="84.7109375" style="211" customWidth="1"/>
    <col min="3077" max="3077" width="4.5703125" style="211" customWidth="1"/>
    <col min="3078" max="3328" width="11.42578125" style="211"/>
    <col min="3329" max="3329" width="6.5703125" style="211" customWidth="1"/>
    <col min="3330" max="3330" width="2.5703125" style="211" customWidth="1"/>
    <col min="3331" max="3331" width="59.7109375" style="211" customWidth="1"/>
    <col min="3332" max="3332" width="84.7109375" style="211" customWidth="1"/>
    <col min="3333" max="3333" width="4.5703125" style="211" customWidth="1"/>
    <col min="3334" max="3584" width="11.42578125" style="211"/>
    <col min="3585" max="3585" width="6.5703125" style="211" customWidth="1"/>
    <col min="3586" max="3586" width="2.5703125" style="211" customWidth="1"/>
    <col min="3587" max="3587" width="59.7109375" style="211" customWidth="1"/>
    <col min="3588" max="3588" width="84.7109375" style="211" customWidth="1"/>
    <col min="3589" max="3589" width="4.5703125" style="211" customWidth="1"/>
    <col min="3590" max="3840" width="11.42578125" style="211"/>
    <col min="3841" max="3841" width="6.5703125" style="211" customWidth="1"/>
    <col min="3842" max="3842" width="2.5703125" style="211" customWidth="1"/>
    <col min="3843" max="3843" width="59.7109375" style="211" customWidth="1"/>
    <col min="3844" max="3844" width="84.7109375" style="211" customWidth="1"/>
    <col min="3845" max="3845" width="4.5703125" style="211" customWidth="1"/>
    <col min="3846" max="4096" width="11.42578125" style="211"/>
    <col min="4097" max="4097" width="6.5703125" style="211" customWidth="1"/>
    <col min="4098" max="4098" width="2.5703125" style="211" customWidth="1"/>
    <col min="4099" max="4099" width="59.7109375" style="211" customWidth="1"/>
    <col min="4100" max="4100" width="84.7109375" style="211" customWidth="1"/>
    <col min="4101" max="4101" width="4.5703125" style="211" customWidth="1"/>
    <col min="4102" max="4352" width="11.42578125" style="211"/>
    <col min="4353" max="4353" width="6.5703125" style="211" customWidth="1"/>
    <col min="4354" max="4354" width="2.5703125" style="211" customWidth="1"/>
    <col min="4355" max="4355" width="59.7109375" style="211" customWidth="1"/>
    <col min="4356" max="4356" width="84.7109375" style="211" customWidth="1"/>
    <col min="4357" max="4357" width="4.5703125" style="211" customWidth="1"/>
    <col min="4358" max="4608" width="11.42578125" style="211"/>
    <col min="4609" max="4609" width="6.5703125" style="211" customWidth="1"/>
    <col min="4610" max="4610" width="2.5703125" style="211" customWidth="1"/>
    <col min="4611" max="4611" width="59.7109375" style="211" customWidth="1"/>
    <col min="4612" max="4612" width="84.7109375" style="211" customWidth="1"/>
    <col min="4613" max="4613" width="4.5703125" style="211" customWidth="1"/>
    <col min="4614" max="4864" width="11.42578125" style="211"/>
    <col min="4865" max="4865" width="6.5703125" style="211" customWidth="1"/>
    <col min="4866" max="4866" width="2.5703125" style="211" customWidth="1"/>
    <col min="4867" max="4867" width="59.7109375" style="211" customWidth="1"/>
    <col min="4868" max="4868" width="84.7109375" style="211" customWidth="1"/>
    <col min="4869" max="4869" width="4.5703125" style="211" customWidth="1"/>
    <col min="4870" max="5120" width="11.42578125" style="211"/>
    <col min="5121" max="5121" width="6.5703125" style="211" customWidth="1"/>
    <col min="5122" max="5122" width="2.5703125" style="211" customWidth="1"/>
    <col min="5123" max="5123" width="59.7109375" style="211" customWidth="1"/>
    <col min="5124" max="5124" width="84.7109375" style="211" customWidth="1"/>
    <col min="5125" max="5125" width="4.5703125" style="211" customWidth="1"/>
    <col min="5126" max="5376" width="11.42578125" style="211"/>
    <col min="5377" max="5377" width="6.5703125" style="211" customWidth="1"/>
    <col min="5378" max="5378" width="2.5703125" style="211" customWidth="1"/>
    <col min="5379" max="5379" width="59.7109375" style="211" customWidth="1"/>
    <col min="5380" max="5380" width="84.7109375" style="211" customWidth="1"/>
    <col min="5381" max="5381" width="4.5703125" style="211" customWidth="1"/>
    <col min="5382" max="5632" width="11.42578125" style="211"/>
    <col min="5633" max="5633" width="6.5703125" style="211" customWidth="1"/>
    <col min="5634" max="5634" width="2.5703125" style="211" customWidth="1"/>
    <col min="5635" max="5635" width="59.7109375" style="211" customWidth="1"/>
    <col min="5636" max="5636" width="84.7109375" style="211" customWidth="1"/>
    <col min="5637" max="5637" width="4.5703125" style="211" customWidth="1"/>
    <col min="5638" max="5888" width="11.42578125" style="211"/>
    <col min="5889" max="5889" width="6.5703125" style="211" customWidth="1"/>
    <col min="5890" max="5890" width="2.5703125" style="211" customWidth="1"/>
    <col min="5891" max="5891" width="59.7109375" style="211" customWidth="1"/>
    <col min="5892" max="5892" width="84.7109375" style="211" customWidth="1"/>
    <col min="5893" max="5893" width="4.5703125" style="211" customWidth="1"/>
    <col min="5894" max="6144" width="11.42578125" style="211"/>
    <col min="6145" max="6145" width="6.5703125" style="211" customWidth="1"/>
    <col min="6146" max="6146" width="2.5703125" style="211" customWidth="1"/>
    <col min="6147" max="6147" width="59.7109375" style="211" customWidth="1"/>
    <col min="6148" max="6148" width="84.7109375" style="211" customWidth="1"/>
    <col min="6149" max="6149" width="4.5703125" style="211" customWidth="1"/>
    <col min="6150" max="6400" width="11.42578125" style="211"/>
    <col min="6401" max="6401" width="6.5703125" style="211" customWidth="1"/>
    <col min="6402" max="6402" width="2.5703125" style="211" customWidth="1"/>
    <col min="6403" max="6403" width="59.7109375" style="211" customWidth="1"/>
    <col min="6404" max="6404" width="84.7109375" style="211" customWidth="1"/>
    <col min="6405" max="6405" width="4.5703125" style="211" customWidth="1"/>
    <col min="6406" max="6656" width="11.42578125" style="211"/>
    <col min="6657" max="6657" width="6.5703125" style="211" customWidth="1"/>
    <col min="6658" max="6658" width="2.5703125" style="211" customWidth="1"/>
    <col min="6659" max="6659" width="59.7109375" style="211" customWidth="1"/>
    <col min="6660" max="6660" width="84.7109375" style="211" customWidth="1"/>
    <col min="6661" max="6661" width="4.5703125" style="211" customWidth="1"/>
    <col min="6662" max="6912" width="11.42578125" style="211"/>
    <col min="6913" max="6913" width="6.5703125" style="211" customWidth="1"/>
    <col min="6914" max="6914" width="2.5703125" style="211" customWidth="1"/>
    <col min="6915" max="6915" width="59.7109375" style="211" customWidth="1"/>
    <col min="6916" max="6916" width="84.7109375" style="211" customWidth="1"/>
    <col min="6917" max="6917" width="4.5703125" style="211" customWidth="1"/>
    <col min="6918" max="7168" width="11.42578125" style="211"/>
    <col min="7169" max="7169" width="6.5703125" style="211" customWidth="1"/>
    <col min="7170" max="7170" width="2.5703125" style="211" customWidth="1"/>
    <col min="7171" max="7171" width="59.7109375" style="211" customWidth="1"/>
    <col min="7172" max="7172" width="84.7109375" style="211" customWidth="1"/>
    <col min="7173" max="7173" width="4.5703125" style="211" customWidth="1"/>
    <col min="7174" max="7424" width="11.42578125" style="211"/>
    <col min="7425" max="7425" width="6.5703125" style="211" customWidth="1"/>
    <col min="7426" max="7426" width="2.5703125" style="211" customWidth="1"/>
    <col min="7427" max="7427" width="59.7109375" style="211" customWidth="1"/>
    <col min="7428" max="7428" width="84.7109375" style="211" customWidth="1"/>
    <col min="7429" max="7429" width="4.5703125" style="211" customWidth="1"/>
    <col min="7430" max="7680" width="11.42578125" style="211"/>
    <col min="7681" max="7681" width="6.5703125" style="211" customWidth="1"/>
    <col min="7682" max="7682" width="2.5703125" style="211" customWidth="1"/>
    <col min="7683" max="7683" width="59.7109375" style="211" customWidth="1"/>
    <col min="7684" max="7684" width="84.7109375" style="211" customWidth="1"/>
    <col min="7685" max="7685" width="4.5703125" style="211" customWidth="1"/>
    <col min="7686" max="7936" width="11.42578125" style="211"/>
    <col min="7937" max="7937" width="6.5703125" style="211" customWidth="1"/>
    <col min="7938" max="7938" width="2.5703125" style="211" customWidth="1"/>
    <col min="7939" max="7939" width="59.7109375" style="211" customWidth="1"/>
    <col min="7940" max="7940" width="84.7109375" style="211" customWidth="1"/>
    <col min="7941" max="7941" width="4.5703125" style="211" customWidth="1"/>
    <col min="7942" max="8192" width="11.42578125" style="211"/>
    <col min="8193" max="8193" width="6.5703125" style="211" customWidth="1"/>
    <col min="8194" max="8194" width="2.5703125" style="211" customWidth="1"/>
    <col min="8195" max="8195" width="59.7109375" style="211" customWidth="1"/>
    <col min="8196" max="8196" width="84.7109375" style="211" customWidth="1"/>
    <col min="8197" max="8197" width="4.5703125" style="211" customWidth="1"/>
    <col min="8198" max="8448" width="11.42578125" style="211"/>
    <col min="8449" max="8449" width="6.5703125" style="211" customWidth="1"/>
    <col min="8450" max="8450" width="2.5703125" style="211" customWidth="1"/>
    <col min="8451" max="8451" width="59.7109375" style="211" customWidth="1"/>
    <col min="8452" max="8452" width="84.7109375" style="211" customWidth="1"/>
    <col min="8453" max="8453" width="4.5703125" style="211" customWidth="1"/>
    <col min="8454" max="8704" width="11.42578125" style="211"/>
    <col min="8705" max="8705" width="6.5703125" style="211" customWidth="1"/>
    <col min="8706" max="8706" width="2.5703125" style="211" customWidth="1"/>
    <col min="8707" max="8707" width="59.7109375" style="211" customWidth="1"/>
    <col min="8708" max="8708" width="84.7109375" style="211" customWidth="1"/>
    <col min="8709" max="8709" width="4.5703125" style="211" customWidth="1"/>
    <col min="8710" max="8960" width="11.42578125" style="211"/>
    <col min="8961" max="8961" width="6.5703125" style="211" customWidth="1"/>
    <col min="8962" max="8962" width="2.5703125" style="211" customWidth="1"/>
    <col min="8963" max="8963" width="59.7109375" style="211" customWidth="1"/>
    <col min="8964" max="8964" width="84.7109375" style="211" customWidth="1"/>
    <col min="8965" max="8965" width="4.5703125" style="211" customWidth="1"/>
    <col min="8966" max="9216" width="11.42578125" style="211"/>
    <col min="9217" max="9217" width="6.5703125" style="211" customWidth="1"/>
    <col min="9218" max="9218" width="2.5703125" style="211" customWidth="1"/>
    <col min="9219" max="9219" width="59.7109375" style="211" customWidth="1"/>
    <col min="9220" max="9220" width="84.7109375" style="211" customWidth="1"/>
    <col min="9221" max="9221" width="4.5703125" style="211" customWidth="1"/>
    <col min="9222" max="9472" width="11.42578125" style="211"/>
    <col min="9473" max="9473" width="6.5703125" style="211" customWidth="1"/>
    <col min="9474" max="9474" width="2.5703125" style="211" customWidth="1"/>
    <col min="9475" max="9475" width="59.7109375" style="211" customWidth="1"/>
    <col min="9476" max="9476" width="84.7109375" style="211" customWidth="1"/>
    <col min="9477" max="9477" width="4.5703125" style="211" customWidth="1"/>
    <col min="9478" max="9728" width="11.42578125" style="211"/>
    <col min="9729" max="9729" width="6.5703125" style="211" customWidth="1"/>
    <col min="9730" max="9730" width="2.5703125" style="211" customWidth="1"/>
    <col min="9731" max="9731" width="59.7109375" style="211" customWidth="1"/>
    <col min="9732" max="9732" width="84.7109375" style="211" customWidth="1"/>
    <col min="9733" max="9733" width="4.5703125" style="211" customWidth="1"/>
    <col min="9734" max="9984" width="11.42578125" style="211"/>
    <col min="9985" max="9985" width="6.5703125" style="211" customWidth="1"/>
    <col min="9986" max="9986" width="2.5703125" style="211" customWidth="1"/>
    <col min="9987" max="9987" width="59.7109375" style="211" customWidth="1"/>
    <col min="9988" max="9988" width="84.7109375" style="211" customWidth="1"/>
    <col min="9989" max="9989" width="4.5703125" style="211" customWidth="1"/>
    <col min="9990" max="10240" width="11.42578125" style="211"/>
    <col min="10241" max="10241" width="6.5703125" style="211" customWidth="1"/>
    <col min="10242" max="10242" width="2.5703125" style="211" customWidth="1"/>
    <col min="10243" max="10243" width="59.7109375" style="211" customWidth="1"/>
    <col min="10244" max="10244" width="84.7109375" style="211" customWidth="1"/>
    <col min="10245" max="10245" width="4.5703125" style="211" customWidth="1"/>
    <col min="10246" max="10496" width="11.42578125" style="211"/>
    <col min="10497" max="10497" width="6.5703125" style="211" customWidth="1"/>
    <col min="10498" max="10498" width="2.5703125" style="211" customWidth="1"/>
    <col min="10499" max="10499" width="59.7109375" style="211" customWidth="1"/>
    <col min="10500" max="10500" width="84.7109375" style="211" customWidth="1"/>
    <col min="10501" max="10501" width="4.5703125" style="211" customWidth="1"/>
    <col min="10502" max="10752" width="11.42578125" style="211"/>
    <col min="10753" max="10753" width="6.5703125" style="211" customWidth="1"/>
    <col min="10754" max="10754" width="2.5703125" style="211" customWidth="1"/>
    <col min="10755" max="10755" width="59.7109375" style="211" customWidth="1"/>
    <col min="10756" max="10756" width="84.7109375" style="211" customWidth="1"/>
    <col min="10757" max="10757" width="4.5703125" style="211" customWidth="1"/>
    <col min="10758" max="11008" width="11.42578125" style="211"/>
    <col min="11009" max="11009" width="6.5703125" style="211" customWidth="1"/>
    <col min="11010" max="11010" width="2.5703125" style="211" customWidth="1"/>
    <col min="11011" max="11011" width="59.7109375" style="211" customWidth="1"/>
    <col min="11012" max="11012" width="84.7109375" style="211" customWidth="1"/>
    <col min="11013" max="11013" width="4.5703125" style="211" customWidth="1"/>
    <col min="11014" max="11264" width="11.42578125" style="211"/>
    <col min="11265" max="11265" width="6.5703125" style="211" customWidth="1"/>
    <col min="11266" max="11266" width="2.5703125" style="211" customWidth="1"/>
    <col min="11267" max="11267" width="59.7109375" style="211" customWidth="1"/>
    <col min="11268" max="11268" width="84.7109375" style="211" customWidth="1"/>
    <col min="11269" max="11269" width="4.5703125" style="211" customWidth="1"/>
    <col min="11270" max="11520" width="11.42578125" style="211"/>
    <col min="11521" max="11521" width="6.5703125" style="211" customWidth="1"/>
    <col min="11522" max="11522" width="2.5703125" style="211" customWidth="1"/>
    <col min="11523" max="11523" width="59.7109375" style="211" customWidth="1"/>
    <col min="11524" max="11524" width="84.7109375" style="211" customWidth="1"/>
    <col min="11525" max="11525" width="4.5703125" style="211" customWidth="1"/>
    <col min="11526" max="11776" width="11.42578125" style="211"/>
    <col min="11777" max="11777" width="6.5703125" style="211" customWidth="1"/>
    <col min="11778" max="11778" width="2.5703125" style="211" customWidth="1"/>
    <col min="11779" max="11779" width="59.7109375" style="211" customWidth="1"/>
    <col min="11780" max="11780" width="84.7109375" style="211" customWidth="1"/>
    <col min="11781" max="11781" width="4.5703125" style="211" customWidth="1"/>
    <col min="11782" max="12032" width="11.42578125" style="211"/>
    <col min="12033" max="12033" width="6.5703125" style="211" customWidth="1"/>
    <col min="12034" max="12034" width="2.5703125" style="211" customWidth="1"/>
    <col min="12035" max="12035" width="59.7109375" style="211" customWidth="1"/>
    <col min="12036" max="12036" width="84.7109375" style="211" customWidth="1"/>
    <col min="12037" max="12037" width="4.5703125" style="211" customWidth="1"/>
    <col min="12038" max="12288" width="11.42578125" style="211"/>
    <col min="12289" max="12289" width="6.5703125" style="211" customWidth="1"/>
    <col min="12290" max="12290" width="2.5703125" style="211" customWidth="1"/>
    <col min="12291" max="12291" width="59.7109375" style="211" customWidth="1"/>
    <col min="12292" max="12292" width="84.7109375" style="211" customWidth="1"/>
    <col min="12293" max="12293" width="4.5703125" style="211" customWidth="1"/>
    <col min="12294" max="12544" width="11.42578125" style="211"/>
    <col min="12545" max="12545" width="6.5703125" style="211" customWidth="1"/>
    <col min="12546" max="12546" width="2.5703125" style="211" customWidth="1"/>
    <col min="12547" max="12547" width="59.7109375" style="211" customWidth="1"/>
    <col min="12548" max="12548" width="84.7109375" style="211" customWidth="1"/>
    <col min="12549" max="12549" width="4.5703125" style="211" customWidth="1"/>
    <col min="12550" max="12800" width="11.42578125" style="211"/>
    <col min="12801" max="12801" width="6.5703125" style="211" customWidth="1"/>
    <col min="12802" max="12802" width="2.5703125" style="211" customWidth="1"/>
    <col min="12803" max="12803" width="59.7109375" style="211" customWidth="1"/>
    <col min="12804" max="12804" width="84.7109375" style="211" customWidth="1"/>
    <col min="12805" max="12805" width="4.5703125" style="211" customWidth="1"/>
    <col min="12806" max="13056" width="11.42578125" style="211"/>
    <col min="13057" max="13057" width="6.5703125" style="211" customWidth="1"/>
    <col min="13058" max="13058" width="2.5703125" style="211" customWidth="1"/>
    <col min="13059" max="13059" width="59.7109375" style="211" customWidth="1"/>
    <col min="13060" max="13060" width="84.7109375" style="211" customWidth="1"/>
    <col min="13061" max="13061" width="4.5703125" style="211" customWidth="1"/>
    <col min="13062" max="13312" width="11.42578125" style="211"/>
    <col min="13313" max="13313" width="6.5703125" style="211" customWidth="1"/>
    <col min="13314" max="13314" width="2.5703125" style="211" customWidth="1"/>
    <col min="13315" max="13315" width="59.7109375" style="211" customWidth="1"/>
    <col min="13316" max="13316" width="84.7109375" style="211" customWidth="1"/>
    <col min="13317" max="13317" width="4.5703125" style="211" customWidth="1"/>
    <col min="13318" max="13568" width="11.42578125" style="211"/>
    <col min="13569" max="13569" width="6.5703125" style="211" customWidth="1"/>
    <col min="13570" max="13570" width="2.5703125" style="211" customWidth="1"/>
    <col min="13571" max="13571" width="59.7109375" style="211" customWidth="1"/>
    <col min="13572" max="13572" width="84.7109375" style="211" customWidth="1"/>
    <col min="13573" max="13573" width="4.5703125" style="211" customWidth="1"/>
    <col min="13574" max="13824" width="11.42578125" style="211"/>
    <col min="13825" max="13825" width="6.5703125" style="211" customWidth="1"/>
    <col min="13826" max="13826" width="2.5703125" style="211" customWidth="1"/>
    <col min="13827" max="13827" width="59.7109375" style="211" customWidth="1"/>
    <col min="13828" max="13828" width="84.7109375" style="211" customWidth="1"/>
    <col min="13829" max="13829" width="4.5703125" style="211" customWidth="1"/>
    <col min="13830" max="14080" width="11.42578125" style="211"/>
    <col min="14081" max="14081" width="6.5703125" style="211" customWidth="1"/>
    <col min="14082" max="14082" width="2.5703125" style="211" customWidth="1"/>
    <col min="14083" max="14083" width="59.7109375" style="211" customWidth="1"/>
    <col min="14084" max="14084" width="84.7109375" style="211" customWidth="1"/>
    <col min="14085" max="14085" width="4.5703125" style="211" customWidth="1"/>
    <col min="14086" max="14336" width="11.42578125" style="211"/>
    <col min="14337" max="14337" width="6.5703125" style="211" customWidth="1"/>
    <col min="14338" max="14338" width="2.5703125" style="211" customWidth="1"/>
    <col min="14339" max="14339" width="59.7109375" style="211" customWidth="1"/>
    <col min="14340" max="14340" width="84.7109375" style="211" customWidth="1"/>
    <col min="14341" max="14341" width="4.5703125" style="211" customWidth="1"/>
    <col min="14342" max="14592" width="11.42578125" style="211"/>
    <col min="14593" max="14593" width="6.5703125" style="211" customWidth="1"/>
    <col min="14594" max="14594" width="2.5703125" style="211" customWidth="1"/>
    <col min="14595" max="14595" width="59.7109375" style="211" customWidth="1"/>
    <col min="14596" max="14596" width="84.7109375" style="211" customWidth="1"/>
    <col min="14597" max="14597" width="4.5703125" style="211" customWidth="1"/>
    <col min="14598" max="14848" width="11.42578125" style="211"/>
    <col min="14849" max="14849" width="6.5703125" style="211" customWidth="1"/>
    <col min="14850" max="14850" width="2.5703125" style="211" customWidth="1"/>
    <col min="14851" max="14851" width="59.7109375" style="211" customWidth="1"/>
    <col min="14852" max="14852" width="84.7109375" style="211" customWidth="1"/>
    <col min="14853" max="14853" width="4.5703125" style="211" customWidth="1"/>
    <col min="14854" max="15104" width="11.42578125" style="211"/>
    <col min="15105" max="15105" width="6.5703125" style="211" customWidth="1"/>
    <col min="15106" max="15106" width="2.5703125" style="211" customWidth="1"/>
    <col min="15107" max="15107" width="59.7109375" style="211" customWidth="1"/>
    <col min="15108" max="15108" width="84.7109375" style="211" customWidth="1"/>
    <col min="15109" max="15109" width="4.5703125" style="211" customWidth="1"/>
    <col min="15110" max="15360" width="11.42578125" style="211"/>
    <col min="15361" max="15361" width="6.5703125" style="211" customWidth="1"/>
    <col min="15362" max="15362" width="2.5703125" style="211" customWidth="1"/>
    <col min="15363" max="15363" width="59.7109375" style="211" customWidth="1"/>
    <col min="15364" max="15364" width="84.7109375" style="211" customWidth="1"/>
    <col min="15365" max="15365" width="4.5703125" style="211" customWidth="1"/>
    <col min="15366" max="15616" width="11.42578125" style="211"/>
    <col min="15617" max="15617" width="6.5703125" style="211" customWidth="1"/>
    <col min="15618" max="15618" width="2.5703125" style="211" customWidth="1"/>
    <col min="15619" max="15619" width="59.7109375" style="211" customWidth="1"/>
    <col min="15620" max="15620" width="84.7109375" style="211" customWidth="1"/>
    <col min="15621" max="15621" width="4.5703125" style="211" customWidth="1"/>
    <col min="15622" max="15872" width="11.42578125" style="211"/>
    <col min="15873" max="15873" width="6.5703125" style="211" customWidth="1"/>
    <col min="15874" max="15874" width="2.5703125" style="211" customWidth="1"/>
    <col min="15875" max="15875" width="59.7109375" style="211" customWidth="1"/>
    <col min="15876" max="15876" width="84.7109375" style="211" customWidth="1"/>
    <col min="15877" max="15877" width="4.5703125" style="211" customWidth="1"/>
    <col min="15878" max="16128" width="11.42578125" style="211"/>
    <col min="16129" max="16129" width="6.5703125" style="211" customWidth="1"/>
    <col min="16130" max="16130" width="2.5703125" style="211" customWidth="1"/>
    <col min="16131" max="16131" width="59.7109375" style="211" customWidth="1"/>
    <col min="16132" max="16132" width="84.7109375" style="211" customWidth="1"/>
    <col min="16133" max="16133" width="4.5703125" style="211" customWidth="1"/>
    <col min="16134" max="16384" width="11.42578125" style="211"/>
  </cols>
  <sheetData>
    <row r="1" spans="1:5" s="218" customFormat="1" ht="15.75" customHeight="1" x14ac:dyDescent="0.2">
      <c r="A1" s="445" t="s">
        <v>781</v>
      </c>
      <c r="B1" s="522"/>
      <c r="C1" s="522"/>
      <c r="D1" s="390" t="s">
        <v>1592</v>
      </c>
    </row>
    <row r="2" spans="1:5" s="218" customFormat="1" ht="15.75" customHeight="1" x14ac:dyDescent="0.2">
      <c r="A2" s="445" t="s">
        <v>1705</v>
      </c>
      <c r="B2" s="526"/>
      <c r="C2" s="526"/>
      <c r="D2" s="523"/>
    </row>
    <row r="3" spans="1:5" s="218" customFormat="1" ht="15.75" customHeight="1" x14ac:dyDescent="0.2">
      <c r="A3" s="445" t="s">
        <v>783</v>
      </c>
      <c r="B3" s="522"/>
      <c r="C3" s="522"/>
      <c r="D3" s="527"/>
    </row>
    <row r="4" spans="1:5" s="218" customFormat="1" ht="15.75" customHeight="1" x14ac:dyDescent="0.2">
      <c r="A4" s="445" t="s">
        <v>412</v>
      </c>
      <c r="B4" s="522"/>
      <c r="C4" s="522"/>
      <c r="D4" s="527"/>
    </row>
    <row r="5" spans="1:5" ht="15" customHeight="1" x14ac:dyDescent="0.2">
      <c r="A5" s="297"/>
      <c r="C5" s="416"/>
    </row>
    <row r="6" spans="1:5" ht="17.25" customHeight="1" x14ac:dyDescent="0.2">
      <c r="A6" s="1508" t="s">
        <v>3</v>
      </c>
      <c r="B6" s="1508"/>
      <c r="C6" s="1508"/>
      <c r="D6" s="1508"/>
    </row>
    <row r="7" spans="1:5" ht="15" customHeight="1" x14ac:dyDescent="0.2">
      <c r="A7" s="1509" t="s">
        <v>771</v>
      </c>
      <c r="B7" s="1509"/>
      <c r="C7" s="1282" t="s">
        <v>784</v>
      </c>
      <c r="D7" s="1282" t="s">
        <v>785</v>
      </c>
    </row>
    <row r="8" spans="1:5" ht="17.100000000000001" customHeight="1" x14ac:dyDescent="0.2">
      <c r="A8" s="932">
        <v>16</v>
      </c>
      <c r="B8" s="924"/>
      <c r="C8" s="1182" t="s">
        <v>2093</v>
      </c>
      <c r="D8" s="1182" t="s">
        <v>935</v>
      </c>
      <c r="E8" s="429"/>
    </row>
    <row r="9" spans="1:5" ht="17.100000000000001" customHeight="1" x14ac:dyDescent="0.2">
      <c r="A9" s="870">
        <v>17</v>
      </c>
      <c r="B9" s="872"/>
      <c r="C9" s="878" t="s">
        <v>2094</v>
      </c>
      <c r="D9" s="878" t="s">
        <v>935</v>
      </c>
      <c r="E9" s="429"/>
    </row>
    <row r="10" spans="1:5" ht="17.100000000000001" customHeight="1" x14ac:dyDescent="0.2">
      <c r="A10" s="870">
        <v>18</v>
      </c>
      <c r="B10" s="872"/>
      <c r="C10" s="878" t="s">
        <v>936</v>
      </c>
      <c r="D10" s="878" t="s">
        <v>937</v>
      </c>
      <c r="E10" s="429"/>
    </row>
    <row r="11" spans="1:5" ht="17.100000000000001" customHeight="1" x14ac:dyDescent="0.2">
      <c r="A11" s="870">
        <v>19</v>
      </c>
      <c r="B11" s="872"/>
      <c r="C11" s="878" t="s">
        <v>938</v>
      </c>
      <c r="D11" s="878" t="s">
        <v>939</v>
      </c>
      <c r="E11" s="429"/>
    </row>
    <row r="12" spans="1:5" ht="17.100000000000001" customHeight="1" x14ac:dyDescent="0.2">
      <c r="A12" s="870">
        <v>20</v>
      </c>
      <c r="B12" s="872"/>
      <c r="C12" s="878" t="s">
        <v>940</v>
      </c>
      <c r="D12" s="878" t="s">
        <v>941</v>
      </c>
      <c r="E12" s="429"/>
    </row>
    <row r="13" spans="1:5" ht="29.25" customHeight="1" x14ac:dyDescent="0.2">
      <c r="A13" s="870">
        <v>21</v>
      </c>
      <c r="B13" s="872"/>
      <c r="C13" s="878" t="s">
        <v>942</v>
      </c>
      <c r="D13" s="878" t="s">
        <v>943</v>
      </c>
      <c r="E13" s="429"/>
    </row>
    <row r="14" spans="1:5" ht="17.100000000000001" customHeight="1" x14ac:dyDescent="0.2">
      <c r="A14" s="870">
        <v>22</v>
      </c>
      <c r="B14" s="872"/>
      <c r="C14" s="878" t="s">
        <v>944</v>
      </c>
      <c r="D14" s="878" t="s">
        <v>945</v>
      </c>
      <c r="E14" s="429"/>
    </row>
    <row r="15" spans="1:5" ht="17.100000000000001" customHeight="1" x14ac:dyDescent="0.2">
      <c r="A15" s="870">
        <v>23</v>
      </c>
      <c r="B15" s="872"/>
      <c r="C15" s="878" t="s">
        <v>2095</v>
      </c>
      <c r="D15" s="878" t="s">
        <v>946</v>
      </c>
      <c r="E15" s="429"/>
    </row>
    <row r="16" spans="1:5" ht="27" customHeight="1" x14ac:dyDescent="0.2">
      <c r="A16" s="870">
        <v>24</v>
      </c>
      <c r="B16" s="872"/>
      <c r="C16" s="878" t="s">
        <v>947</v>
      </c>
      <c r="D16" s="878" t="s">
        <v>948</v>
      </c>
      <c r="E16" s="429"/>
    </row>
    <row r="17" spans="1:5" ht="17.100000000000001" customHeight="1" x14ac:dyDescent="0.2">
      <c r="A17" s="1504">
        <v>25</v>
      </c>
      <c r="B17" s="1505"/>
      <c r="C17" s="1506" t="s">
        <v>949</v>
      </c>
      <c r="D17" s="878" t="s">
        <v>950</v>
      </c>
      <c r="E17" s="429"/>
    </row>
    <row r="18" spans="1:5" ht="17.100000000000001" customHeight="1" x14ac:dyDescent="0.2">
      <c r="A18" s="1504"/>
      <c r="B18" s="1505"/>
      <c r="C18" s="1506"/>
      <c r="D18" s="878" t="s">
        <v>951</v>
      </c>
      <c r="E18" s="429"/>
    </row>
    <row r="19" spans="1:5" ht="17.100000000000001" customHeight="1" x14ac:dyDescent="0.2">
      <c r="A19" s="870">
        <v>26</v>
      </c>
      <c r="B19" s="423"/>
      <c r="C19" s="878" t="s">
        <v>952</v>
      </c>
      <c r="D19" s="878" t="s">
        <v>953</v>
      </c>
      <c r="E19" s="429"/>
    </row>
    <row r="20" spans="1:5" ht="17.100000000000001" customHeight="1" x14ac:dyDescent="0.2">
      <c r="A20" s="1504">
        <v>27</v>
      </c>
      <c r="B20" s="1505"/>
      <c r="C20" s="1506" t="s">
        <v>985</v>
      </c>
      <c r="D20" s="878" t="s">
        <v>954</v>
      </c>
      <c r="E20" s="429"/>
    </row>
    <row r="21" spans="1:5" ht="17.100000000000001" customHeight="1" x14ac:dyDescent="0.2">
      <c r="A21" s="1504"/>
      <c r="B21" s="1505"/>
      <c r="C21" s="1506"/>
      <c r="D21" s="878" t="s">
        <v>955</v>
      </c>
      <c r="E21" s="429"/>
    </row>
    <row r="22" spans="1:5" ht="17.100000000000001" customHeight="1" x14ac:dyDescent="0.2">
      <c r="A22" s="870">
        <v>28</v>
      </c>
      <c r="B22" s="872"/>
      <c r="C22" s="878" t="s">
        <v>2096</v>
      </c>
      <c r="D22" s="878" t="s">
        <v>956</v>
      </c>
      <c r="E22" s="429"/>
    </row>
    <row r="23" spans="1:5" ht="17.100000000000001" customHeight="1" x14ac:dyDescent="0.2">
      <c r="A23" s="870">
        <v>29</v>
      </c>
      <c r="B23" s="872"/>
      <c r="C23" s="878" t="s">
        <v>957</v>
      </c>
      <c r="D23" s="878" t="s">
        <v>958</v>
      </c>
      <c r="E23" s="429"/>
    </row>
    <row r="24" spans="1:5" ht="17.100000000000001" customHeight="1" x14ac:dyDescent="0.2">
      <c r="A24" s="870">
        <v>30</v>
      </c>
      <c r="B24" s="872"/>
      <c r="C24" s="878" t="s">
        <v>959</v>
      </c>
      <c r="D24" s="878" t="s">
        <v>960</v>
      </c>
      <c r="E24" s="429"/>
    </row>
    <row r="25" spans="1:5" ht="29.25" customHeight="1" x14ac:dyDescent="0.2">
      <c r="A25" s="870">
        <v>31</v>
      </c>
      <c r="B25" s="872"/>
      <c r="C25" s="878" t="s">
        <v>961</v>
      </c>
      <c r="D25" s="878" t="s">
        <v>962</v>
      </c>
      <c r="E25" s="429"/>
    </row>
    <row r="26" spans="1:5" ht="19.5" customHeight="1" x14ac:dyDescent="0.2">
      <c r="A26" s="870">
        <v>32</v>
      </c>
      <c r="B26" s="872"/>
      <c r="C26" s="878" t="s">
        <v>963</v>
      </c>
      <c r="D26" s="878" t="s">
        <v>964</v>
      </c>
      <c r="E26" s="429"/>
    </row>
    <row r="27" spans="1:5" ht="17.100000000000001" customHeight="1" x14ac:dyDescent="0.2">
      <c r="A27" s="870">
        <v>33</v>
      </c>
      <c r="B27" s="872"/>
      <c r="C27" s="878" t="s">
        <v>965</v>
      </c>
      <c r="D27" s="878" t="s">
        <v>966</v>
      </c>
      <c r="E27" s="429"/>
    </row>
    <row r="28" spans="1:5" ht="17.100000000000001" customHeight="1" x14ac:dyDescent="0.2">
      <c r="A28" s="870">
        <v>34</v>
      </c>
      <c r="B28" s="872"/>
      <c r="C28" s="878" t="s">
        <v>967</v>
      </c>
      <c r="D28" s="878" t="s">
        <v>968</v>
      </c>
      <c r="E28" s="429"/>
    </row>
    <row r="29" spans="1:5" s="208" customFormat="1" ht="26.25" customHeight="1" x14ac:dyDescent="0.2">
      <c r="A29" s="944">
        <v>35</v>
      </c>
      <c r="B29" s="943"/>
      <c r="C29" s="1185" t="s">
        <v>969</v>
      </c>
      <c r="D29" s="1185" t="s">
        <v>970</v>
      </c>
      <c r="E29" s="429"/>
    </row>
    <row r="30" spans="1:5" s="208" customFormat="1" ht="16.5" customHeight="1" x14ac:dyDescent="0.2">
      <c r="A30" s="422"/>
      <c r="B30" s="442"/>
      <c r="C30" s="443"/>
      <c r="D30" s="420"/>
      <c r="E30" s="429"/>
    </row>
    <row r="31" spans="1:5" x14ac:dyDescent="0.2">
      <c r="A31" s="1513" t="s">
        <v>780</v>
      </c>
      <c r="B31" s="1513"/>
      <c r="C31" s="1513"/>
      <c r="D31" s="1513"/>
    </row>
  </sheetData>
  <mergeCells count="9">
    <mergeCell ref="A31:D31"/>
    <mergeCell ref="A6:D6"/>
    <mergeCell ref="A7:B7"/>
    <mergeCell ref="A17:A18"/>
    <mergeCell ref="B17:B18"/>
    <mergeCell ref="C17:C18"/>
    <mergeCell ref="A20:A21"/>
    <mergeCell ref="B20:B21"/>
    <mergeCell ref="C20:C21"/>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&amp;L&amp;"Tahoma,Normal"454</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16"/>
  <sheetViews>
    <sheetView showGridLines="0" view="pageBreakPreview" zoomScaleNormal="75" zoomScaleSheetLayoutView="100" workbookViewId="0"/>
  </sheetViews>
  <sheetFormatPr baseColWidth="10" defaultColWidth="11.42578125" defaultRowHeight="12.75" x14ac:dyDescent="0.2"/>
  <cols>
    <col min="1" max="1" width="5.7109375" style="211" customWidth="1"/>
    <col min="2" max="2" width="3.5703125" style="211" customWidth="1"/>
    <col min="3" max="3" width="59.7109375" style="211" customWidth="1"/>
    <col min="4" max="4" width="83.5703125" style="211" customWidth="1"/>
    <col min="5" max="5" width="4.7109375" style="211" customWidth="1"/>
    <col min="6" max="256" width="11.42578125" style="211"/>
    <col min="257" max="257" width="7" style="211" customWidth="1"/>
    <col min="258" max="258" width="4.140625" style="211" customWidth="1"/>
    <col min="259" max="259" width="59.7109375" style="211" customWidth="1"/>
    <col min="260" max="260" width="84.7109375" style="211" customWidth="1"/>
    <col min="261" max="261" width="4.7109375" style="211" customWidth="1"/>
    <col min="262" max="512" width="11.42578125" style="211"/>
    <col min="513" max="513" width="7" style="211" customWidth="1"/>
    <col min="514" max="514" width="4.140625" style="211" customWidth="1"/>
    <col min="515" max="515" width="59.7109375" style="211" customWidth="1"/>
    <col min="516" max="516" width="84.7109375" style="211" customWidth="1"/>
    <col min="517" max="517" width="4.7109375" style="211" customWidth="1"/>
    <col min="518" max="768" width="11.42578125" style="211"/>
    <col min="769" max="769" width="7" style="211" customWidth="1"/>
    <col min="770" max="770" width="4.140625" style="211" customWidth="1"/>
    <col min="771" max="771" width="59.7109375" style="211" customWidth="1"/>
    <col min="772" max="772" width="84.7109375" style="211" customWidth="1"/>
    <col min="773" max="773" width="4.7109375" style="211" customWidth="1"/>
    <col min="774" max="1024" width="11.42578125" style="211"/>
    <col min="1025" max="1025" width="7" style="211" customWidth="1"/>
    <col min="1026" max="1026" width="4.140625" style="211" customWidth="1"/>
    <col min="1027" max="1027" width="59.7109375" style="211" customWidth="1"/>
    <col min="1028" max="1028" width="84.7109375" style="211" customWidth="1"/>
    <col min="1029" max="1029" width="4.7109375" style="211" customWidth="1"/>
    <col min="1030" max="1280" width="11.42578125" style="211"/>
    <col min="1281" max="1281" width="7" style="211" customWidth="1"/>
    <col min="1282" max="1282" width="4.140625" style="211" customWidth="1"/>
    <col min="1283" max="1283" width="59.7109375" style="211" customWidth="1"/>
    <col min="1284" max="1284" width="84.7109375" style="211" customWidth="1"/>
    <col min="1285" max="1285" width="4.7109375" style="211" customWidth="1"/>
    <col min="1286" max="1536" width="11.42578125" style="211"/>
    <col min="1537" max="1537" width="7" style="211" customWidth="1"/>
    <col min="1538" max="1538" width="4.140625" style="211" customWidth="1"/>
    <col min="1539" max="1539" width="59.7109375" style="211" customWidth="1"/>
    <col min="1540" max="1540" width="84.7109375" style="211" customWidth="1"/>
    <col min="1541" max="1541" width="4.7109375" style="211" customWidth="1"/>
    <col min="1542" max="1792" width="11.42578125" style="211"/>
    <col min="1793" max="1793" width="7" style="211" customWidth="1"/>
    <col min="1794" max="1794" width="4.140625" style="211" customWidth="1"/>
    <col min="1795" max="1795" width="59.7109375" style="211" customWidth="1"/>
    <col min="1796" max="1796" width="84.7109375" style="211" customWidth="1"/>
    <col min="1797" max="1797" width="4.7109375" style="211" customWidth="1"/>
    <col min="1798" max="2048" width="11.42578125" style="211"/>
    <col min="2049" max="2049" width="7" style="211" customWidth="1"/>
    <col min="2050" max="2050" width="4.140625" style="211" customWidth="1"/>
    <col min="2051" max="2051" width="59.7109375" style="211" customWidth="1"/>
    <col min="2052" max="2052" width="84.7109375" style="211" customWidth="1"/>
    <col min="2053" max="2053" width="4.7109375" style="211" customWidth="1"/>
    <col min="2054" max="2304" width="11.42578125" style="211"/>
    <col min="2305" max="2305" width="7" style="211" customWidth="1"/>
    <col min="2306" max="2306" width="4.140625" style="211" customWidth="1"/>
    <col min="2307" max="2307" width="59.7109375" style="211" customWidth="1"/>
    <col min="2308" max="2308" width="84.7109375" style="211" customWidth="1"/>
    <col min="2309" max="2309" width="4.7109375" style="211" customWidth="1"/>
    <col min="2310" max="2560" width="11.42578125" style="211"/>
    <col min="2561" max="2561" width="7" style="211" customWidth="1"/>
    <col min="2562" max="2562" width="4.140625" style="211" customWidth="1"/>
    <col min="2563" max="2563" width="59.7109375" style="211" customWidth="1"/>
    <col min="2564" max="2564" width="84.7109375" style="211" customWidth="1"/>
    <col min="2565" max="2565" width="4.7109375" style="211" customWidth="1"/>
    <col min="2566" max="2816" width="11.42578125" style="211"/>
    <col min="2817" max="2817" width="7" style="211" customWidth="1"/>
    <col min="2818" max="2818" width="4.140625" style="211" customWidth="1"/>
    <col min="2819" max="2819" width="59.7109375" style="211" customWidth="1"/>
    <col min="2820" max="2820" width="84.7109375" style="211" customWidth="1"/>
    <col min="2821" max="2821" width="4.7109375" style="211" customWidth="1"/>
    <col min="2822" max="3072" width="11.42578125" style="211"/>
    <col min="3073" max="3073" width="7" style="211" customWidth="1"/>
    <col min="3074" max="3074" width="4.140625" style="211" customWidth="1"/>
    <col min="3075" max="3075" width="59.7109375" style="211" customWidth="1"/>
    <col min="3076" max="3076" width="84.7109375" style="211" customWidth="1"/>
    <col min="3077" max="3077" width="4.7109375" style="211" customWidth="1"/>
    <col min="3078" max="3328" width="11.42578125" style="211"/>
    <col min="3329" max="3329" width="7" style="211" customWidth="1"/>
    <col min="3330" max="3330" width="4.140625" style="211" customWidth="1"/>
    <col min="3331" max="3331" width="59.7109375" style="211" customWidth="1"/>
    <col min="3332" max="3332" width="84.7109375" style="211" customWidth="1"/>
    <col min="3333" max="3333" width="4.7109375" style="211" customWidth="1"/>
    <col min="3334" max="3584" width="11.42578125" style="211"/>
    <col min="3585" max="3585" width="7" style="211" customWidth="1"/>
    <col min="3586" max="3586" width="4.140625" style="211" customWidth="1"/>
    <col min="3587" max="3587" width="59.7109375" style="211" customWidth="1"/>
    <col min="3588" max="3588" width="84.7109375" style="211" customWidth="1"/>
    <col min="3589" max="3589" width="4.7109375" style="211" customWidth="1"/>
    <col min="3590" max="3840" width="11.42578125" style="211"/>
    <col min="3841" max="3841" width="7" style="211" customWidth="1"/>
    <col min="3842" max="3842" width="4.140625" style="211" customWidth="1"/>
    <col min="3843" max="3843" width="59.7109375" style="211" customWidth="1"/>
    <col min="3844" max="3844" width="84.7109375" style="211" customWidth="1"/>
    <col min="3845" max="3845" width="4.7109375" style="211" customWidth="1"/>
    <col min="3846" max="4096" width="11.42578125" style="211"/>
    <col min="4097" max="4097" width="7" style="211" customWidth="1"/>
    <col min="4098" max="4098" width="4.140625" style="211" customWidth="1"/>
    <col min="4099" max="4099" width="59.7109375" style="211" customWidth="1"/>
    <col min="4100" max="4100" width="84.7109375" style="211" customWidth="1"/>
    <col min="4101" max="4101" width="4.7109375" style="211" customWidth="1"/>
    <col min="4102" max="4352" width="11.42578125" style="211"/>
    <col min="4353" max="4353" width="7" style="211" customWidth="1"/>
    <col min="4354" max="4354" width="4.140625" style="211" customWidth="1"/>
    <col min="4355" max="4355" width="59.7109375" style="211" customWidth="1"/>
    <col min="4356" max="4356" width="84.7109375" style="211" customWidth="1"/>
    <col min="4357" max="4357" width="4.7109375" style="211" customWidth="1"/>
    <col min="4358" max="4608" width="11.42578125" style="211"/>
    <col min="4609" max="4609" width="7" style="211" customWidth="1"/>
    <col min="4610" max="4610" width="4.140625" style="211" customWidth="1"/>
    <col min="4611" max="4611" width="59.7109375" style="211" customWidth="1"/>
    <col min="4612" max="4612" width="84.7109375" style="211" customWidth="1"/>
    <col min="4613" max="4613" width="4.7109375" style="211" customWidth="1"/>
    <col min="4614" max="4864" width="11.42578125" style="211"/>
    <col min="4865" max="4865" width="7" style="211" customWidth="1"/>
    <col min="4866" max="4866" width="4.140625" style="211" customWidth="1"/>
    <col min="4867" max="4867" width="59.7109375" style="211" customWidth="1"/>
    <col min="4868" max="4868" width="84.7109375" style="211" customWidth="1"/>
    <col min="4869" max="4869" width="4.7109375" style="211" customWidth="1"/>
    <col min="4870" max="5120" width="11.42578125" style="211"/>
    <col min="5121" max="5121" width="7" style="211" customWidth="1"/>
    <col min="5122" max="5122" width="4.140625" style="211" customWidth="1"/>
    <col min="5123" max="5123" width="59.7109375" style="211" customWidth="1"/>
    <col min="5124" max="5124" width="84.7109375" style="211" customWidth="1"/>
    <col min="5125" max="5125" width="4.7109375" style="211" customWidth="1"/>
    <col min="5126" max="5376" width="11.42578125" style="211"/>
    <col min="5377" max="5377" width="7" style="211" customWidth="1"/>
    <col min="5378" max="5378" width="4.140625" style="211" customWidth="1"/>
    <col min="5379" max="5379" width="59.7109375" style="211" customWidth="1"/>
    <col min="5380" max="5380" width="84.7109375" style="211" customWidth="1"/>
    <col min="5381" max="5381" width="4.7109375" style="211" customWidth="1"/>
    <col min="5382" max="5632" width="11.42578125" style="211"/>
    <col min="5633" max="5633" width="7" style="211" customWidth="1"/>
    <col min="5634" max="5634" width="4.140625" style="211" customWidth="1"/>
    <col min="5635" max="5635" width="59.7109375" style="211" customWidth="1"/>
    <col min="5636" max="5636" width="84.7109375" style="211" customWidth="1"/>
    <col min="5637" max="5637" width="4.7109375" style="211" customWidth="1"/>
    <col min="5638" max="5888" width="11.42578125" style="211"/>
    <col min="5889" max="5889" width="7" style="211" customWidth="1"/>
    <col min="5890" max="5890" width="4.140625" style="211" customWidth="1"/>
    <col min="5891" max="5891" width="59.7109375" style="211" customWidth="1"/>
    <col min="5892" max="5892" width="84.7109375" style="211" customWidth="1"/>
    <col min="5893" max="5893" width="4.7109375" style="211" customWidth="1"/>
    <col min="5894" max="6144" width="11.42578125" style="211"/>
    <col min="6145" max="6145" width="7" style="211" customWidth="1"/>
    <col min="6146" max="6146" width="4.140625" style="211" customWidth="1"/>
    <col min="6147" max="6147" width="59.7109375" style="211" customWidth="1"/>
    <col min="6148" max="6148" width="84.7109375" style="211" customWidth="1"/>
    <col min="6149" max="6149" width="4.7109375" style="211" customWidth="1"/>
    <col min="6150" max="6400" width="11.42578125" style="211"/>
    <col min="6401" max="6401" width="7" style="211" customWidth="1"/>
    <col min="6402" max="6402" width="4.140625" style="211" customWidth="1"/>
    <col min="6403" max="6403" width="59.7109375" style="211" customWidth="1"/>
    <col min="6404" max="6404" width="84.7109375" style="211" customWidth="1"/>
    <col min="6405" max="6405" width="4.7109375" style="211" customWidth="1"/>
    <col min="6406" max="6656" width="11.42578125" style="211"/>
    <col min="6657" max="6657" width="7" style="211" customWidth="1"/>
    <col min="6658" max="6658" width="4.140625" style="211" customWidth="1"/>
    <col min="6659" max="6659" width="59.7109375" style="211" customWidth="1"/>
    <col min="6660" max="6660" width="84.7109375" style="211" customWidth="1"/>
    <col min="6661" max="6661" width="4.7109375" style="211" customWidth="1"/>
    <col min="6662" max="6912" width="11.42578125" style="211"/>
    <col min="6913" max="6913" width="7" style="211" customWidth="1"/>
    <col min="6914" max="6914" width="4.140625" style="211" customWidth="1"/>
    <col min="6915" max="6915" width="59.7109375" style="211" customWidth="1"/>
    <col min="6916" max="6916" width="84.7109375" style="211" customWidth="1"/>
    <col min="6917" max="6917" width="4.7109375" style="211" customWidth="1"/>
    <col min="6918" max="7168" width="11.42578125" style="211"/>
    <col min="7169" max="7169" width="7" style="211" customWidth="1"/>
    <col min="7170" max="7170" width="4.140625" style="211" customWidth="1"/>
    <col min="7171" max="7171" width="59.7109375" style="211" customWidth="1"/>
    <col min="7172" max="7172" width="84.7109375" style="211" customWidth="1"/>
    <col min="7173" max="7173" width="4.7109375" style="211" customWidth="1"/>
    <col min="7174" max="7424" width="11.42578125" style="211"/>
    <col min="7425" max="7425" width="7" style="211" customWidth="1"/>
    <col min="7426" max="7426" width="4.140625" style="211" customWidth="1"/>
    <col min="7427" max="7427" width="59.7109375" style="211" customWidth="1"/>
    <col min="7428" max="7428" width="84.7109375" style="211" customWidth="1"/>
    <col min="7429" max="7429" width="4.7109375" style="211" customWidth="1"/>
    <col min="7430" max="7680" width="11.42578125" style="211"/>
    <col min="7681" max="7681" width="7" style="211" customWidth="1"/>
    <col min="7682" max="7682" width="4.140625" style="211" customWidth="1"/>
    <col min="7683" max="7683" width="59.7109375" style="211" customWidth="1"/>
    <col min="7684" max="7684" width="84.7109375" style="211" customWidth="1"/>
    <col min="7685" max="7685" width="4.7109375" style="211" customWidth="1"/>
    <col min="7686" max="7936" width="11.42578125" style="211"/>
    <col min="7937" max="7937" width="7" style="211" customWidth="1"/>
    <col min="7938" max="7938" width="4.140625" style="211" customWidth="1"/>
    <col min="7939" max="7939" width="59.7109375" style="211" customWidth="1"/>
    <col min="7940" max="7940" width="84.7109375" style="211" customWidth="1"/>
    <col min="7941" max="7941" width="4.7109375" style="211" customWidth="1"/>
    <col min="7942" max="8192" width="11.42578125" style="211"/>
    <col min="8193" max="8193" width="7" style="211" customWidth="1"/>
    <col min="8194" max="8194" width="4.140625" style="211" customWidth="1"/>
    <col min="8195" max="8195" width="59.7109375" style="211" customWidth="1"/>
    <col min="8196" max="8196" width="84.7109375" style="211" customWidth="1"/>
    <col min="8197" max="8197" width="4.7109375" style="211" customWidth="1"/>
    <col min="8198" max="8448" width="11.42578125" style="211"/>
    <col min="8449" max="8449" width="7" style="211" customWidth="1"/>
    <col min="8450" max="8450" width="4.140625" style="211" customWidth="1"/>
    <col min="8451" max="8451" width="59.7109375" style="211" customWidth="1"/>
    <col min="8452" max="8452" width="84.7109375" style="211" customWidth="1"/>
    <col min="8453" max="8453" width="4.7109375" style="211" customWidth="1"/>
    <col min="8454" max="8704" width="11.42578125" style="211"/>
    <col min="8705" max="8705" width="7" style="211" customWidth="1"/>
    <col min="8706" max="8706" width="4.140625" style="211" customWidth="1"/>
    <col min="8707" max="8707" width="59.7109375" style="211" customWidth="1"/>
    <col min="8708" max="8708" width="84.7109375" style="211" customWidth="1"/>
    <col min="8709" max="8709" width="4.7109375" style="211" customWidth="1"/>
    <col min="8710" max="8960" width="11.42578125" style="211"/>
    <col min="8961" max="8961" width="7" style="211" customWidth="1"/>
    <col min="8962" max="8962" width="4.140625" style="211" customWidth="1"/>
    <col min="8963" max="8963" width="59.7109375" style="211" customWidth="1"/>
    <col min="8964" max="8964" width="84.7109375" style="211" customWidth="1"/>
    <col min="8965" max="8965" width="4.7109375" style="211" customWidth="1"/>
    <col min="8966" max="9216" width="11.42578125" style="211"/>
    <col min="9217" max="9217" width="7" style="211" customWidth="1"/>
    <col min="9218" max="9218" width="4.140625" style="211" customWidth="1"/>
    <col min="9219" max="9219" width="59.7109375" style="211" customWidth="1"/>
    <col min="9220" max="9220" width="84.7109375" style="211" customWidth="1"/>
    <col min="9221" max="9221" width="4.7109375" style="211" customWidth="1"/>
    <col min="9222" max="9472" width="11.42578125" style="211"/>
    <col min="9473" max="9473" width="7" style="211" customWidth="1"/>
    <col min="9474" max="9474" width="4.140625" style="211" customWidth="1"/>
    <col min="9475" max="9475" width="59.7109375" style="211" customWidth="1"/>
    <col min="9476" max="9476" width="84.7109375" style="211" customWidth="1"/>
    <col min="9477" max="9477" width="4.7109375" style="211" customWidth="1"/>
    <col min="9478" max="9728" width="11.42578125" style="211"/>
    <col min="9729" max="9729" width="7" style="211" customWidth="1"/>
    <col min="9730" max="9730" width="4.140625" style="211" customWidth="1"/>
    <col min="9731" max="9731" width="59.7109375" style="211" customWidth="1"/>
    <col min="9732" max="9732" width="84.7109375" style="211" customWidth="1"/>
    <col min="9733" max="9733" width="4.7109375" style="211" customWidth="1"/>
    <col min="9734" max="9984" width="11.42578125" style="211"/>
    <col min="9985" max="9985" width="7" style="211" customWidth="1"/>
    <col min="9986" max="9986" width="4.140625" style="211" customWidth="1"/>
    <col min="9987" max="9987" width="59.7109375" style="211" customWidth="1"/>
    <col min="9988" max="9988" width="84.7109375" style="211" customWidth="1"/>
    <col min="9989" max="9989" width="4.7109375" style="211" customWidth="1"/>
    <col min="9990" max="10240" width="11.42578125" style="211"/>
    <col min="10241" max="10241" width="7" style="211" customWidth="1"/>
    <col min="10242" max="10242" width="4.140625" style="211" customWidth="1"/>
    <col min="10243" max="10243" width="59.7109375" style="211" customWidth="1"/>
    <col min="10244" max="10244" width="84.7109375" style="211" customWidth="1"/>
    <col min="10245" max="10245" width="4.7109375" style="211" customWidth="1"/>
    <col min="10246" max="10496" width="11.42578125" style="211"/>
    <col min="10497" max="10497" width="7" style="211" customWidth="1"/>
    <col min="10498" max="10498" width="4.140625" style="211" customWidth="1"/>
    <col min="10499" max="10499" width="59.7109375" style="211" customWidth="1"/>
    <col min="10500" max="10500" width="84.7109375" style="211" customWidth="1"/>
    <col min="10501" max="10501" width="4.7109375" style="211" customWidth="1"/>
    <col min="10502" max="10752" width="11.42578125" style="211"/>
    <col min="10753" max="10753" width="7" style="211" customWidth="1"/>
    <col min="10754" max="10754" width="4.140625" style="211" customWidth="1"/>
    <col min="10755" max="10755" width="59.7109375" style="211" customWidth="1"/>
    <col min="10756" max="10756" width="84.7109375" style="211" customWidth="1"/>
    <col min="10757" max="10757" width="4.7109375" style="211" customWidth="1"/>
    <col min="10758" max="11008" width="11.42578125" style="211"/>
    <col min="11009" max="11009" width="7" style="211" customWidth="1"/>
    <col min="11010" max="11010" width="4.140625" style="211" customWidth="1"/>
    <col min="11011" max="11011" width="59.7109375" style="211" customWidth="1"/>
    <col min="11012" max="11012" width="84.7109375" style="211" customWidth="1"/>
    <col min="11013" max="11013" width="4.7109375" style="211" customWidth="1"/>
    <col min="11014" max="11264" width="11.42578125" style="211"/>
    <col min="11265" max="11265" width="7" style="211" customWidth="1"/>
    <col min="11266" max="11266" width="4.140625" style="211" customWidth="1"/>
    <col min="11267" max="11267" width="59.7109375" style="211" customWidth="1"/>
    <col min="11268" max="11268" width="84.7109375" style="211" customWidth="1"/>
    <col min="11269" max="11269" width="4.7109375" style="211" customWidth="1"/>
    <col min="11270" max="11520" width="11.42578125" style="211"/>
    <col min="11521" max="11521" width="7" style="211" customWidth="1"/>
    <col min="11522" max="11522" width="4.140625" style="211" customWidth="1"/>
    <col min="11523" max="11523" width="59.7109375" style="211" customWidth="1"/>
    <col min="11524" max="11524" width="84.7109375" style="211" customWidth="1"/>
    <col min="11525" max="11525" width="4.7109375" style="211" customWidth="1"/>
    <col min="11526" max="11776" width="11.42578125" style="211"/>
    <col min="11777" max="11777" width="7" style="211" customWidth="1"/>
    <col min="11778" max="11778" width="4.140625" style="211" customWidth="1"/>
    <col min="11779" max="11779" width="59.7109375" style="211" customWidth="1"/>
    <col min="11780" max="11780" width="84.7109375" style="211" customWidth="1"/>
    <col min="11781" max="11781" width="4.7109375" style="211" customWidth="1"/>
    <col min="11782" max="12032" width="11.42578125" style="211"/>
    <col min="12033" max="12033" width="7" style="211" customWidth="1"/>
    <col min="12034" max="12034" width="4.140625" style="211" customWidth="1"/>
    <col min="12035" max="12035" width="59.7109375" style="211" customWidth="1"/>
    <col min="12036" max="12036" width="84.7109375" style="211" customWidth="1"/>
    <col min="12037" max="12037" width="4.7109375" style="211" customWidth="1"/>
    <col min="12038" max="12288" width="11.42578125" style="211"/>
    <col min="12289" max="12289" width="7" style="211" customWidth="1"/>
    <col min="12290" max="12290" width="4.140625" style="211" customWidth="1"/>
    <col min="12291" max="12291" width="59.7109375" style="211" customWidth="1"/>
    <col min="12292" max="12292" width="84.7109375" style="211" customWidth="1"/>
    <col min="12293" max="12293" width="4.7109375" style="211" customWidth="1"/>
    <col min="12294" max="12544" width="11.42578125" style="211"/>
    <col min="12545" max="12545" width="7" style="211" customWidth="1"/>
    <col min="12546" max="12546" width="4.140625" style="211" customWidth="1"/>
    <col min="12547" max="12547" width="59.7109375" style="211" customWidth="1"/>
    <col min="12548" max="12548" width="84.7109375" style="211" customWidth="1"/>
    <col min="12549" max="12549" width="4.7109375" style="211" customWidth="1"/>
    <col min="12550" max="12800" width="11.42578125" style="211"/>
    <col min="12801" max="12801" width="7" style="211" customWidth="1"/>
    <col min="12802" max="12802" width="4.140625" style="211" customWidth="1"/>
    <col min="12803" max="12803" width="59.7109375" style="211" customWidth="1"/>
    <col min="12804" max="12804" width="84.7109375" style="211" customWidth="1"/>
    <col min="12805" max="12805" width="4.7109375" style="211" customWidth="1"/>
    <col min="12806" max="13056" width="11.42578125" style="211"/>
    <col min="13057" max="13057" width="7" style="211" customWidth="1"/>
    <col min="13058" max="13058" width="4.140625" style="211" customWidth="1"/>
    <col min="13059" max="13059" width="59.7109375" style="211" customWidth="1"/>
    <col min="13060" max="13060" width="84.7109375" style="211" customWidth="1"/>
    <col min="13061" max="13061" width="4.7109375" style="211" customWidth="1"/>
    <col min="13062" max="13312" width="11.42578125" style="211"/>
    <col min="13313" max="13313" width="7" style="211" customWidth="1"/>
    <col min="13314" max="13314" width="4.140625" style="211" customWidth="1"/>
    <col min="13315" max="13315" width="59.7109375" style="211" customWidth="1"/>
    <col min="13316" max="13316" width="84.7109375" style="211" customWidth="1"/>
    <col min="13317" max="13317" width="4.7109375" style="211" customWidth="1"/>
    <col min="13318" max="13568" width="11.42578125" style="211"/>
    <col min="13569" max="13569" width="7" style="211" customWidth="1"/>
    <col min="13570" max="13570" width="4.140625" style="211" customWidth="1"/>
    <col min="13571" max="13571" width="59.7109375" style="211" customWidth="1"/>
    <col min="13572" max="13572" width="84.7109375" style="211" customWidth="1"/>
    <col min="13573" max="13573" width="4.7109375" style="211" customWidth="1"/>
    <col min="13574" max="13824" width="11.42578125" style="211"/>
    <col min="13825" max="13825" width="7" style="211" customWidth="1"/>
    <col min="13826" max="13826" width="4.140625" style="211" customWidth="1"/>
    <col min="13827" max="13827" width="59.7109375" style="211" customWidth="1"/>
    <col min="13828" max="13828" width="84.7109375" style="211" customWidth="1"/>
    <col min="13829" max="13829" width="4.7109375" style="211" customWidth="1"/>
    <col min="13830" max="14080" width="11.42578125" style="211"/>
    <col min="14081" max="14081" width="7" style="211" customWidth="1"/>
    <col min="14082" max="14082" width="4.140625" style="211" customWidth="1"/>
    <col min="14083" max="14083" width="59.7109375" style="211" customWidth="1"/>
    <col min="14084" max="14084" width="84.7109375" style="211" customWidth="1"/>
    <col min="14085" max="14085" width="4.7109375" style="211" customWidth="1"/>
    <col min="14086" max="14336" width="11.42578125" style="211"/>
    <col min="14337" max="14337" width="7" style="211" customWidth="1"/>
    <col min="14338" max="14338" width="4.140625" style="211" customWidth="1"/>
    <col min="14339" max="14339" width="59.7109375" style="211" customWidth="1"/>
    <col min="14340" max="14340" width="84.7109375" style="211" customWidth="1"/>
    <col min="14341" max="14341" width="4.7109375" style="211" customWidth="1"/>
    <col min="14342" max="14592" width="11.42578125" style="211"/>
    <col min="14593" max="14593" width="7" style="211" customWidth="1"/>
    <col min="14594" max="14594" width="4.140625" style="211" customWidth="1"/>
    <col min="14595" max="14595" width="59.7109375" style="211" customWidth="1"/>
    <col min="14596" max="14596" width="84.7109375" style="211" customWidth="1"/>
    <col min="14597" max="14597" width="4.7109375" style="211" customWidth="1"/>
    <col min="14598" max="14848" width="11.42578125" style="211"/>
    <col min="14849" max="14849" width="7" style="211" customWidth="1"/>
    <col min="14850" max="14850" width="4.140625" style="211" customWidth="1"/>
    <col min="14851" max="14851" width="59.7109375" style="211" customWidth="1"/>
    <col min="14852" max="14852" width="84.7109375" style="211" customWidth="1"/>
    <col min="14853" max="14853" width="4.7109375" style="211" customWidth="1"/>
    <col min="14854" max="15104" width="11.42578125" style="211"/>
    <col min="15105" max="15105" width="7" style="211" customWidth="1"/>
    <col min="15106" max="15106" width="4.140625" style="211" customWidth="1"/>
    <col min="15107" max="15107" width="59.7109375" style="211" customWidth="1"/>
    <col min="15108" max="15108" width="84.7109375" style="211" customWidth="1"/>
    <col min="15109" max="15109" width="4.7109375" style="211" customWidth="1"/>
    <col min="15110" max="15360" width="11.42578125" style="211"/>
    <col min="15361" max="15361" width="7" style="211" customWidth="1"/>
    <col min="15362" max="15362" width="4.140625" style="211" customWidth="1"/>
    <col min="15363" max="15363" width="59.7109375" style="211" customWidth="1"/>
    <col min="15364" max="15364" width="84.7109375" style="211" customWidth="1"/>
    <col min="15365" max="15365" width="4.7109375" style="211" customWidth="1"/>
    <col min="15366" max="15616" width="11.42578125" style="211"/>
    <col min="15617" max="15617" width="7" style="211" customWidth="1"/>
    <col min="15618" max="15618" width="4.140625" style="211" customWidth="1"/>
    <col min="15619" max="15619" width="59.7109375" style="211" customWidth="1"/>
    <col min="15620" max="15620" width="84.7109375" style="211" customWidth="1"/>
    <col min="15621" max="15621" width="4.7109375" style="211" customWidth="1"/>
    <col min="15622" max="15872" width="11.42578125" style="211"/>
    <col min="15873" max="15873" width="7" style="211" customWidth="1"/>
    <col min="15874" max="15874" width="4.140625" style="211" customWidth="1"/>
    <col min="15875" max="15875" width="59.7109375" style="211" customWidth="1"/>
    <col min="15876" max="15876" width="84.7109375" style="211" customWidth="1"/>
    <col min="15877" max="15877" width="4.7109375" style="211" customWidth="1"/>
    <col min="15878" max="16128" width="11.42578125" style="211"/>
    <col min="16129" max="16129" width="7" style="211" customWidth="1"/>
    <col min="16130" max="16130" width="4.140625" style="211" customWidth="1"/>
    <col min="16131" max="16131" width="59.7109375" style="211" customWidth="1"/>
    <col min="16132" max="16132" width="84.7109375" style="211" customWidth="1"/>
    <col min="16133" max="16133" width="4.7109375" style="211" customWidth="1"/>
    <col min="16134" max="16384" width="11.42578125" style="211"/>
  </cols>
  <sheetData>
    <row r="1" spans="1:4" s="247" customFormat="1" ht="15.75" customHeight="1" x14ac:dyDescent="0.2">
      <c r="A1" s="244" t="s">
        <v>781</v>
      </c>
      <c r="B1" s="430"/>
      <c r="C1" s="430"/>
      <c r="D1" s="388" t="s">
        <v>1593</v>
      </c>
    </row>
    <row r="2" spans="1:4" s="247" customFormat="1" ht="15.75" customHeight="1" x14ac:dyDescent="0.2">
      <c r="A2" s="244" t="s">
        <v>2043</v>
      </c>
      <c r="B2" s="431"/>
      <c r="C2" s="431"/>
      <c r="D2" s="414"/>
    </row>
    <row r="3" spans="1:4" s="247" customFormat="1" ht="15.75" customHeight="1" x14ac:dyDescent="0.2">
      <c r="A3" s="244" t="s">
        <v>783</v>
      </c>
      <c r="B3" s="421"/>
      <c r="C3" s="421"/>
      <c r="D3" s="391"/>
    </row>
    <row r="4" spans="1:4" s="247" customFormat="1" ht="15.75" customHeight="1" x14ac:dyDescent="0.2">
      <c r="A4" s="244" t="s">
        <v>412</v>
      </c>
      <c r="B4" s="413"/>
      <c r="C4" s="413"/>
      <c r="D4" s="421"/>
    </row>
    <row r="5" spans="1:4" ht="15" x14ac:dyDescent="0.2">
      <c r="A5" s="297"/>
      <c r="B5" s="425"/>
      <c r="C5" s="416"/>
      <c r="D5" s="425"/>
    </row>
    <row r="6" spans="1:4" ht="18.75" customHeight="1" x14ac:dyDescent="0.2">
      <c r="A6" s="1508" t="s">
        <v>5</v>
      </c>
      <c r="B6" s="1508"/>
      <c r="C6" s="1508"/>
      <c r="D6" s="1508"/>
    </row>
    <row r="7" spans="1:4" ht="18.75" customHeight="1" x14ac:dyDescent="0.2">
      <c r="A7" s="1509" t="s">
        <v>771</v>
      </c>
      <c r="B7" s="1509"/>
      <c r="C7" s="409" t="s">
        <v>784</v>
      </c>
      <c r="D7" s="409" t="s">
        <v>785</v>
      </c>
    </row>
    <row r="8" spans="1:4" s="208" customFormat="1" ht="19.5" customHeight="1" x14ac:dyDescent="0.2">
      <c r="A8" s="924">
        <v>1</v>
      </c>
      <c r="B8" s="924"/>
      <c r="C8" s="947" t="s">
        <v>971</v>
      </c>
      <c r="D8" s="1182" t="s">
        <v>972</v>
      </c>
    </row>
    <row r="9" spans="1:4" s="208" customFormat="1" ht="27" customHeight="1" x14ac:dyDescent="0.2">
      <c r="A9" s="872">
        <v>2</v>
      </c>
      <c r="B9" s="872"/>
      <c r="C9" s="278" t="s">
        <v>789</v>
      </c>
      <c r="D9" s="878" t="s">
        <v>973</v>
      </c>
    </row>
    <row r="10" spans="1:4" s="208" customFormat="1" ht="27.75" customHeight="1" x14ac:dyDescent="0.2">
      <c r="A10" s="872">
        <v>3</v>
      </c>
      <c r="B10" s="872"/>
      <c r="C10" s="278" t="s">
        <v>974</v>
      </c>
      <c r="D10" s="878" t="s">
        <v>975</v>
      </c>
    </row>
    <row r="11" spans="1:4" s="208" customFormat="1" ht="19.5" customHeight="1" x14ac:dyDescent="0.2">
      <c r="A11" s="872">
        <v>4</v>
      </c>
      <c r="B11" s="872"/>
      <c r="C11" s="278" t="s">
        <v>976</v>
      </c>
      <c r="D11" s="878" t="s">
        <v>977</v>
      </c>
    </row>
    <row r="12" spans="1:4" s="208" customFormat="1" ht="27.75" customHeight="1" x14ac:dyDescent="0.2">
      <c r="A12" s="872">
        <v>5</v>
      </c>
      <c r="B12" s="872"/>
      <c r="C12" s="278" t="s">
        <v>978</v>
      </c>
      <c r="D12" s="878" t="s">
        <v>979</v>
      </c>
    </row>
    <row r="13" spans="1:4" s="208" customFormat="1" ht="25.5" customHeight="1" x14ac:dyDescent="0.2">
      <c r="A13" s="943">
        <v>6</v>
      </c>
      <c r="B13" s="943"/>
      <c r="C13" s="954" t="s">
        <v>980</v>
      </c>
      <c r="D13" s="1185" t="s">
        <v>981</v>
      </c>
    </row>
    <row r="14" spans="1:4" s="208" customFormat="1" ht="17.100000000000001" customHeight="1" x14ac:dyDescent="0.2">
      <c r="A14" s="307"/>
      <c r="B14" s="307"/>
      <c r="C14" s="307"/>
      <c r="D14" s="420"/>
    </row>
    <row r="15" spans="1:4" ht="15" customHeight="1" x14ac:dyDescent="0.2">
      <c r="A15" s="1513" t="s">
        <v>780</v>
      </c>
      <c r="B15" s="1513"/>
      <c r="C15" s="1513"/>
      <c r="D15" s="1513"/>
    </row>
    <row r="16" spans="1:4" x14ac:dyDescent="0.2">
      <c r="A16" s="399"/>
      <c r="B16" s="399"/>
      <c r="C16" s="399"/>
      <c r="D16" s="399"/>
    </row>
  </sheetData>
  <mergeCells count="3">
    <mergeCell ref="A6:D6"/>
    <mergeCell ref="A7:B7"/>
    <mergeCell ref="A15:D1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&amp;R&amp;"Tahoma,Normal"455</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32"/>
  <sheetViews>
    <sheetView showGridLines="0" view="pageBreakPreview" topLeftCell="A22" zoomScaleNormal="75" zoomScaleSheetLayoutView="100" workbookViewId="0"/>
  </sheetViews>
  <sheetFormatPr baseColWidth="10" defaultColWidth="11.42578125" defaultRowHeight="12.75" x14ac:dyDescent="0.2"/>
  <cols>
    <col min="1" max="1" width="5.28515625" style="211" customWidth="1"/>
    <col min="2" max="2" width="4.140625" style="211" customWidth="1"/>
    <col min="3" max="3" width="58.85546875" style="211" customWidth="1"/>
    <col min="4" max="4" width="84.7109375" style="211" customWidth="1"/>
    <col min="5" max="256" width="11.42578125" style="211"/>
    <col min="257" max="257" width="7.140625" style="211" customWidth="1"/>
    <col min="258" max="258" width="3.7109375" style="211" customWidth="1"/>
    <col min="259" max="259" width="59.7109375" style="211" customWidth="1"/>
    <col min="260" max="260" width="84.7109375" style="211" customWidth="1"/>
    <col min="261" max="512" width="11.42578125" style="211"/>
    <col min="513" max="513" width="7.140625" style="211" customWidth="1"/>
    <col min="514" max="514" width="3.7109375" style="211" customWidth="1"/>
    <col min="515" max="515" width="59.7109375" style="211" customWidth="1"/>
    <col min="516" max="516" width="84.7109375" style="211" customWidth="1"/>
    <col min="517" max="768" width="11.42578125" style="211"/>
    <col min="769" max="769" width="7.140625" style="211" customWidth="1"/>
    <col min="770" max="770" width="3.7109375" style="211" customWidth="1"/>
    <col min="771" max="771" width="59.7109375" style="211" customWidth="1"/>
    <col min="772" max="772" width="84.7109375" style="211" customWidth="1"/>
    <col min="773" max="1024" width="11.42578125" style="211"/>
    <col min="1025" max="1025" width="7.140625" style="211" customWidth="1"/>
    <col min="1026" max="1026" width="3.7109375" style="211" customWidth="1"/>
    <col min="1027" max="1027" width="59.7109375" style="211" customWidth="1"/>
    <col min="1028" max="1028" width="84.7109375" style="211" customWidth="1"/>
    <col min="1029" max="1280" width="11.42578125" style="211"/>
    <col min="1281" max="1281" width="7.140625" style="211" customWidth="1"/>
    <col min="1282" max="1282" width="3.7109375" style="211" customWidth="1"/>
    <col min="1283" max="1283" width="59.7109375" style="211" customWidth="1"/>
    <col min="1284" max="1284" width="84.7109375" style="211" customWidth="1"/>
    <col min="1285" max="1536" width="11.42578125" style="211"/>
    <col min="1537" max="1537" width="7.140625" style="211" customWidth="1"/>
    <col min="1538" max="1538" width="3.7109375" style="211" customWidth="1"/>
    <col min="1539" max="1539" width="59.7109375" style="211" customWidth="1"/>
    <col min="1540" max="1540" width="84.7109375" style="211" customWidth="1"/>
    <col min="1541" max="1792" width="11.42578125" style="211"/>
    <col min="1793" max="1793" width="7.140625" style="211" customWidth="1"/>
    <col min="1794" max="1794" width="3.7109375" style="211" customWidth="1"/>
    <col min="1795" max="1795" width="59.7109375" style="211" customWidth="1"/>
    <col min="1796" max="1796" width="84.7109375" style="211" customWidth="1"/>
    <col min="1797" max="2048" width="11.42578125" style="211"/>
    <col min="2049" max="2049" width="7.140625" style="211" customWidth="1"/>
    <col min="2050" max="2050" width="3.7109375" style="211" customWidth="1"/>
    <col min="2051" max="2051" width="59.7109375" style="211" customWidth="1"/>
    <col min="2052" max="2052" width="84.7109375" style="211" customWidth="1"/>
    <col min="2053" max="2304" width="11.42578125" style="211"/>
    <col min="2305" max="2305" width="7.140625" style="211" customWidth="1"/>
    <col min="2306" max="2306" width="3.7109375" style="211" customWidth="1"/>
    <col min="2307" max="2307" width="59.7109375" style="211" customWidth="1"/>
    <col min="2308" max="2308" width="84.7109375" style="211" customWidth="1"/>
    <col min="2309" max="2560" width="11.42578125" style="211"/>
    <col min="2561" max="2561" width="7.140625" style="211" customWidth="1"/>
    <col min="2562" max="2562" width="3.7109375" style="211" customWidth="1"/>
    <col min="2563" max="2563" width="59.7109375" style="211" customWidth="1"/>
    <col min="2564" max="2564" width="84.7109375" style="211" customWidth="1"/>
    <col min="2565" max="2816" width="11.42578125" style="211"/>
    <col min="2817" max="2817" width="7.140625" style="211" customWidth="1"/>
    <col min="2818" max="2818" width="3.7109375" style="211" customWidth="1"/>
    <col min="2819" max="2819" width="59.7109375" style="211" customWidth="1"/>
    <col min="2820" max="2820" width="84.7109375" style="211" customWidth="1"/>
    <col min="2821" max="3072" width="11.42578125" style="211"/>
    <col min="3073" max="3073" width="7.140625" style="211" customWidth="1"/>
    <col min="3074" max="3074" width="3.7109375" style="211" customWidth="1"/>
    <col min="3075" max="3075" width="59.7109375" style="211" customWidth="1"/>
    <col min="3076" max="3076" width="84.7109375" style="211" customWidth="1"/>
    <col min="3077" max="3328" width="11.42578125" style="211"/>
    <col min="3329" max="3329" width="7.140625" style="211" customWidth="1"/>
    <col min="3330" max="3330" width="3.7109375" style="211" customWidth="1"/>
    <col min="3331" max="3331" width="59.7109375" style="211" customWidth="1"/>
    <col min="3332" max="3332" width="84.7109375" style="211" customWidth="1"/>
    <col min="3333" max="3584" width="11.42578125" style="211"/>
    <col min="3585" max="3585" width="7.140625" style="211" customWidth="1"/>
    <col min="3586" max="3586" width="3.7109375" style="211" customWidth="1"/>
    <col min="3587" max="3587" width="59.7109375" style="211" customWidth="1"/>
    <col min="3588" max="3588" width="84.7109375" style="211" customWidth="1"/>
    <col min="3589" max="3840" width="11.42578125" style="211"/>
    <col min="3841" max="3841" width="7.140625" style="211" customWidth="1"/>
    <col min="3842" max="3842" width="3.7109375" style="211" customWidth="1"/>
    <col min="3843" max="3843" width="59.7109375" style="211" customWidth="1"/>
    <col min="3844" max="3844" width="84.7109375" style="211" customWidth="1"/>
    <col min="3845" max="4096" width="11.42578125" style="211"/>
    <col min="4097" max="4097" width="7.140625" style="211" customWidth="1"/>
    <col min="4098" max="4098" width="3.7109375" style="211" customWidth="1"/>
    <col min="4099" max="4099" width="59.7109375" style="211" customWidth="1"/>
    <col min="4100" max="4100" width="84.7109375" style="211" customWidth="1"/>
    <col min="4101" max="4352" width="11.42578125" style="211"/>
    <col min="4353" max="4353" width="7.140625" style="211" customWidth="1"/>
    <col min="4354" max="4354" width="3.7109375" style="211" customWidth="1"/>
    <col min="4355" max="4355" width="59.7109375" style="211" customWidth="1"/>
    <col min="4356" max="4356" width="84.7109375" style="211" customWidth="1"/>
    <col min="4357" max="4608" width="11.42578125" style="211"/>
    <col min="4609" max="4609" width="7.140625" style="211" customWidth="1"/>
    <col min="4610" max="4610" width="3.7109375" style="211" customWidth="1"/>
    <col min="4611" max="4611" width="59.7109375" style="211" customWidth="1"/>
    <col min="4612" max="4612" width="84.7109375" style="211" customWidth="1"/>
    <col min="4613" max="4864" width="11.42578125" style="211"/>
    <col min="4865" max="4865" width="7.140625" style="211" customWidth="1"/>
    <col min="4866" max="4866" width="3.7109375" style="211" customWidth="1"/>
    <col min="4867" max="4867" width="59.7109375" style="211" customWidth="1"/>
    <col min="4868" max="4868" width="84.7109375" style="211" customWidth="1"/>
    <col min="4869" max="5120" width="11.42578125" style="211"/>
    <col min="5121" max="5121" width="7.140625" style="211" customWidth="1"/>
    <col min="5122" max="5122" width="3.7109375" style="211" customWidth="1"/>
    <col min="5123" max="5123" width="59.7109375" style="211" customWidth="1"/>
    <col min="5124" max="5124" width="84.7109375" style="211" customWidth="1"/>
    <col min="5125" max="5376" width="11.42578125" style="211"/>
    <col min="5377" max="5377" width="7.140625" style="211" customWidth="1"/>
    <col min="5378" max="5378" width="3.7109375" style="211" customWidth="1"/>
    <col min="5379" max="5379" width="59.7109375" style="211" customWidth="1"/>
    <col min="5380" max="5380" width="84.7109375" style="211" customWidth="1"/>
    <col min="5381" max="5632" width="11.42578125" style="211"/>
    <col min="5633" max="5633" width="7.140625" style="211" customWidth="1"/>
    <col min="5634" max="5634" width="3.7109375" style="211" customWidth="1"/>
    <col min="5635" max="5635" width="59.7109375" style="211" customWidth="1"/>
    <col min="5636" max="5636" width="84.7109375" style="211" customWidth="1"/>
    <col min="5637" max="5888" width="11.42578125" style="211"/>
    <col min="5889" max="5889" width="7.140625" style="211" customWidth="1"/>
    <col min="5890" max="5890" width="3.7109375" style="211" customWidth="1"/>
    <col min="5891" max="5891" width="59.7109375" style="211" customWidth="1"/>
    <col min="5892" max="5892" width="84.7109375" style="211" customWidth="1"/>
    <col min="5893" max="6144" width="11.42578125" style="211"/>
    <col min="6145" max="6145" width="7.140625" style="211" customWidth="1"/>
    <col min="6146" max="6146" width="3.7109375" style="211" customWidth="1"/>
    <col min="6147" max="6147" width="59.7109375" style="211" customWidth="1"/>
    <col min="6148" max="6148" width="84.7109375" style="211" customWidth="1"/>
    <col min="6149" max="6400" width="11.42578125" style="211"/>
    <col min="6401" max="6401" width="7.140625" style="211" customWidth="1"/>
    <col min="6402" max="6402" width="3.7109375" style="211" customWidth="1"/>
    <col min="6403" max="6403" width="59.7109375" style="211" customWidth="1"/>
    <col min="6404" max="6404" width="84.7109375" style="211" customWidth="1"/>
    <col min="6405" max="6656" width="11.42578125" style="211"/>
    <col min="6657" max="6657" width="7.140625" style="211" customWidth="1"/>
    <col min="6658" max="6658" width="3.7109375" style="211" customWidth="1"/>
    <col min="6659" max="6659" width="59.7109375" style="211" customWidth="1"/>
    <col min="6660" max="6660" width="84.7109375" style="211" customWidth="1"/>
    <col min="6661" max="6912" width="11.42578125" style="211"/>
    <col min="6913" max="6913" width="7.140625" style="211" customWidth="1"/>
    <col min="6914" max="6914" width="3.7109375" style="211" customWidth="1"/>
    <col min="6915" max="6915" width="59.7109375" style="211" customWidth="1"/>
    <col min="6916" max="6916" width="84.7109375" style="211" customWidth="1"/>
    <col min="6917" max="7168" width="11.42578125" style="211"/>
    <col min="7169" max="7169" width="7.140625" style="211" customWidth="1"/>
    <col min="7170" max="7170" width="3.7109375" style="211" customWidth="1"/>
    <col min="7171" max="7171" width="59.7109375" style="211" customWidth="1"/>
    <col min="7172" max="7172" width="84.7109375" style="211" customWidth="1"/>
    <col min="7173" max="7424" width="11.42578125" style="211"/>
    <col min="7425" max="7425" width="7.140625" style="211" customWidth="1"/>
    <col min="7426" max="7426" width="3.7109375" style="211" customWidth="1"/>
    <col min="7427" max="7427" width="59.7109375" style="211" customWidth="1"/>
    <col min="7428" max="7428" width="84.7109375" style="211" customWidth="1"/>
    <col min="7429" max="7680" width="11.42578125" style="211"/>
    <col min="7681" max="7681" width="7.140625" style="211" customWidth="1"/>
    <col min="7682" max="7682" width="3.7109375" style="211" customWidth="1"/>
    <col min="7683" max="7683" width="59.7109375" style="211" customWidth="1"/>
    <col min="7684" max="7684" width="84.7109375" style="211" customWidth="1"/>
    <col min="7685" max="7936" width="11.42578125" style="211"/>
    <col min="7937" max="7937" width="7.140625" style="211" customWidth="1"/>
    <col min="7938" max="7938" width="3.7109375" style="211" customWidth="1"/>
    <col min="7939" max="7939" width="59.7109375" style="211" customWidth="1"/>
    <col min="7940" max="7940" width="84.7109375" style="211" customWidth="1"/>
    <col min="7941" max="8192" width="11.42578125" style="211"/>
    <col min="8193" max="8193" width="7.140625" style="211" customWidth="1"/>
    <col min="8194" max="8194" width="3.7109375" style="211" customWidth="1"/>
    <col min="8195" max="8195" width="59.7109375" style="211" customWidth="1"/>
    <col min="8196" max="8196" width="84.7109375" style="211" customWidth="1"/>
    <col min="8197" max="8448" width="11.42578125" style="211"/>
    <col min="8449" max="8449" width="7.140625" style="211" customWidth="1"/>
    <col min="8450" max="8450" width="3.7109375" style="211" customWidth="1"/>
    <col min="8451" max="8451" width="59.7109375" style="211" customWidth="1"/>
    <col min="8452" max="8452" width="84.7109375" style="211" customWidth="1"/>
    <col min="8453" max="8704" width="11.42578125" style="211"/>
    <col min="8705" max="8705" width="7.140625" style="211" customWidth="1"/>
    <col min="8706" max="8706" width="3.7109375" style="211" customWidth="1"/>
    <col min="8707" max="8707" width="59.7109375" style="211" customWidth="1"/>
    <col min="8708" max="8708" width="84.7109375" style="211" customWidth="1"/>
    <col min="8709" max="8960" width="11.42578125" style="211"/>
    <col min="8961" max="8961" width="7.140625" style="211" customWidth="1"/>
    <col min="8962" max="8962" width="3.7109375" style="211" customWidth="1"/>
    <col min="8963" max="8963" width="59.7109375" style="211" customWidth="1"/>
    <col min="8964" max="8964" width="84.7109375" style="211" customWidth="1"/>
    <col min="8965" max="9216" width="11.42578125" style="211"/>
    <col min="9217" max="9217" width="7.140625" style="211" customWidth="1"/>
    <col min="9218" max="9218" width="3.7109375" style="211" customWidth="1"/>
    <col min="9219" max="9219" width="59.7109375" style="211" customWidth="1"/>
    <col min="9220" max="9220" width="84.7109375" style="211" customWidth="1"/>
    <col min="9221" max="9472" width="11.42578125" style="211"/>
    <col min="9473" max="9473" width="7.140625" style="211" customWidth="1"/>
    <col min="9474" max="9474" width="3.7109375" style="211" customWidth="1"/>
    <col min="9475" max="9475" width="59.7109375" style="211" customWidth="1"/>
    <col min="9476" max="9476" width="84.7109375" style="211" customWidth="1"/>
    <col min="9477" max="9728" width="11.42578125" style="211"/>
    <col min="9729" max="9729" width="7.140625" style="211" customWidth="1"/>
    <col min="9730" max="9730" width="3.7109375" style="211" customWidth="1"/>
    <col min="9731" max="9731" width="59.7109375" style="211" customWidth="1"/>
    <col min="9732" max="9732" width="84.7109375" style="211" customWidth="1"/>
    <col min="9733" max="9984" width="11.42578125" style="211"/>
    <col min="9985" max="9985" width="7.140625" style="211" customWidth="1"/>
    <col min="9986" max="9986" width="3.7109375" style="211" customWidth="1"/>
    <col min="9987" max="9987" width="59.7109375" style="211" customWidth="1"/>
    <col min="9988" max="9988" width="84.7109375" style="211" customWidth="1"/>
    <col min="9989" max="10240" width="11.42578125" style="211"/>
    <col min="10241" max="10241" width="7.140625" style="211" customWidth="1"/>
    <col min="10242" max="10242" width="3.7109375" style="211" customWidth="1"/>
    <col min="10243" max="10243" width="59.7109375" style="211" customWidth="1"/>
    <col min="10244" max="10244" width="84.7109375" style="211" customWidth="1"/>
    <col min="10245" max="10496" width="11.42578125" style="211"/>
    <col min="10497" max="10497" width="7.140625" style="211" customWidth="1"/>
    <col min="10498" max="10498" width="3.7109375" style="211" customWidth="1"/>
    <col min="10499" max="10499" width="59.7109375" style="211" customWidth="1"/>
    <col min="10500" max="10500" width="84.7109375" style="211" customWidth="1"/>
    <col min="10501" max="10752" width="11.42578125" style="211"/>
    <col min="10753" max="10753" width="7.140625" style="211" customWidth="1"/>
    <col min="10754" max="10754" width="3.7109375" style="211" customWidth="1"/>
    <col min="10755" max="10755" width="59.7109375" style="211" customWidth="1"/>
    <col min="10756" max="10756" width="84.7109375" style="211" customWidth="1"/>
    <col min="10757" max="11008" width="11.42578125" style="211"/>
    <col min="11009" max="11009" width="7.140625" style="211" customWidth="1"/>
    <col min="11010" max="11010" width="3.7109375" style="211" customWidth="1"/>
    <col min="11011" max="11011" width="59.7109375" style="211" customWidth="1"/>
    <col min="11012" max="11012" width="84.7109375" style="211" customWidth="1"/>
    <col min="11013" max="11264" width="11.42578125" style="211"/>
    <col min="11265" max="11265" width="7.140625" style="211" customWidth="1"/>
    <col min="11266" max="11266" width="3.7109375" style="211" customWidth="1"/>
    <col min="11267" max="11267" width="59.7109375" style="211" customWidth="1"/>
    <col min="11268" max="11268" width="84.7109375" style="211" customWidth="1"/>
    <col min="11269" max="11520" width="11.42578125" style="211"/>
    <col min="11521" max="11521" width="7.140625" style="211" customWidth="1"/>
    <col min="11522" max="11522" width="3.7109375" style="211" customWidth="1"/>
    <col min="11523" max="11523" width="59.7109375" style="211" customWidth="1"/>
    <col min="11524" max="11524" width="84.7109375" style="211" customWidth="1"/>
    <col min="11525" max="11776" width="11.42578125" style="211"/>
    <col min="11777" max="11777" width="7.140625" style="211" customWidth="1"/>
    <col min="11778" max="11778" width="3.7109375" style="211" customWidth="1"/>
    <col min="11779" max="11779" width="59.7109375" style="211" customWidth="1"/>
    <col min="11780" max="11780" width="84.7109375" style="211" customWidth="1"/>
    <col min="11781" max="12032" width="11.42578125" style="211"/>
    <col min="12033" max="12033" width="7.140625" style="211" customWidth="1"/>
    <col min="12034" max="12034" width="3.7109375" style="211" customWidth="1"/>
    <col min="12035" max="12035" width="59.7109375" style="211" customWidth="1"/>
    <col min="12036" max="12036" width="84.7109375" style="211" customWidth="1"/>
    <col min="12037" max="12288" width="11.42578125" style="211"/>
    <col min="12289" max="12289" width="7.140625" style="211" customWidth="1"/>
    <col min="12290" max="12290" width="3.7109375" style="211" customWidth="1"/>
    <col min="12291" max="12291" width="59.7109375" style="211" customWidth="1"/>
    <col min="12292" max="12292" width="84.7109375" style="211" customWidth="1"/>
    <col min="12293" max="12544" width="11.42578125" style="211"/>
    <col min="12545" max="12545" width="7.140625" style="211" customWidth="1"/>
    <col min="12546" max="12546" width="3.7109375" style="211" customWidth="1"/>
    <col min="12547" max="12547" width="59.7109375" style="211" customWidth="1"/>
    <col min="12548" max="12548" width="84.7109375" style="211" customWidth="1"/>
    <col min="12549" max="12800" width="11.42578125" style="211"/>
    <col min="12801" max="12801" width="7.140625" style="211" customWidth="1"/>
    <col min="12802" max="12802" width="3.7109375" style="211" customWidth="1"/>
    <col min="12803" max="12803" width="59.7109375" style="211" customWidth="1"/>
    <col min="12804" max="12804" width="84.7109375" style="211" customWidth="1"/>
    <col min="12805" max="13056" width="11.42578125" style="211"/>
    <col min="13057" max="13057" width="7.140625" style="211" customWidth="1"/>
    <col min="13058" max="13058" width="3.7109375" style="211" customWidth="1"/>
    <col min="13059" max="13059" width="59.7109375" style="211" customWidth="1"/>
    <col min="13060" max="13060" width="84.7109375" style="211" customWidth="1"/>
    <col min="13061" max="13312" width="11.42578125" style="211"/>
    <col min="13313" max="13313" width="7.140625" style="211" customWidth="1"/>
    <col min="13314" max="13314" width="3.7109375" style="211" customWidth="1"/>
    <col min="13315" max="13315" width="59.7109375" style="211" customWidth="1"/>
    <col min="13316" max="13316" width="84.7109375" style="211" customWidth="1"/>
    <col min="13317" max="13568" width="11.42578125" style="211"/>
    <col min="13569" max="13569" width="7.140625" style="211" customWidth="1"/>
    <col min="13570" max="13570" width="3.7109375" style="211" customWidth="1"/>
    <col min="13571" max="13571" width="59.7109375" style="211" customWidth="1"/>
    <col min="13572" max="13572" width="84.7109375" style="211" customWidth="1"/>
    <col min="13573" max="13824" width="11.42578125" style="211"/>
    <col min="13825" max="13825" width="7.140625" style="211" customWidth="1"/>
    <col min="13826" max="13826" width="3.7109375" style="211" customWidth="1"/>
    <col min="13827" max="13827" width="59.7109375" style="211" customWidth="1"/>
    <col min="13828" max="13828" width="84.7109375" style="211" customWidth="1"/>
    <col min="13829" max="14080" width="11.42578125" style="211"/>
    <col min="14081" max="14081" width="7.140625" style="211" customWidth="1"/>
    <col min="14082" max="14082" width="3.7109375" style="211" customWidth="1"/>
    <col min="14083" max="14083" width="59.7109375" style="211" customWidth="1"/>
    <col min="14084" max="14084" width="84.7109375" style="211" customWidth="1"/>
    <col min="14085" max="14336" width="11.42578125" style="211"/>
    <col min="14337" max="14337" width="7.140625" style="211" customWidth="1"/>
    <col min="14338" max="14338" width="3.7109375" style="211" customWidth="1"/>
    <col min="14339" max="14339" width="59.7109375" style="211" customWidth="1"/>
    <col min="14340" max="14340" width="84.7109375" style="211" customWidth="1"/>
    <col min="14341" max="14592" width="11.42578125" style="211"/>
    <col min="14593" max="14593" width="7.140625" style="211" customWidth="1"/>
    <col min="14594" max="14594" width="3.7109375" style="211" customWidth="1"/>
    <col min="14595" max="14595" width="59.7109375" style="211" customWidth="1"/>
    <col min="14596" max="14596" width="84.7109375" style="211" customWidth="1"/>
    <col min="14597" max="14848" width="11.42578125" style="211"/>
    <col min="14849" max="14849" width="7.140625" style="211" customWidth="1"/>
    <col min="14850" max="14850" width="3.7109375" style="211" customWidth="1"/>
    <col min="14851" max="14851" width="59.7109375" style="211" customWidth="1"/>
    <col min="14852" max="14852" width="84.7109375" style="211" customWidth="1"/>
    <col min="14853" max="15104" width="11.42578125" style="211"/>
    <col min="15105" max="15105" width="7.140625" style="211" customWidth="1"/>
    <col min="15106" max="15106" width="3.7109375" style="211" customWidth="1"/>
    <col min="15107" max="15107" width="59.7109375" style="211" customWidth="1"/>
    <col min="15108" max="15108" width="84.7109375" style="211" customWidth="1"/>
    <col min="15109" max="15360" width="11.42578125" style="211"/>
    <col min="15361" max="15361" width="7.140625" style="211" customWidth="1"/>
    <col min="15362" max="15362" width="3.7109375" style="211" customWidth="1"/>
    <col min="15363" max="15363" width="59.7109375" style="211" customWidth="1"/>
    <col min="15364" max="15364" width="84.7109375" style="211" customWidth="1"/>
    <col min="15365" max="15616" width="11.42578125" style="211"/>
    <col min="15617" max="15617" width="7.140625" style="211" customWidth="1"/>
    <col min="15618" max="15618" width="3.7109375" style="211" customWidth="1"/>
    <col min="15619" max="15619" width="59.7109375" style="211" customWidth="1"/>
    <col min="15620" max="15620" width="84.7109375" style="211" customWidth="1"/>
    <col min="15621" max="15872" width="11.42578125" style="211"/>
    <col min="15873" max="15873" width="7.140625" style="211" customWidth="1"/>
    <col min="15874" max="15874" width="3.7109375" style="211" customWidth="1"/>
    <col min="15875" max="15875" width="59.7109375" style="211" customWidth="1"/>
    <col min="15876" max="15876" width="84.7109375" style="211" customWidth="1"/>
    <col min="15877" max="16128" width="11.42578125" style="211"/>
    <col min="16129" max="16129" width="7.140625" style="211" customWidth="1"/>
    <col min="16130" max="16130" width="3.7109375" style="211" customWidth="1"/>
    <col min="16131" max="16131" width="59.7109375" style="211" customWidth="1"/>
    <col min="16132" max="16132" width="84.7109375" style="211" customWidth="1"/>
    <col min="16133" max="16384" width="11.42578125" style="211"/>
  </cols>
  <sheetData>
    <row r="1" spans="1:4" s="247" customFormat="1" ht="15.75" customHeight="1" x14ac:dyDescent="0.2">
      <c r="A1" s="244" t="s">
        <v>781</v>
      </c>
      <c r="B1" s="301"/>
      <c r="C1" s="301"/>
      <c r="D1" s="388" t="s">
        <v>1595</v>
      </c>
    </row>
    <row r="2" spans="1:4" s="247" customFormat="1" ht="15.75" customHeight="1" x14ac:dyDescent="0.2">
      <c r="A2" s="244" t="s">
        <v>1014</v>
      </c>
      <c r="B2" s="301"/>
      <c r="C2" s="301"/>
      <c r="D2" s="414"/>
    </row>
    <row r="3" spans="1:4" s="247" customFormat="1" ht="15.75" customHeight="1" x14ac:dyDescent="0.2">
      <c r="A3" s="244" t="s">
        <v>412</v>
      </c>
      <c r="B3" s="432"/>
      <c r="C3" s="432"/>
      <c r="D3" s="421"/>
    </row>
    <row r="4" spans="1:4" ht="15" x14ac:dyDescent="0.2">
      <c r="A4" s="297"/>
      <c r="B4" s="433"/>
      <c r="C4" s="416"/>
      <c r="D4" s="433"/>
    </row>
    <row r="5" spans="1:4" ht="21" customHeight="1" x14ac:dyDescent="0.2">
      <c r="A5" s="1508" t="s">
        <v>6</v>
      </c>
      <c r="B5" s="1508"/>
      <c r="C5" s="1508"/>
      <c r="D5" s="1508"/>
    </row>
    <row r="6" spans="1:4" ht="23.25" customHeight="1" x14ac:dyDescent="0.2">
      <c r="A6" s="1509" t="s">
        <v>771</v>
      </c>
      <c r="B6" s="1509"/>
      <c r="C6" s="409" t="s">
        <v>784</v>
      </c>
      <c r="D6" s="409" t="s">
        <v>785</v>
      </c>
    </row>
    <row r="7" spans="1:4" s="208" customFormat="1" ht="19.5" customHeight="1" x14ac:dyDescent="0.2">
      <c r="A7" s="924">
        <v>1</v>
      </c>
      <c r="B7" s="1196"/>
      <c r="C7" s="1054" t="s">
        <v>982</v>
      </c>
      <c r="D7" s="1054" t="s">
        <v>983</v>
      </c>
    </row>
    <row r="8" spans="1:4" s="208" customFormat="1" ht="19.5" customHeight="1" x14ac:dyDescent="0.2">
      <c r="A8" s="872">
        <v>2</v>
      </c>
      <c r="B8" s="434"/>
      <c r="C8" s="873" t="s">
        <v>791</v>
      </c>
      <c r="D8" s="873" t="s">
        <v>1669</v>
      </c>
    </row>
    <row r="9" spans="1:4" s="208" customFormat="1" ht="24" customHeight="1" x14ac:dyDescent="0.2">
      <c r="A9" s="872">
        <v>3</v>
      </c>
      <c r="B9" s="434"/>
      <c r="C9" s="873" t="s">
        <v>789</v>
      </c>
      <c r="D9" s="873" t="s">
        <v>984</v>
      </c>
    </row>
    <row r="10" spans="1:4" s="208" customFormat="1" ht="19.5" customHeight="1" x14ac:dyDescent="0.2">
      <c r="A10" s="1504">
        <v>4</v>
      </c>
      <c r="B10" s="1526"/>
      <c r="C10" s="1527" t="s">
        <v>985</v>
      </c>
      <c r="D10" s="873" t="s">
        <v>986</v>
      </c>
    </row>
    <row r="11" spans="1:4" s="208" customFormat="1" ht="19.5" customHeight="1" x14ac:dyDescent="0.2">
      <c r="A11" s="1504"/>
      <c r="B11" s="1526"/>
      <c r="C11" s="1527"/>
      <c r="D11" s="873" t="s">
        <v>987</v>
      </c>
    </row>
    <row r="12" spans="1:4" s="208" customFormat="1" ht="19.5" customHeight="1" x14ac:dyDescent="0.2">
      <c r="A12" s="1504"/>
      <c r="B12" s="1526"/>
      <c r="C12" s="1527"/>
      <c r="D12" s="873" t="s">
        <v>988</v>
      </c>
    </row>
    <row r="13" spans="1:4" s="208" customFormat="1" ht="19.5" customHeight="1" x14ac:dyDescent="0.2">
      <c r="A13" s="1504">
        <v>5</v>
      </c>
      <c r="B13" s="1526"/>
      <c r="C13" s="1527" t="s">
        <v>989</v>
      </c>
      <c r="D13" s="873" t="s">
        <v>990</v>
      </c>
    </row>
    <row r="14" spans="1:4" s="208" customFormat="1" ht="19.5" customHeight="1" x14ac:dyDescent="0.2">
      <c r="A14" s="1504"/>
      <c r="B14" s="1526"/>
      <c r="C14" s="1527"/>
      <c r="D14" s="873" t="s">
        <v>991</v>
      </c>
    </row>
    <row r="15" spans="1:4" s="208" customFormat="1" ht="19.5" customHeight="1" x14ac:dyDescent="0.2">
      <c r="A15" s="870">
        <v>6</v>
      </c>
      <c r="B15" s="434"/>
      <c r="C15" s="873" t="s">
        <v>992</v>
      </c>
      <c r="D15" s="873" t="s">
        <v>993</v>
      </c>
    </row>
    <row r="16" spans="1:4" s="208" customFormat="1" ht="19.5" customHeight="1" x14ac:dyDescent="0.2">
      <c r="A16" s="1504">
        <v>7</v>
      </c>
      <c r="B16" s="1526"/>
      <c r="C16" s="1527" t="s">
        <v>994</v>
      </c>
      <c r="D16" s="873" t="s">
        <v>995</v>
      </c>
    </row>
    <row r="17" spans="1:4" s="208" customFormat="1" ht="19.5" customHeight="1" x14ac:dyDescent="0.2">
      <c r="A17" s="1504"/>
      <c r="B17" s="1526"/>
      <c r="C17" s="1527"/>
      <c r="D17" s="873" t="s">
        <v>996</v>
      </c>
    </row>
    <row r="18" spans="1:4" s="208" customFormat="1" ht="19.5" customHeight="1" x14ac:dyDescent="0.2">
      <c r="A18" s="1504"/>
      <c r="B18" s="1526"/>
      <c r="C18" s="1527"/>
      <c r="D18" s="873" t="s">
        <v>997</v>
      </c>
    </row>
    <row r="19" spans="1:4" s="208" customFormat="1" ht="19.5" customHeight="1" x14ac:dyDescent="0.2">
      <c r="A19" s="1504">
        <v>8</v>
      </c>
      <c r="B19" s="1526"/>
      <c r="C19" s="1527" t="s">
        <v>998</v>
      </c>
      <c r="D19" s="873" t="s">
        <v>999</v>
      </c>
    </row>
    <row r="20" spans="1:4" s="208" customFormat="1" ht="19.5" customHeight="1" x14ac:dyDescent="0.2">
      <c r="A20" s="1504"/>
      <c r="B20" s="1526"/>
      <c r="C20" s="1527"/>
      <c r="D20" s="873" t="s">
        <v>1000</v>
      </c>
    </row>
    <row r="21" spans="1:4" s="208" customFormat="1" ht="19.5" customHeight="1" x14ac:dyDescent="0.2">
      <c r="A21" s="1504">
        <v>9</v>
      </c>
      <c r="B21" s="1526"/>
      <c r="C21" s="1527" t="s">
        <v>1001</v>
      </c>
      <c r="D21" s="873" t="s">
        <v>1002</v>
      </c>
    </row>
    <row r="22" spans="1:4" s="208" customFormat="1" ht="19.5" customHeight="1" x14ac:dyDescent="0.2">
      <c r="A22" s="1504"/>
      <c r="B22" s="1526"/>
      <c r="C22" s="1527"/>
      <c r="D22" s="873" t="s">
        <v>1003</v>
      </c>
    </row>
    <row r="23" spans="1:4" s="208" customFormat="1" ht="19.5" customHeight="1" x14ac:dyDescent="0.2">
      <c r="A23" s="870">
        <v>10</v>
      </c>
      <c r="B23" s="434"/>
      <c r="C23" s="873" t="s">
        <v>1004</v>
      </c>
      <c r="D23" s="873" t="s">
        <v>1005</v>
      </c>
    </row>
    <row r="24" spans="1:4" s="208" customFormat="1" ht="28.5" customHeight="1" x14ac:dyDescent="0.2">
      <c r="A24" s="870">
        <v>11</v>
      </c>
      <c r="B24" s="434"/>
      <c r="C24" s="873" t="s">
        <v>1006</v>
      </c>
      <c r="D24" s="873" t="s">
        <v>1007</v>
      </c>
    </row>
    <row r="25" spans="1:4" s="208" customFormat="1" ht="19.5" customHeight="1" x14ac:dyDescent="0.2">
      <c r="A25" s="870">
        <v>12</v>
      </c>
      <c r="B25" s="434"/>
      <c r="C25" s="873" t="s">
        <v>1008</v>
      </c>
      <c r="D25" s="873" t="s">
        <v>1009</v>
      </c>
    </row>
    <row r="26" spans="1:4" s="208" customFormat="1" ht="19.5" customHeight="1" x14ac:dyDescent="0.2">
      <c r="A26" s="870">
        <v>13</v>
      </c>
      <c r="B26" s="434"/>
      <c r="C26" s="873" t="s">
        <v>1010</v>
      </c>
      <c r="D26" s="873" t="s">
        <v>1011</v>
      </c>
    </row>
    <row r="27" spans="1:4" s="208" customFormat="1" ht="20.25" customHeight="1" x14ac:dyDescent="0.2">
      <c r="A27" s="944">
        <v>14</v>
      </c>
      <c r="B27" s="1197"/>
      <c r="C27" s="754" t="s">
        <v>1012</v>
      </c>
      <c r="D27" s="754" t="s">
        <v>1013</v>
      </c>
    </row>
    <row r="28" spans="1:4" s="208" customFormat="1" ht="15" customHeight="1" x14ac:dyDescent="0.2">
      <c r="A28" s="422"/>
      <c r="B28" s="434"/>
      <c r="C28" s="387"/>
      <c r="D28" s="420"/>
    </row>
    <row r="29" spans="1:4" s="208" customFormat="1" ht="15" customHeight="1" x14ac:dyDescent="0.2">
      <c r="A29" s="422"/>
      <c r="B29" s="434"/>
      <c r="C29" s="387"/>
      <c r="D29" s="420"/>
    </row>
    <row r="30" spans="1:4" ht="16.5" customHeight="1" x14ac:dyDescent="0.2">
      <c r="A30" s="1507" t="s">
        <v>280</v>
      </c>
      <c r="B30" s="1507"/>
      <c r="C30" s="1507"/>
      <c r="D30" s="1507"/>
    </row>
    <row r="31" spans="1:4" ht="16.5" customHeight="1" x14ac:dyDescent="0.2">
      <c r="A31" s="222"/>
      <c r="B31" s="222"/>
      <c r="C31" s="222"/>
      <c r="D31" s="424"/>
    </row>
    <row r="32" spans="1:4" x14ac:dyDescent="0.2">
      <c r="A32" s="435"/>
    </row>
  </sheetData>
  <mergeCells count="18">
    <mergeCell ref="A13:A14"/>
    <mergeCell ref="B13:B14"/>
    <mergeCell ref="C13:C14"/>
    <mergeCell ref="A5:D5"/>
    <mergeCell ref="A6:B6"/>
    <mergeCell ref="A10:A12"/>
    <mergeCell ref="B10:B12"/>
    <mergeCell ref="C10:C12"/>
    <mergeCell ref="A21:A22"/>
    <mergeCell ref="B21:B22"/>
    <mergeCell ref="C21:C22"/>
    <mergeCell ref="A30:D30"/>
    <mergeCell ref="A16:A18"/>
    <mergeCell ref="B16:B18"/>
    <mergeCell ref="C16:C18"/>
    <mergeCell ref="A19:A20"/>
    <mergeCell ref="B19:B20"/>
    <mergeCell ref="C19:C20"/>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&amp;L&amp;"Tahoma,Normal"456</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16"/>
  <sheetViews>
    <sheetView showGridLines="0" view="pageBreakPreview" zoomScaleNormal="75" zoomScaleSheetLayoutView="100" workbookViewId="0"/>
  </sheetViews>
  <sheetFormatPr baseColWidth="10" defaultColWidth="11.42578125" defaultRowHeight="12.75" x14ac:dyDescent="0.2"/>
  <cols>
    <col min="1" max="1" width="7.140625" style="211" customWidth="1"/>
    <col min="2" max="2" width="1.85546875" style="211" customWidth="1"/>
    <col min="3" max="3" width="59.7109375" style="211" customWidth="1"/>
    <col min="4" max="4" width="84.7109375" style="211" customWidth="1"/>
    <col min="5" max="256" width="11.42578125" style="211"/>
    <col min="257" max="257" width="7.140625" style="211" customWidth="1"/>
    <col min="258" max="258" width="3.7109375" style="211" customWidth="1"/>
    <col min="259" max="259" width="59.7109375" style="211" customWidth="1"/>
    <col min="260" max="260" width="84.7109375" style="211" customWidth="1"/>
    <col min="261" max="512" width="11.42578125" style="211"/>
    <col min="513" max="513" width="7.140625" style="211" customWidth="1"/>
    <col min="514" max="514" width="3.7109375" style="211" customWidth="1"/>
    <col min="515" max="515" width="59.7109375" style="211" customWidth="1"/>
    <col min="516" max="516" width="84.7109375" style="211" customWidth="1"/>
    <col min="517" max="768" width="11.42578125" style="211"/>
    <col min="769" max="769" width="7.140625" style="211" customWidth="1"/>
    <col min="770" max="770" width="3.7109375" style="211" customWidth="1"/>
    <col min="771" max="771" width="59.7109375" style="211" customWidth="1"/>
    <col min="772" max="772" width="84.7109375" style="211" customWidth="1"/>
    <col min="773" max="1024" width="11.42578125" style="211"/>
    <col min="1025" max="1025" width="7.140625" style="211" customWidth="1"/>
    <col min="1026" max="1026" width="3.7109375" style="211" customWidth="1"/>
    <col min="1027" max="1027" width="59.7109375" style="211" customWidth="1"/>
    <col min="1028" max="1028" width="84.7109375" style="211" customWidth="1"/>
    <col min="1029" max="1280" width="11.42578125" style="211"/>
    <col min="1281" max="1281" width="7.140625" style="211" customWidth="1"/>
    <col min="1282" max="1282" width="3.7109375" style="211" customWidth="1"/>
    <col min="1283" max="1283" width="59.7109375" style="211" customWidth="1"/>
    <col min="1284" max="1284" width="84.7109375" style="211" customWidth="1"/>
    <col min="1285" max="1536" width="11.42578125" style="211"/>
    <col min="1537" max="1537" width="7.140625" style="211" customWidth="1"/>
    <col min="1538" max="1538" width="3.7109375" style="211" customWidth="1"/>
    <col min="1539" max="1539" width="59.7109375" style="211" customWidth="1"/>
    <col min="1540" max="1540" width="84.7109375" style="211" customWidth="1"/>
    <col min="1541" max="1792" width="11.42578125" style="211"/>
    <col min="1793" max="1793" width="7.140625" style="211" customWidth="1"/>
    <col min="1794" max="1794" width="3.7109375" style="211" customWidth="1"/>
    <col min="1795" max="1795" width="59.7109375" style="211" customWidth="1"/>
    <col min="1796" max="1796" width="84.7109375" style="211" customWidth="1"/>
    <col min="1797" max="2048" width="11.42578125" style="211"/>
    <col min="2049" max="2049" width="7.140625" style="211" customWidth="1"/>
    <col min="2050" max="2050" width="3.7109375" style="211" customWidth="1"/>
    <col min="2051" max="2051" width="59.7109375" style="211" customWidth="1"/>
    <col min="2052" max="2052" width="84.7109375" style="211" customWidth="1"/>
    <col min="2053" max="2304" width="11.42578125" style="211"/>
    <col min="2305" max="2305" width="7.140625" style="211" customWidth="1"/>
    <col min="2306" max="2306" width="3.7109375" style="211" customWidth="1"/>
    <col min="2307" max="2307" width="59.7109375" style="211" customWidth="1"/>
    <col min="2308" max="2308" width="84.7109375" style="211" customWidth="1"/>
    <col min="2309" max="2560" width="11.42578125" style="211"/>
    <col min="2561" max="2561" width="7.140625" style="211" customWidth="1"/>
    <col min="2562" max="2562" width="3.7109375" style="211" customWidth="1"/>
    <col min="2563" max="2563" width="59.7109375" style="211" customWidth="1"/>
    <col min="2564" max="2564" width="84.7109375" style="211" customWidth="1"/>
    <col min="2565" max="2816" width="11.42578125" style="211"/>
    <col min="2817" max="2817" width="7.140625" style="211" customWidth="1"/>
    <col min="2818" max="2818" width="3.7109375" style="211" customWidth="1"/>
    <col min="2819" max="2819" width="59.7109375" style="211" customWidth="1"/>
    <col min="2820" max="2820" width="84.7109375" style="211" customWidth="1"/>
    <col min="2821" max="3072" width="11.42578125" style="211"/>
    <col min="3073" max="3073" width="7.140625" style="211" customWidth="1"/>
    <col min="3074" max="3074" width="3.7109375" style="211" customWidth="1"/>
    <col min="3075" max="3075" width="59.7109375" style="211" customWidth="1"/>
    <col min="3076" max="3076" width="84.7109375" style="211" customWidth="1"/>
    <col min="3077" max="3328" width="11.42578125" style="211"/>
    <col min="3329" max="3329" width="7.140625" style="211" customWidth="1"/>
    <col min="3330" max="3330" width="3.7109375" style="211" customWidth="1"/>
    <col min="3331" max="3331" width="59.7109375" style="211" customWidth="1"/>
    <col min="3332" max="3332" width="84.7109375" style="211" customWidth="1"/>
    <col min="3333" max="3584" width="11.42578125" style="211"/>
    <col min="3585" max="3585" width="7.140625" style="211" customWidth="1"/>
    <col min="3586" max="3586" width="3.7109375" style="211" customWidth="1"/>
    <col min="3587" max="3587" width="59.7109375" style="211" customWidth="1"/>
    <col min="3588" max="3588" width="84.7109375" style="211" customWidth="1"/>
    <col min="3589" max="3840" width="11.42578125" style="211"/>
    <col min="3841" max="3841" width="7.140625" style="211" customWidth="1"/>
    <col min="3842" max="3842" width="3.7109375" style="211" customWidth="1"/>
    <col min="3843" max="3843" width="59.7109375" style="211" customWidth="1"/>
    <col min="3844" max="3844" width="84.7109375" style="211" customWidth="1"/>
    <col min="3845" max="4096" width="11.42578125" style="211"/>
    <col min="4097" max="4097" width="7.140625" style="211" customWidth="1"/>
    <col min="4098" max="4098" width="3.7109375" style="211" customWidth="1"/>
    <col min="4099" max="4099" width="59.7109375" style="211" customWidth="1"/>
    <col min="4100" max="4100" width="84.7109375" style="211" customWidth="1"/>
    <col min="4101" max="4352" width="11.42578125" style="211"/>
    <col min="4353" max="4353" width="7.140625" style="211" customWidth="1"/>
    <col min="4354" max="4354" width="3.7109375" style="211" customWidth="1"/>
    <col min="4355" max="4355" width="59.7109375" style="211" customWidth="1"/>
    <col min="4356" max="4356" width="84.7109375" style="211" customWidth="1"/>
    <col min="4357" max="4608" width="11.42578125" style="211"/>
    <col min="4609" max="4609" width="7.140625" style="211" customWidth="1"/>
    <col min="4610" max="4610" width="3.7109375" style="211" customWidth="1"/>
    <col min="4611" max="4611" width="59.7109375" style="211" customWidth="1"/>
    <col min="4612" max="4612" width="84.7109375" style="211" customWidth="1"/>
    <col min="4613" max="4864" width="11.42578125" style="211"/>
    <col min="4865" max="4865" width="7.140625" style="211" customWidth="1"/>
    <col min="4866" max="4866" width="3.7109375" style="211" customWidth="1"/>
    <col min="4867" max="4867" width="59.7109375" style="211" customWidth="1"/>
    <col min="4868" max="4868" width="84.7109375" style="211" customWidth="1"/>
    <col min="4869" max="5120" width="11.42578125" style="211"/>
    <col min="5121" max="5121" width="7.140625" style="211" customWidth="1"/>
    <col min="5122" max="5122" width="3.7109375" style="211" customWidth="1"/>
    <col min="5123" max="5123" width="59.7109375" style="211" customWidth="1"/>
    <col min="5124" max="5124" width="84.7109375" style="211" customWidth="1"/>
    <col min="5125" max="5376" width="11.42578125" style="211"/>
    <col min="5377" max="5377" width="7.140625" style="211" customWidth="1"/>
    <col min="5378" max="5378" width="3.7109375" style="211" customWidth="1"/>
    <col min="5379" max="5379" width="59.7109375" style="211" customWidth="1"/>
    <col min="5380" max="5380" width="84.7109375" style="211" customWidth="1"/>
    <col min="5381" max="5632" width="11.42578125" style="211"/>
    <col min="5633" max="5633" width="7.140625" style="211" customWidth="1"/>
    <col min="5634" max="5634" width="3.7109375" style="211" customWidth="1"/>
    <col min="5635" max="5635" width="59.7109375" style="211" customWidth="1"/>
    <col min="5636" max="5636" width="84.7109375" style="211" customWidth="1"/>
    <col min="5637" max="5888" width="11.42578125" style="211"/>
    <col min="5889" max="5889" width="7.140625" style="211" customWidth="1"/>
    <col min="5890" max="5890" width="3.7109375" style="211" customWidth="1"/>
    <col min="5891" max="5891" width="59.7109375" style="211" customWidth="1"/>
    <col min="5892" max="5892" width="84.7109375" style="211" customWidth="1"/>
    <col min="5893" max="6144" width="11.42578125" style="211"/>
    <col min="6145" max="6145" width="7.140625" style="211" customWidth="1"/>
    <col min="6146" max="6146" width="3.7109375" style="211" customWidth="1"/>
    <col min="6147" max="6147" width="59.7109375" style="211" customWidth="1"/>
    <col min="6148" max="6148" width="84.7109375" style="211" customWidth="1"/>
    <col min="6149" max="6400" width="11.42578125" style="211"/>
    <col min="6401" max="6401" width="7.140625" style="211" customWidth="1"/>
    <col min="6402" max="6402" width="3.7109375" style="211" customWidth="1"/>
    <col min="6403" max="6403" width="59.7109375" style="211" customWidth="1"/>
    <col min="6404" max="6404" width="84.7109375" style="211" customWidth="1"/>
    <col min="6405" max="6656" width="11.42578125" style="211"/>
    <col min="6657" max="6657" width="7.140625" style="211" customWidth="1"/>
    <col min="6658" max="6658" width="3.7109375" style="211" customWidth="1"/>
    <col min="6659" max="6659" width="59.7109375" style="211" customWidth="1"/>
    <col min="6660" max="6660" width="84.7109375" style="211" customWidth="1"/>
    <col min="6661" max="6912" width="11.42578125" style="211"/>
    <col min="6913" max="6913" width="7.140625" style="211" customWidth="1"/>
    <col min="6914" max="6914" width="3.7109375" style="211" customWidth="1"/>
    <col min="6915" max="6915" width="59.7109375" style="211" customWidth="1"/>
    <col min="6916" max="6916" width="84.7109375" style="211" customWidth="1"/>
    <col min="6917" max="7168" width="11.42578125" style="211"/>
    <col min="7169" max="7169" width="7.140625" style="211" customWidth="1"/>
    <col min="7170" max="7170" width="3.7109375" style="211" customWidth="1"/>
    <col min="7171" max="7171" width="59.7109375" style="211" customWidth="1"/>
    <col min="7172" max="7172" width="84.7109375" style="211" customWidth="1"/>
    <col min="7173" max="7424" width="11.42578125" style="211"/>
    <col min="7425" max="7425" width="7.140625" style="211" customWidth="1"/>
    <col min="7426" max="7426" width="3.7109375" style="211" customWidth="1"/>
    <col min="7427" max="7427" width="59.7109375" style="211" customWidth="1"/>
    <col min="7428" max="7428" width="84.7109375" style="211" customWidth="1"/>
    <col min="7429" max="7680" width="11.42578125" style="211"/>
    <col min="7681" max="7681" width="7.140625" style="211" customWidth="1"/>
    <col min="7682" max="7682" width="3.7109375" style="211" customWidth="1"/>
    <col min="7683" max="7683" width="59.7109375" style="211" customWidth="1"/>
    <col min="7684" max="7684" width="84.7109375" style="211" customWidth="1"/>
    <col min="7685" max="7936" width="11.42578125" style="211"/>
    <col min="7937" max="7937" width="7.140625" style="211" customWidth="1"/>
    <col min="7938" max="7938" width="3.7109375" style="211" customWidth="1"/>
    <col min="7939" max="7939" width="59.7109375" style="211" customWidth="1"/>
    <col min="7940" max="7940" width="84.7109375" style="211" customWidth="1"/>
    <col min="7941" max="8192" width="11.42578125" style="211"/>
    <col min="8193" max="8193" width="7.140625" style="211" customWidth="1"/>
    <col min="8194" max="8194" width="3.7109375" style="211" customWidth="1"/>
    <col min="8195" max="8195" width="59.7109375" style="211" customWidth="1"/>
    <col min="8196" max="8196" width="84.7109375" style="211" customWidth="1"/>
    <col min="8197" max="8448" width="11.42578125" style="211"/>
    <col min="8449" max="8449" width="7.140625" style="211" customWidth="1"/>
    <col min="8450" max="8450" width="3.7109375" style="211" customWidth="1"/>
    <col min="8451" max="8451" width="59.7109375" style="211" customWidth="1"/>
    <col min="8452" max="8452" width="84.7109375" style="211" customWidth="1"/>
    <col min="8453" max="8704" width="11.42578125" style="211"/>
    <col min="8705" max="8705" width="7.140625" style="211" customWidth="1"/>
    <col min="8706" max="8706" width="3.7109375" style="211" customWidth="1"/>
    <col min="8707" max="8707" width="59.7109375" style="211" customWidth="1"/>
    <col min="8708" max="8708" width="84.7109375" style="211" customWidth="1"/>
    <col min="8709" max="8960" width="11.42578125" style="211"/>
    <col min="8961" max="8961" width="7.140625" style="211" customWidth="1"/>
    <col min="8962" max="8962" width="3.7109375" style="211" customWidth="1"/>
    <col min="8963" max="8963" width="59.7109375" style="211" customWidth="1"/>
    <col min="8964" max="8964" width="84.7109375" style="211" customWidth="1"/>
    <col min="8965" max="9216" width="11.42578125" style="211"/>
    <col min="9217" max="9217" width="7.140625" style="211" customWidth="1"/>
    <col min="9218" max="9218" width="3.7109375" style="211" customWidth="1"/>
    <col min="9219" max="9219" width="59.7109375" style="211" customWidth="1"/>
    <col min="9220" max="9220" width="84.7109375" style="211" customWidth="1"/>
    <col min="9221" max="9472" width="11.42578125" style="211"/>
    <col min="9473" max="9473" width="7.140625" style="211" customWidth="1"/>
    <col min="9474" max="9474" width="3.7109375" style="211" customWidth="1"/>
    <col min="9475" max="9475" width="59.7109375" style="211" customWidth="1"/>
    <col min="9476" max="9476" width="84.7109375" style="211" customWidth="1"/>
    <col min="9477" max="9728" width="11.42578125" style="211"/>
    <col min="9729" max="9729" width="7.140625" style="211" customWidth="1"/>
    <col min="9730" max="9730" width="3.7109375" style="211" customWidth="1"/>
    <col min="9731" max="9731" width="59.7109375" style="211" customWidth="1"/>
    <col min="9732" max="9732" width="84.7109375" style="211" customWidth="1"/>
    <col min="9733" max="9984" width="11.42578125" style="211"/>
    <col min="9985" max="9985" width="7.140625" style="211" customWidth="1"/>
    <col min="9986" max="9986" width="3.7109375" style="211" customWidth="1"/>
    <col min="9987" max="9987" width="59.7109375" style="211" customWidth="1"/>
    <col min="9988" max="9988" width="84.7109375" style="211" customWidth="1"/>
    <col min="9989" max="10240" width="11.42578125" style="211"/>
    <col min="10241" max="10241" width="7.140625" style="211" customWidth="1"/>
    <col min="10242" max="10242" width="3.7109375" style="211" customWidth="1"/>
    <col min="10243" max="10243" width="59.7109375" style="211" customWidth="1"/>
    <col min="10244" max="10244" width="84.7109375" style="211" customWidth="1"/>
    <col min="10245" max="10496" width="11.42578125" style="211"/>
    <col min="10497" max="10497" width="7.140625" style="211" customWidth="1"/>
    <col min="10498" max="10498" width="3.7109375" style="211" customWidth="1"/>
    <col min="10499" max="10499" width="59.7109375" style="211" customWidth="1"/>
    <col min="10500" max="10500" width="84.7109375" style="211" customWidth="1"/>
    <col min="10501" max="10752" width="11.42578125" style="211"/>
    <col min="10753" max="10753" width="7.140625" style="211" customWidth="1"/>
    <col min="10754" max="10754" width="3.7109375" style="211" customWidth="1"/>
    <col min="10755" max="10755" width="59.7109375" style="211" customWidth="1"/>
    <col min="10756" max="10756" width="84.7109375" style="211" customWidth="1"/>
    <col min="10757" max="11008" width="11.42578125" style="211"/>
    <col min="11009" max="11009" width="7.140625" style="211" customWidth="1"/>
    <col min="11010" max="11010" width="3.7109375" style="211" customWidth="1"/>
    <col min="11011" max="11011" width="59.7109375" style="211" customWidth="1"/>
    <col min="11012" max="11012" width="84.7109375" style="211" customWidth="1"/>
    <col min="11013" max="11264" width="11.42578125" style="211"/>
    <col min="11265" max="11265" width="7.140625" style="211" customWidth="1"/>
    <col min="11266" max="11266" width="3.7109375" style="211" customWidth="1"/>
    <col min="11267" max="11267" width="59.7109375" style="211" customWidth="1"/>
    <col min="11268" max="11268" width="84.7109375" style="211" customWidth="1"/>
    <col min="11269" max="11520" width="11.42578125" style="211"/>
    <col min="11521" max="11521" width="7.140625" style="211" customWidth="1"/>
    <col min="11522" max="11522" width="3.7109375" style="211" customWidth="1"/>
    <col min="11523" max="11523" width="59.7109375" style="211" customWidth="1"/>
    <col min="11524" max="11524" width="84.7109375" style="211" customWidth="1"/>
    <col min="11525" max="11776" width="11.42578125" style="211"/>
    <col min="11777" max="11777" width="7.140625" style="211" customWidth="1"/>
    <col min="11778" max="11778" width="3.7109375" style="211" customWidth="1"/>
    <col min="11779" max="11779" width="59.7109375" style="211" customWidth="1"/>
    <col min="11780" max="11780" width="84.7109375" style="211" customWidth="1"/>
    <col min="11781" max="12032" width="11.42578125" style="211"/>
    <col min="12033" max="12033" width="7.140625" style="211" customWidth="1"/>
    <col min="12034" max="12034" width="3.7109375" style="211" customWidth="1"/>
    <col min="12035" max="12035" width="59.7109375" style="211" customWidth="1"/>
    <col min="12036" max="12036" width="84.7109375" style="211" customWidth="1"/>
    <col min="12037" max="12288" width="11.42578125" style="211"/>
    <col min="12289" max="12289" width="7.140625" style="211" customWidth="1"/>
    <col min="12290" max="12290" width="3.7109375" style="211" customWidth="1"/>
    <col min="12291" max="12291" width="59.7109375" style="211" customWidth="1"/>
    <col min="12292" max="12292" width="84.7109375" style="211" customWidth="1"/>
    <col min="12293" max="12544" width="11.42578125" style="211"/>
    <col min="12545" max="12545" width="7.140625" style="211" customWidth="1"/>
    <col min="12546" max="12546" width="3.7109375" style="211" customWidth="1"/>
    <col min="12547" max="12547" width="59.7109375" style="211" customWidth="1"/>
    <col min="12548" max="12548" width="84.7109375" style="211" customWidth="1"/>
    <col min="12549" max="12800" width="11.42578125" style="211"/>
    <col min="12801" max="12801" width="7.140625" style="211" customWidth="1"/>
    <col min="12802" max="12802" width="3.7109375" style="211" customWidth="1"/>
    <col min="12803" max="12803" width="59.7109375" style="211" customWidth="1"/>
    <col min="12804" max="12804" width="84.7109375" style="211" customWidth="1"/>
    <col min="12805" max="13056" width="11.42578125" style="211"/>
    <col min="13057" max="13057" width="7.140625" style="211" customWidth="1"/>
    <col min="13058" max="13058" width="3.7109375" style="211" customWidth="1"/>
    <col min="13059" max="13059" width="59.7109375" style="211" customWidth="1"/>
    <col min="13060" max="13060" width="84.7109375" style="211" customWidth="1"/>
    <col min="13061" max="13312" width="11.42578125" style="211"/>
    <col min="13313" max="13313" width="7.140625" style="211" customWidth="1"/>
    <col min="13314" max="13314" width="3.7109375" style="211" customWidth="1"/>
    <col min="13315" max="13315" width="59.7109375" style="211" customWidth="1"/>
    <col min="13316" max="13316" width="84.7109375" style="211" customWidth="1"/>
    <col min="13317" max="13568" width="11.42578125" style="211"/>
    <col min="13569" max="13569" width="7.140625" style="211" customWidth="1"/>
    <col min="13570" max="13570" width="3.7109375" style="211" customWidth="1"/>
    <col min="13571" max="13571" width="59.7109375" style="211" customWidth="1"/>
    <col min="13572" max="13572" width="84.7109375" style="211" customWidth="1"/>
    <col min="13573" max="13824" width="11.42578125" style="211"/>
    <col min="13825" max="13825" width="7.140625" style="211" customWidth="1"/>
    <col min="13826" max="13826" width="3.7109375" style="211" customWidth="1"/>
    <col min="13827" max="13827" width="59.7109375" style="211" customWidth="1"/>
    <col min="13828" max="13828" width="84.7109375" style="211" customWidth="1"/>
    <col min="13829" max="14080" width="11.42578125" style="211"/>
    <col min="14081" max="14081" width="7.140625" style="211" customWidth="1"/>
    <col min="14082" max="14082" width="3.7109375" style="211" customWidth="1"/>
    <col min="14083" max="14083" width="59.7109375" style="211" customWidth="1"/>
    <col min="14084" max="14084" width="84.7109375" style="211" customWidth="1"/>
    <col min="14085" max="14336" width="11.42578125" style="211"/>
    <col min="14337" max="14337" width="7.140625" style="211" customWidth="1"/>
    <col min="14338" max="14338" width="3.7109375" style="211" customWidth="1"/>
    <col min="14339" max="14339" width="59.7109375" style="211" customWidth="1"/>
    <col min="14340" max="14340" width="84.7109375" style="211" customWidth="1"/>
    <col min="14341" max="14592" width="11.42578125" style="211"/>
    <col min="14593" max="14593" width="7.140625" style="211" customWidth="1"/>
    <col min="14594" max="14594" width="3.7109375" style="211" customWidth="1"/>
    <col min="14595" max="14595" width="59.7109375" style="211" customWidth="1"/>
    <col min="14596" max="14596" width="84.7109375" style="211" customWidth="1"/>
    <col min="14597" max="14848" width="11.42578125" style="211"/>
    <col min="14849" max="14849" width="7.140625" style="211" customWidth="1"/>
    <col min="14850" max="14850" width="3.7109375" style="211" customWidth="1"/>
    <col min="14851" max="14851" width="59.7109375" style="211" customWidth="1"/>
    <col min="14852" max="14852" width="84.7109375" style="211" customWidth="1"/>
    <col min="14853" max="15104" width="11.42578125" style="211"/>
    <col min="15105" max="15105" width="7.140625" style="211" customWidth="1"/>
    <col min="15106" max="15106" width="3.7109375" style="211" customWidth="1"/>
    <col min="15107" max="15107" width="59.7109375" style="211" customWidth="1"/>
    <col min="15108" max="15108" width="84.7109375" style="211" customWidth="1"/>
    <col min="15109" max="15360" width="11.42578125" style="211"/>
    <col min="15361" max="15361" width="7.140625" style="211" customWidth="1"/>
    <col min="15362" max="15362" width="3.7109375" style="211" customWidth="1"/>
    <col min="15363" max="15363" width="59.7109375" style="211" customWidth="1"/>
    <col min="15364" max="15364" width="84.7109375" style="211" customWidth="1"/>
    <col min="15365" max="15616" width="11.42578125" style="211"/>
    <col min="15617" max="15617" width="7.140625" style="211" customWidth="1"/>
    <col min="15618" max="15618" width="3.7109375" style="211" customWidth="1"/>
    <col min="15619" max="15619" width="59.7109375" style="211" customWidth="1"/>
    <col min="15620" max="15620" width="84.7109375" style="211" customWidth="1"/>
    <col min="15621" max="15872" width="11.42578125" style="211"/>
    <col min="15873" max="15873" width="7.140625" style="211" customWidth="1"/>
    <col min="15874" max="15874" width="3.7109375" style="211" customWidth="1"/>
    <col min="15875" max="15875" width="59.7109375" style="211" customWidth="1"/>
    <col min="15876" max="15876" width="84.7109375" style="211" customWidth="1"/>
    <col min="15877" max="16128" width="11.42578125" style="211"/>
    <col min="16129" max="16129" width="7.140625" style="211" customWidth="1"/>
    <col min="16130" max="16130" width="3.7109375" style="211" customWidth="1"/>
    <col min="16131" max="16131" width="59.7109375" style="211" customWidth="1"/>
    <col min="16132" max="16132" width="84.7109375" style="211" customWidth="1"/>
    <col min="16133" max="16384" width="11.42578125" style="211"/>
  </cols>
  <sheetData>
    <row r="1" spans="1:4" s="247" customFormat="1" ht="15.75" customHeight="1" x14ac:dyDescent="0.2">
      <c r="A1" s="498" t="s">
        <v>781</v>
      </c>
      <c r="B1" s="430"/>
      <c r="C1" s="430"/>
      <c r="D1" s="507" t="s">
        <v>1595</v>
      </c>
    </row>
    <row r="2" spans="1:4" s="247" customFormat="1" ht="15.75" customHeight="1" x14ac:dyDescent="0.2">
      <c r="A2" s="498" t="s">
        <v>1014</v>
      </c>
      <c r="B2" s="430"/>
      <c r="C2" s="430"/>
      <c r="D2" s="414"/>
    </row>
    <row r="3" spans="1:4" s="247" customFormat="1" ht="15.75" customHeight="1" x14ac:dyDescent="0.2">
      <c r="A3" s="498" t="s">
        <v>412</v>
      </c>
      <c r="B3" s="432"/>
      <c r="C3" s="432"/>
      <c r="D3" s="421"/>
    </row>
    <row r="4" spans="1:4" ht="15" x14ac:dyDescent="0.2">
      <c r="A4" s="297"/>
      <c r="B4" s="433"/>
      <c r="C4" s="416"/>
      <c r="D4" s="433"/>
    </row>
    <row r="5" spans="1:4" ht="20.25" customHeight="1" x14ac:dyDescent="0.2">
      <c r="A5" s="1508" t="s">
        <v>6</v>
      </c>
      <c r="B5" s="1508"/>
      <c r="C5" s="1508"/>
      <c r="D5" s="1508"/>
    </row>
    <row r="6" spans="1:4" ht="20.25" customHeight="1" x14ac:dyDescent="0.2">
      <c r="A6" s="1509" t="s">
        <v>771</v>
      </c>
      <c r="B6" s="1509"/>
      <c r="C6" s="494" t="s">
        <v>784</v>
      </c>
      <c r="D6" s="494" t="s">
        <v>785</v>
      </c>
    </row>
    <row r="7" spans="1:4" s="208" customFormat="1" ht="19.5" customHeight="1" x14ac:dyDescent="0.2">
      <c r="A7" s="1510">
        <v>15</v>
      </c>
      <c r="B7" s="1528"/>
      <c r="C7" s="1530" t="s">
        <v>1015</v>
      </c>
      <c r="D7" s="1054" t="s">
        <v>1016</v>
      </c>
    </row>
    <row r="8" spans="1:4" s="208" customFormat="1" ht="30" customHeight="1" x14ac:dyDescent="0.2">
      <c r="A8" s="1504"/>
      <c r="B8" s="1526"/>
      <c r="C8" s="1527"/>
      <c r="D8" s="873" t="s">
        <v>1017</v>
      </c>
    </row>
    <row r="9" spans="1:4" s="208" customFormat="1" ht="34.5" customHeight="1" x14ac:dyDescent="0.2">
      <c r="A9" s="1504"/>
      <c r="B9" s="1526"/>
      <c r="C9" s="1527"/>
      <c r="D9" s="873" t="s">
        <v>1018</v>
      </c>
    </row>
    <row r="10" spans="1:4" s="208" customFormat="1" ht="19.5" customHeight="1" x14ac:dyDescent="0.2">
      <c r="A10" s="1504"/>
      <c r="B10" s="1526"/>
      <c r="C10" s="1527"/>
      <c r="D10" s="873" t="s">
        <v>1019</v>
      </c>
    </row>
    <row r="11" spans="1:4" s="208" customFormat="1" ht="27" customHeight="1" x14ac:dyDescent="0.2">
      <c r="A11" s="1504"/>
      <c r="B11" s="1526"/>
      <c r="C11" s="1527"/>
      <c r="D11" s="873" t="s">
        <v>1020</v>
      </c>
    </row>
    <row r="12" spans="1:4" s="208" customFormat="1" ht="20.25" customHeight="1" x14ac:dyDescent="0.2">
      <c r="A12" s="1518"/>
      <c r="B12" s="1529"/>
      <c r="C12" s="1531"/>
      <c r="D12" s="754" t="s">
        <v>1021</v>
      </c>
    </row>
    <row r="13" spans="1:4" s="208" customFormat="1" ht="15" customHeight="1" x14ac:dyDescent="0.2">
      <c r="A13" s="493"/>
      <c r="B13" s="205"/>
      <c r="C13" s="503"/>
      <c r="D13" s="420"/>
    </row>
    <row r="14" spans="1:4" ht="16.5" customHeight="1" x14ac:dyDescent="0.2">
      <c r="A14" s="1513" t="s">
        <v>780</v>
      </c>
      <c r="B14" s="1513"/>
      <c r="C14" s="1513"/>
      <c r="D14" s="1513"/>
    </row>
    <row r="15" spans="1:4" ht="16.5" customHeight="1" x14ac:dyDescent="0.2">
      <c r="A15" s="222"/>
      <c r="B15" s="222"/>
      <c r="C15" s="222"/>
      <c r="D15" s="424"/>
    </row>
    <row r="16" spans="1:4" x14ac:dyDescent="0.2">
      <c r="A16" s="435"/>
    </row>
  </sheetData>
  <mergeCells count="6">
    <mergeCell ref="A14:D14"/>
    <mergeCell ref="A5:D5"/>
    <mergeCell ref="A6:B6"/>
    <mergeCell ref="A7:A12"/>
    <mergeCell ref="B7:B12"/>
    <mergeCell ref="C7:C12"/>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&amp;R&amp;"Tahoma,Normal"457</oddFooter>
  </headerFooter>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33"/>
  <sheetViews>
    <sheetView showGridLines="0" view="pageBreakPreview" topLeftCell="A10" zoomScaleNormal="75" zoomScaleSheetLayoutView="100" workbookViewId="0"/>
  </sheetViews>
  <sheetFormatPr baseColWidth="10" defaultColWidth="11.42578125" defaultRowHeight="12.75" x14ac:dyDescent="0.2"/>
  <cols>
    <col min="1" max="1" width="5.42578125" style="211" customWidth="1"/>
    <col min="2" max="2" width="2.28515625" style="211" customWidth="1"/>
    <col min="3" max="3" width="59.7109375" style="211" customWidth="1"/>
    <col min="4" max="4" width="84.7109375" style="211" customWidth="1"/>
    <col min="5" max="5" width="5.28515625" style="211" customWidth="1"/>
    <col min="6" max="256" width="11.42578125" style="211"/>
    <col min="257" max="257" width="5.42578125" style="211" customWidth="1"/>
    <col min="258" max="258" width="2.28515625" style="211" customWidth="1"/>
    <col min="259" max="259" width="59.7109375" style="211" customWidth="1"/>
    <col min="260" max="260" width="84.7109375" style="211" customWidth="1"/>
    <col min="261" max="261" width="5.28515625" style="211" customWidth="1"/>
    <col min="262" max="512" width="11.42578125" style="211"/>
    <col min="513" max="513" width="5.42578125" style="211" customWidth="1"/>
    <col min="514" max="514" width="2.28515625" style="211" customWidth="1"/>
    <col min="515" max="515" width="59.7109375" style="211" customWidth="1"/>
    <col min="516" max="516" width="84.7109375" style="211" customWidth="1"/>
    <col min="517" max="517" width="5.28515625" style="211" customWidth="1"/>
    <col min="518" max="768" width="11.42578125" style="211"/>
    <col min="769" max="769" width="5.42578125" style="211" customWidth="1"/>
    <col min="770" max="770" width="2.28515625" style="211" customWidth="1"/>
    <col min="771" max="771" width="59.7109375" style="211" customWidth="1"/>
    <col min="772" max="772" width="84.7109375" style="211" customWidth="1"/>
    <col min="773" max="773" width="5.28515625" style="211" customWidth="1"/>
    <col min="774" max="1024" width="11.42578125" style="211"/>
    <col min="1025" max="1025" width="5.42578125" style="211" customWidth="1"/>
    <col min="1026" max="1026" width="2.28515625" style="211" customWidth="1"/>
    <col min="1027" max="1027" width="59.7109375" style="211" customWidth="1"/>
    <col min="1028" max="1028" width="84.7109375" style="211" customWidth="1"/>
    <col min="1029" max="1029" width="5.28515625" style="211" customWidth="1"/>
    <col min="1030" max="1280" width="11.42578125" style="211"/>
    <col min="1281" max="1281" width="5.42578125" style="211" customWidth="1"/>
    <col min="1282" max="1282" width="2.28515625" style="211" customWidth="1"/>
    <col min="1283" max="1283" width="59.7109375" style="211" customWidth="1"/>
    <col min="1284" max="1284" width="84.7109375" style="211" customWidth="1"/>
    <col min="1285" max="1285" width="5.28515625" style="211" customWidth="1"/>
    <col min="1286" max="1536" width="11.42578125" style="211"/>
    <col min="1537" max="1537" width="5.42578125" style="211" customWidth="1"/>
    <col min="1538" max="1538" width="2.28515625" style="211" customWidth="1"/>
    <col min="1539" max="1539" width="59.7109375" style="211" customWidth="1"/>
    <col min="1540" max="1540" width="84.7109375" style="211" customWidth="1"/>
    <col min="1541" max="1541" width="5.28515625" style="211" customWidth="1"/>
    <col min="1542" max="1792" width="11.42578125" style="211"/>
    <col min="1793" max="1793" width="5.42578125" style="211" customWidth="1"/>
    <col min="1794" max="1794" width="2.28515625" style="211" customWidth="1"/>
    <col min="1795" max="1795" width="59.7109375" style="211" customWidth="1"/>
    <col min="1796" max="1796" width="84.7109375" style="211" customWidth="1"/>
    <col min="1797" max="1797" width="5.28515625" style="211" customWidth="1"/>
    <col min="1798" max="2048" width="11.42578125" style="211"/>
    <col min="2049" max="2049" width="5.42578125" style="211" customWidth="1"/>
    <col min="2050" max="2050" width="2.28515625" style="211" customWidth="1"/>
    <col min="2051" max="2051" width="59.7109375" style="211" customWidth="1"/>
    <col min="2052" max="2052" width="84.7109375" style="211" customWidth="1"/>
    <col min="2053" max="2053" width="5.28515625" style="211" customWidth="1"/>
    <col min="2054" max="2304" width="11.42578125" style="211"/>
    <col min="2305" max="2305" width="5.42578125" style="211" customWidth="1"/>
    <col min="2306" max="2306" width="2.28515625" style="211" customWidth="1"/>
    <col min="2307" max="2307" width="59.7109375" style="211" customWidth="1"/>
    <col min="2308" max="2308" width="84.7109375" style="211" customWidth="1"/>
    <col min="2309" max="2309" width="5.28515625" style="211" customWidth="1"/>
    <col min="2310" max="2560" width="11.42578125" style="211"/>
    <col min="2561" max="2561" width="5.42578125" style="211" customWidth="1"/>
    <col min="2562" max="2562" width="2.28515625" style="211" customWidth="1"/>
    <col min="2563" max="2563" width="59.7109375" style="211" customWidth="1"/>
    <col min="2564" max="2564" width="84.7109375" style="211" customWidth="1"/>
    <col min="2565" max="2565" width="5.28515625" style="211" customWidth="1"/>
    <col min="2566" max="2816" width="11.42578125" style="211"/>
    <col min="2817" max="2817" width="5.42578125" style="211" customWidth="1"/>
    <col min="2818" max="2818" width="2.28515625" style="211" customWidth="1"/>
    <col min="2819" max="2819" width="59.7109375" style="211" customWidth="1"/>
    <col min="2820" max="2820" width="84.7109375" style="211" customWidth="1"/>
    <col min="2821" max="2821" width="5.28515625" style="211" customWidth="1"/>
    <col min="2822" max="3072" width="11.42578125" style="211"/>
    <col min="3073" max="3073" width="5.42578125" style="211" customWidth="1"/>
    <col min="3074" max="3074" width="2.28515625" style="211" customWidth="1"/>
    <col min="3075" max="3075" width="59.7109375" style="211" customWidth="1"/>
    <col min="3076" max="3076" width="84.7109375" style="211" customWidth="1"/>
    <col min="3077" max="3077" width="5.28515625" style="211" customWidth="1"/>
    <col min="3078" max="3328" width="11.42578125" style="211"/>
    <col min="3329" max="3329" width="5.42578125" style="211" customWidth="1"/>
    <col min="3330" max="3330" width="2.28515625" style="211" customWidth="1"/>
    <col min="3331" max="3331" width="59.7109375" style="211" customWidth="1"/>
    <col min="3332" max="3332" width="84.7109375" style="211" customWidth="1"/>
    <col min="3333" max="3333" width="5.28515625" style="211" customWidth="1"/>
    <col min="3334" max="3584" width="11.42578125" style="211"/>
    <col min="3585" max="3585" width="5.42578125" style="211" customWidth="1"/>
    <col min="3586" max="3586" width="2.28515625" style="211" customWidth="1"/>
    <col min="3587" max="3587" width="59.7109375" style="211" customWidth="1"/>
    <col min="3588" max="3588" width="84.7109375" style="211" customWidth="1"/>
    <col min="3589" max="3589" width="5.28515625" style="211" customWidth="1"/>
    <col min="3590" max="3840" width="11.42578125" style="211"/>
    <col min="3841" max="3841" width="5.42578125" style="211" customWidth="1"/>
    <col min="3842" max="3842" width="2.28515625" style="211" customWidth="1"/>
    <col min="3843" max="3843" width="59.7109375" style="211" customWidth="1"/>
    <col min="3844" max="3844" width="84.7109375" style="211" customWidth="1"/>
    <col min="3845" max="3845" width="5.28515625" style="211" customWidth="1"/>
    <col min="3846" max="4096" width="11.42578125" style="211"/>
    <col min="4097" max="4097" width="5.42578125" style="211" customWidth="1"/>
    <col min="4098" max="4098" width="2.28515625" style="211" customWidth="1"/>
    <col min="4099" max="4099" width="59.7109375" style="211" customWidth="1"/>
    <col min="4100" max="4100" width="84.7109375" style="211" customWidth="1"/>
    <col min="4101" max="4101" width="5.28515625" style="211" customWidth="1"/>
    <col min="4102" max="4352" width="11.42578125" style="211"/>
    <col min="4353" max="4353" width="5.42578125" style="211" customWidth="1"/>
    <col min="4354" max="4354" width="2.28515625" style="211" customWidth="1"/>
    <col min="4355" max="4355" width="59.7109375" style="211" customWidth="1"/>
    <col min="4356" max="4356" width="84.7109375" style="211" customWidth="1"/>
    <col min="4357" max="4357" width="5.28515625" style="211" customWidth="1"/>
    <col min="4358" max="4608" width="11.42578125" style="211"/>
    <col min="4609" max="4609" width="5.42578125" style="211" customWidth="1"/>
    <col min="4610" max="4610" width="2.28515625" style="211" customWidth="1"/>
    <col min="4611" max="4611" width="59.7109375" style="211" customWidth="1"/>
    <col min="4612" max="4612" width="84.7109375" style="211" customWidth="1"/>
    <col min="4613" max="4613" width="5.28515625" style="211" customWidth="1"/>
    <col min="4614" max="4864" width="11.42578125" style="211"/>
    <col min="4865" max="4865" width="5.42578125" style="211" customWidth="1"/>
    <col min="4866" max="4866" width="2.28515625" style="211" customWidth="1"/>
    <col min="4867" max="4867" width="59.7109375" style="211" customWidth="1"/>
    <col min="4868" max="4868" width="84.7109375" style="211" customWidth="1"/>
    <col min="4869" max="4869" width="5.28515625" style="211" customWidth="1"/>
    <col min="4870" max="5120" width="11.42578125" style="211"/>
    <col min="5121" max="5121" width="5.42578125" style="211" customWidth="1"/>
    <col min="5122" max="5122" width="2.28515625" style="211" customWidth="1"/>
    <col min="5123" max="5123" width="59.7109375" style="211" customWidth="1"/>
    <col min="5124" max="5124" width="84.7109375" style="211" customWidth="1"/>
    <col min="5125" max="5125" width="5.28515625" style="211" customWidth="1"/>
    <col min="5126" max="5376" width="11.42578125" style="211"/>
    <col min="5377" max="5377" width="5.42578125" style="211" customWidth="1"/>
    <col min="5378" max="5378" width="2.28515625" style="211" customWidth="1"/>
    <col min="5379" max="5379" width="59.7109375" style="211" customWidth="1"/>
    <col min="5380" max="5380" width="84.7109375" style="211" customWidth="1"/>
    <col min="5381" max="5381" width="5.28515625" style="211" customWidth="1"/>
    <col min="5382" max="5632" width="11.42578125" style="211"/>
    <col min="5633" max="5633" width="5.42578125" style="211" customWidth="1"/>
    <col min="5634" max="5634" width="2.28515625" style="211" customWidth="1"/>
    <col min="5635" max="5635" width="59.7109375" style="211" customWidth="1"/>
    <col min="5636" max="5636" width="84.7109375" style="211" customWidth="1"/>
    <col min="5637" max="5637" width="5.28515625" style="211" customWidth="1"/>
    <col min="5638" max="5888" width="11.42578125" style="211"/>
    <col min="5889" max="5889" width="5.42578125" style="211" customWidth="1"/>
    <col min="5890" max="5890" width="2.28515625" style="211" customWidth="1"/>
    <col min="5891" max="5891" width="59.7109375" style="211" customWidth="1"/>
    <col min="5892" max="5892" width="84.7109375" style="211" customWidth="1"/>
    <col min="5893" max="5893" width="5.28515625" style="211" customWidth="1"/>
    <col min="5894" max="6144" width="11.42578125" style="211"/>
    <col min="6145" max="6145" width="5.42578125" style="211" customWidth="1"/>
    <col min="6146" max="6146" width="2.28515625" style="211" customWidth="1"/>
    <col min="6147" max="6147" width="59.7109375" style="211" customWidth="1"/>
    <col min="6148" max="6148" width="84.7109375" style="211" customWidth="1"/>
    <col min="6149" max="6149" width="5.28515625" style="211" customWidth="1"/>
    <col min="6150" max="6400" width="11.42578125" style="211"/>
    <col min="6401" max="6401" width="5.42578125" style="211" customWidth="1"/>
    <col min="6402" max="6402" width="2.28515625" style="211" customWidth="1"/>
    <col min="6403" max="6403" width="59.7109375" style="211" customWidth="1"/>
    <col min="6404" max="6404" width="84.7109375" style="211" customWidth="1"/>
    <col min="6405" max="6405" width="5.28515625" style="211" customWidth="1"/>
    <col min="6406" max="6656" width="11.42578125" style="211"/>
    <col min="6657" max="6657" width="5.42578125" style="211" customWidth="1"/>
    <col min="6658" max="6658" width="2.28515625" style="211" customWidth="1"/>
    <col min="6659" max="6659" width="59.7109375" style="211" customWidth="1"/>
    <col min="6660" max="6660" width="84.7109375" style="211" customWidth="1"/>
    <col min="6661" max="6661" width="5.28515625" style="211" customWidth="1"/>
    <col min="6662" max="6912" width="11.42578125" style="211"/>
    <col min="6913" max="6913" width="5.42578125" style="211" customWidth="1"/>
    <col min="6914" max="6914" width="2.28515625" style="211" customWidth="1"/>
    <col min="6915" max="6915" width="59.7109375" style="211" customWidth="1"/>
    <col min="6916" max="6916" width="84.7109375" style="211" customWidth="1"/>
    <col min="6917" max="6917" width="5.28515625" style="211" customWidth="1"/>
    <col min="6918" max="7168" width="11.42578125" style="211"/>
    <col min="7169" max="7169" width="5.42578125" style="211" customWidth="1"/>
    <col min="7170" max="7170" width="2.28515625" style="211" customWidth="1"/>
    <col min="7171" max="7171" width="59.7109375" style="211" customWidth="1"/>
    <col min="7172" max="7172" width="84.7109375" style="211" customWidth="1"/>
    <col min="7173" max="7173" width="5.28515625" style="211" customWidth="1"/>
    <col min="7174" max="7424" width="11.42578125" style="211"/>
    <col min="7425" max="7425" width="5.42578125" style="211" customWidth="1"/>
    <col min="7426" max="7426" width="2.28515625" style="211" customWidth="1"/>
    <col min="7427" max="7427" width="59.7109375" style="211" customWidth="1"/>
    <col min="7428" max="7428" width="84.7109375" style="211" customWidth="1"/>
    <col min="7429" max="7429" width="5.28515625" style="211" customWidth="1"/>
    <col min="7430" max="7680" width="11.42578125" style="211"/>
    <col min="7681" max="7681" width="5.42578125" style="211" customWidth="1"/>
    <col min="7682" max="7682" width="2.28515625" style="211" customWidth="1"/>
    <col min="7683" max="7683" width="59.7109375" style="211" customWidth="1"/>
    <col min="7684" max="7684" width="84.7109375" style="211" customWidth="1"/>
    <col min="7685" max="7685" width="5.28515625" style="211" customWidth="1"/>
    <col min="7686" max="7936" width="11.42578125" style="211"/>
    <col min="7937" max="7937" width="5.42578125" style="211" customWidth="1"/>
    <col min="7938" max="7938" width="2.28515625" style="211" customWidth="1"/>
    <col min="7939" max="7939" width="59.7109375" style="211" customWidth="1"/>
    <col min="7940" max="7940" width="84.7109375" style="211" customWidth="1"/>
    <col min="7941" max="7941" width="5.28515625" style="211" customWidth="1"/>
    <col min="7942" max="8192" width="11.42578125" style="211"/>
    <col min="8193" max="8193" width="5.42578125" style="211" customWidth="1"/>
    <col min="8194" max="8194" width="2.28515625" style="211" customWidth="1"/>
    <col min="8195" max="8195" width="59.7109375" style="211" customWidth="1"/>
    <col min="8196" max="8196" width="84.7109375" style="211" customWidth="1"/>
    <col min="8197" max="8197" width="5.28515625" style="211" customWidth="1"/>
    <col min="8198" max="8448" width="11.42578125" style="211"/>
    <col min="8449" max="8449" width="5.42578125" style="211" customWidth="1"/>
    <col min="8450" max="8450" width="2.28515625" style="211" customWidth="1"/>
    <col min="8451" max="8451" width="59.7109375" style="211" customWidth="1"/>
    <col min="8452" max="8452" width="84.7109375" style="211" customWidth="1"/>
    <col min="8453" max="8453" width="5.28515625" style="211" customWidth="1"/>
    <col min="8454" max="8704" width="11.42578125" style="211"/>
    <col min="8705" max="8705" width="5.42578125" style="211" customWidth="1"/>
    <col min="8706" max="8706" width="2.28515625" style="211" customWidth="1"/>
    <col min="8707" max="8707" width="59.7109375" style="211" customWidth="1"/>
    <col min="8708" max="8708" width="84.7109375" style="211" customWidth="1"/>
    <col min="8709" max="8709" width="5.28515625" style="211" customWidth="1"/>
    <col min="8710" max="8960" width="11.42578125" style="211"/>
    <col min="8961" max="8961" width="5.42578125" style="211" customWidth="1"/>
    <col min="8962" max="8962" width="2.28515625" style="211" customWidth="1"/>
    <col min="8963" max="8963" width="59.7109375" style="211" customWidth="1"/>
    <col min="8964" max="8964" width="84.7109375" style="211" customWidth="1"/>
    <col min="8965" max="8965" width="5.28515625" style="211" customWidth="1"/>
    <col min="8966" max="9216" width="11.42578125" style="211"/>
    <col min="9217" max="9217" width="5.42578125" style="211" customWidth="1"/>
    <col min="9218" max="9218" width="2.28515625" style="211" customWidth="1"/>
    <col min="9219" max="9219" width="59.7109375" style="211" customWidth="1"/>
    <col min="9220" max="9220" width="84.7109375" style="211" customWidth="1"/>
    <col min="9221" max="9221" width="5.28515625" style="211" customWidth="1"/>
    <col min="9222" max="9472" width="11.42578125" style="211"/>
    <col min="9473" max="9473" width="5.42578125" style="211" customWidth="1"/>
    <col min="9474" max="9474" width="2.28515625" style="211" customWidth="1"/>
    <col min="9475" max="9475" width="59.7109375" style="211" customWidth="1"/>
    <col min="9476" max="9476" width="84.7109375" style="211" customWidth="1"/>
    <col min="9477" max="9477" width="5.28515625" style="211" customWidth="1"/>
    <col min="9478" max="9728" width="11.42578125" style="211"/>
    <col min="9729" max="9729" width="5.42578125" style="211" customWidth="1"/>
    <col min="9730" max="9730" width="2.28515625" style="211" customWidth="1"/>
    <col min="9731" max="9731" width="59.7109375" style="211" customWidth="1"/>
    <col min="9732" max="9732" width="84.7109375" style="211" customWidth="1"/>
    <col min="9733" max="9733" width="5.28515625" style="211" customWidth="1"/>
    <col min="9734" max="9984" width="11.42578125" style="211"/>
    <col min="9985" max="9985" width="5.42578125" style="211" customWidth="1"/>
    <col min="9986" max="9986" width="2.28515625" style="211" customWidth="1"/>
    <col min="9987" max="9987" width="59.7109375" style="211" customWidth="1"/>
    <col min="9988" max="9988" width="84.7109375" style="211" customWidth="1"/>
    <col min="9989" max="9989" width="5.28515625" style="211" customWidth="1"/>
    <col min="9990" max="10240" width="11.42578125" style="211"/>
    <col min="10241" max="10241" width="5.42578125" style="211" customWidth="1"/>
    <col min="10242" max="10242" width="2.28515625" style="211" customWidth="1"/>
    <col min="10243" max="10243" width="59.7109375" style="211" customWidth="1"/>
    <col min="10244" max="10244" width="84.7109375" style="211" customWidth="1"/>
    <col min="10245" max="10245" width="5.28515625" style="211" customWidth="1"/>
    <col min="10246" max="10496" width="11.42578125" style="211"/>
    <col min="10497" max="10497" width="5.42578125" style="211" customWidth="1"/>
    <col min="10498" max="10498" width="2.28515625" style="211" customWidth="1"/>
    <col min="10499" max="10499" width="59.7109375" style="211" customWidth="1"/>
    <col min="10500" max="10500" width="84.7109375" style="211" customWidth="1"/>
    <col min="10501" max="10501" width="5.28515625" style="211" customWidth="1"/>
    <col min="10502" max="10752" width="11.42578125" style="211"/>
    <col min="10753" max="10753" width="5.42578125" style="211" customWidth="1"/>
    <col min="10754" max="10754" width="2.28515625" style="211" customWidth="1"/>
    <col min="10755" max="10755" width="59.7109375" style="211" customWidth="1"/>
    <col min="10756" max="10756" width="84.7109375" style="211" customWidth="1"/>
    <col min="10757" max="10757" width="5.28515625" style="211" customWidth="1"/>
    <col min="10758" max="11008" width="11.42578125" style="211"/>
    <col min="11009" max="11009" width="5.42578125" style="211" customWidth="1"/>
    <col min="11010" max="11010" width="2.28515625" style="211" customWidth="1"/>
    <col min="11011" max="11011" width="59.7109375" style="211" customWidth="1"/>
    <col min="11012" max="11012" width="84.7109375" style="211" customWidth="1"/>
    <col min="11013" max="11013" width="5.28515625" style="211" customWidth="1"/>
    <col min="11014" max="11264" width="11.42578125" style="211"/>
    <col min="11265" max="11265" width="5.42578125" style="211" customWidth="1"/>
    <col min="11266" max="11266" width="2.28515625" style="211" customWidth="1"/>
    <col min="11267" max="11267" width="59.7109375" style="211" customWidth="1"/>
    <col min="11268" max="11268" width="84.7109375" style="211" customWidth="1"/>
    <col min="11269" max="11269" width="5.28515625" style="211" customWidth="1"/>
    <col min="11270" max="11520" width="11.42578125" style="211"/>
    <col min="11521" max="11521" width="5.42578125" style="211" customWidth="1"/>
    <col min="11522" max="11522" width="2.28515625" style="211" customWidth="1"/>
    <col min="11523" max="11523" width="59.7109375" style="211" customWidth="1"/>
    <col min="11524" max="11524" width="84.7109375" style="211" customWidth="1"/>
    <col min="11525" max="11525" width="5.28515625" style="211" customWidth="1"/>
    <col min="11526" max="11776" width="11.42578125" style="211"/>
    <col min="11777" max="11777" width="5.42578125" style="211" customWidth="1"/>
    <col min="11778" max="11778" width="2.28515625" style="211" customWidth="1"/>
    <col min="11779" max="11779" width="59.7109375" style="211" customWidth="1"/>
    <col min="11780" max="11780" width="84.7109375" style="211" customWidth="1"/>
    <col min="11781" max="11781" width="5.28515625" style="211" customWidth="1"/>
    <col min="11782" max="12032" width="11.42578125" style="211"/>
    <col min="12033" max="12033" width="5.42578125" style="211" customWidth="1"/>
    <col min="12034" max="12034" width="2.28515625" style="211" customWidth="1"/>
    <col min="12035" max="12035" width="59.7109375" style="211" customWidth="1"/>
    <col min="12036" max="12036" width="84.7109375" style="211" customWidth="1"/>
    <col min="12037" max="12037" width="5.28515625" style="211" customWidth="1"/>
    <col min="12038" max="12288" width="11.42578125" style="211"/>
    <col min="12289" max="12289" width="5.42578125" style="211" customWidth="1"/>
    <col min="12290" max="12290" width="2.28515625" style="211" customWidth="1"/>
    <col min="12291" max="12291" width="59.7109375" style="211" customWidth="1"/>
    <col min="12292" max="12292" width="84.7109375" style="211" customWidth="1"/>
    <col min="12293" max="12293" width="5.28515625" style="211" customWidth="1"/>
    <col min="12294" max="12544" width="11.42578125" style="211"/>
    <col min="12545" max="12545" width="5.42578125" style="211" customWidth="1"/>
    <col min="12546" max="12546" width="2.28515625" style="211" customWidth="1"/>
    <col min="12547" max="12547" width="59.7109375" style="211" customWidth="1"/>
    <col min="12548" max="12548" width="84.7109375" style="211" customWidth="1"/>
    <col min="12549" max="12549" width="5.28515625" style="211" customWidth="1"/>
    <col min="12550" max="12800" width="11.42578125" style="211"/>
    <col min="12801" max="12801" width="5.42578125" style="211" customWidth="1"/>
    <col min="12802" max="12802" width="2.28515625" style="211" customWidth="1"/>
    <col min="12803" max="12803" width="59.7109375" style="211" customWidth="1"/>
    <col min="12804" max="12804" width="84.7109375" style="211" customWidth="1"/>
    <col min="12805" max="12805" width="5.28515625" style="211" customWidth="1"/>
    <col min="12806" max="13056" width="11.42578125" style="211"/>
    <col min="13057" max="13057" width="5.42578125" style="211" customWidth="1"/>
    <col min="13058" max="13058" width="2.28515625" style="211" customWidth="1"/>
    <col min="13059" max="13059" width="59.7109375" style="211" customWidth="1"/>
    <col min="13060" max="13060" width="84.7109375" style="211" customWidth="1"/>
    <col min="13061" max="13061" width="5.28515625" style="211" customWidth="1"/>
    <col min="13062" max="13312" width="11.42578125" style="211"/>
    <col min="13313" max="13313" width="5.42578125" style="211" customWidth="1"/>
    <col min="13314" max="13314" width="2.28515625" style="211" customWidth="1"/>
    <col min="13315" max="13315" width="59.7109375" style="211" customWidth="1"/>
    <col min="13316" max="13316" width="84.7109375" style="211" customWidth="1"/>
    <col min="13317" max="13317" width="5.28515625" style="211" customWidth="1"/>
    <col min="13318" max="13568" width="11.42578125" style="211"/>
    <col min="13569" max="13569" width="5.42578125" style="211" customWidth="1"/>
    <col min="13570" max="13570" width="2.28515625" style="211" customWidth="1"/>
    <col min="13571" max="13571" width="59.7109375" style="211" customWidth="1"/>
    <col min="13572" max="13572" width="84.7109375" style="211" customWidth="1"/>
    <col min="13573" max="13573" width="5.28515625" style="211" customWidth="1"/>
    <col min="13574" max="13824" width="11.42578125" style="211"/>
    <col min="13825" max="13825" width="5.42578125" style="211" customWidth="1"/>
    <col min="13826" max="13826" width="2.28515625" style="211" customWidth="1"/>
    <col min="13827" max="13827" width="59.7109375" style="211" customWidth="1"/>
    <col min="13828" max="13828" width="84.7109375" style="211" customWidth="1"/>
    <col min="13829" max="13829" width="5.28515625" style="211" customWidth="1"/>
    <col min="13830" max="14080" width="11.42578125" style="211"/>
    <col min="14081" max="14081" width="5.42578125" style="211" customWidth="1"/>
    <col min="14082" max="14082" width="2.28515625" style="211" customWidth="1"/>
    <col min="14083" max="14083" width="59.7109375" style="211" customWidth="1"/>
    <col min="14084" max="14084" width="84.7109375" style="211" customWidth="1"/>
    <col min="14085" max="14085" width="5.28515625" style="211" customWidth="1"/>
    <col min="14086" max="14336" width="11.42578125" style="211"/>
    <col min="14337" max="14337" width="5.42578125" style="211" customWidth="1"/>
    <col min="14338" max="14338" width="2.28515625" style="211" customWidth="1"/>
    <col min="14339" max="14339" width="59.7109375" style="211" customWidth="1"/>
    <col min="14340" max="14340" width="84.7109375" style="211" customWidth="1"/>
    <col min="14341" max="14341" width="5.28515625" style="211" customWidth="1"/>
    <col min="14342" max="14592" width="11.42578125" style="211"/>
    <col min="14593" max="14593" width="5.42578125" style="211" customWidth="1"/>
    <col min="14594" max="14594" width="2.28515625" style="211" customWidth="1"/>
    <col min="14595" max="14595" width="59.7109375" style="211" customWidth="1"/>
    <col min="14596" max="14596" width="84.7109375" style="211" customWidth="1"/>
    <col min="14597" max="14597" width="5.28515625" style="211" customWidth="1"/>
    <col min="14598" max="14848" width="11.42578125" style="211"/>
    <col min="14849" max="14849" width="5.42578125" style="211" customWidth="1"/>
    <col min="14850" max="14850" width="2.28515625" style="211" customWidth="1"/>
    <col min="14851" max="14851" width="59.7109375" style="211" customWidth="1"/>
    <col min="14852" max="14852" width="84.7109375" style="211" customWidth="1"/>
    <col min="14853" max="14853" width="5.28515625" style="211" customWidth="1"/>
    <col min="14854" max="15104" width="11.42578125" style="211"/>
    <col min="15105" max="15105" width="5.42578125" style="211" customWidth="1"/>
    <col min="15106" max="15106" width="2.28515625" style="211" customWidth="1"/>
    <col min="15107" max="15107" width="59.7109375" style="211" customWidth="1"/>
    <col min="15108" max="15108" width="84.7109375" style="211" customWidth="1"/>
    <col min="15109" max="15109" width="5.28515625" style="211" customWidth="1"/>
    <col min="15110" max="15360" width="11.42578125" style="211"/>
    <col min="15361" max="15361" width="5.42578125" style="211" customWidth="1"/>
    <col min="15362" max="15362" width="2.28515625" style="211" customWidth="1"/>
    <col min="15363" max="15363" width="59.7109375" style="211" customWidth="1"/>
    <col min="15364" max="15364" width="84.7109375" style="211" customWidth="1"/>
    <col min="15365" max="15365" width="5.28515625" style="211" customWidth="1"/>
    <col min="15366" max="15616" width="11.42578125" style="211"/>
    <col min="15617" max="15617" width="5.42578125" style="211" customWidth="1"/>
    <col min="15618" max="15618" width="2.28515625" style="211" customWidth="1"/>
    <col min="15619" max="15619" width="59.7109375" style="211" customWidth="1"/>
    <col min="15620" max="15620" width="84.7109375" style="211" customWidth="1"/>
    <col min="15621" max="15621" width="5.28515625" style="211" customWidth="1"/>
    <col min="15622" max="15872" width="11.42578125" style="211"/>
    <col min="15873" max="15873" width="5.42578125" style="211" customWidth="1"/>
    <col min="15874" max="15874" width="2.28515625" style="211" customWidth="1"/>
    <col min="15875" max="15875" width="59.7109375" style="211" customWidth="1"/>
    <col min="15876" max="15876" width="84.7109375" style="211" customWidth="1"/>
    <col min="15877" max="15877" width="5.28515625" style="211" customWidth="1"/>
    <col min="15878" max="16128" width="11.42578125" style="211"/>
    <col min="16129" max="16129" width="5.42578125" style="211" customWidth="1"/>
    <col min="16130" max="16130" width="2.28515625" style="211" customWidth="1"/>
    <col min="16131" max="16131" width="59.7109375" style="211" customWidth="1"/>
    <col min="16132" max="16132" width="84.7109375" style="211" customWidth="1"/>
    <col min="16133" max="16133" width="5.28515625" style="211" customWidth="1"/>
    <col min="16134" max="16384" width="11.42578125" style="211"/>
  </cols>
  <sheetData>
    <row r="1" spans="1:5" s="247" customFormat="1" ht="15" x14ac:dyDescent="0.2">
      <c r="A1" s="498" t="s">
        <v>781</v>
      </c>
      <c r="B1" s="432"/>
      <c r="C1" s="432"/>
      <c r="D1" s="507" t="s">
        <v>1499</v>
      </c>
    </row>
    <row r="2" spans="1:5" s="247" customFormat="1" ht="15" x14ac:dyDescent="0.2">
      <c r="A2" s="498" t="s">
        <v>1022</v>
      </c>
      <c r="B2" s="436"/>
      <c r="C2" s="436"/>
      <c r="D2" s="414"/>
    </row>
    <row r="3" spans="1:5" s="247" customFormat="1" ht="15" x14ac:dyDescent="0.2">
      <c r="A3" s="498" t="s">
        <v>783</v>
      </c>
      <c r="B3" s="437"/>
      <c r="C3" s="437"/>
      <c r="D3" s="391"/>
    </row>
    <row r="4" spans="1:5" s="247" customFormat="1" ht="15" x14ac:dyDescent="0.2">
      <c r="A4" s="498" t="s">
        <v>412</v>
      </c>
      <c r="B4" s="432"/>
      <c r="C4" s="432"/>
      <c r="D4" s="421"/>
    </row>
    <row r="5" spans="1:5" ht="12.75" customHeight="1" x14ac:dyDescent="0.2">
      <c r="A5" s="297"/>
      <c r="B5" s="433"/>
      <c r="C5" s="416"/>
      <c r="D5" s="433"/>
    </row>
    <row r="6" spans="1:5" s="399" customFormat="1" ht="21" customHeight="1" x14ac:dyDescent="0.2">
      <c r="A6" s="1508" t="s">
        <v>8</v>
      </c>
      <c r="B6" s="1508"/>
      <c r="C6" s="1508"/>
      <c r="D6" s="1508"/>
    </row>
    <row r="7" spans="1:5" s="399" customFormat="1" ht="21" customHeight="1" x14ac:dyDescent="0.2">
      <c r="A7" s="1509" t="s">
        <v>771</v>
      </c>
      <c r="B7" s="1509"/>
      <c r="C7" s="491" t="s">
        <v>784</v>
      </c>
      <c r="D7" s="491" t="s">
        <v>785</v>
      </c>
    </row>
    <row r="8" spans="1:5" s="399" customFormat="1" ht="19.5" customHeight="1" x14ac:dyDescent="0.2">
      <c r="A8" s="1054">
        <v>1</v>
      </c>
      <c r="B8" s="1178"/>
      <c r="C8" s="1054" t="s">
        <v>1023</v>
      </c>
      <c r="D8" s="1054" t="s">
        <v>1024</v>
      </c>
    </row>
    <row r="9" spans="1:5" s="208" customFormat="1" ht="27" customHeight="1" x14ac:dyDescent="0.2">
      <c r="A9" s="873">
        <v>2</v>
      </c>
      <c r="B9" s="873"/>
      <c r="C9" s="873" t="s">
        <v>1025</v>
      </c>
      <c r="D9" s="873" t="s">
        <v>1026</v>
      </c>
      <c r="E9" s="399"/>
    </row>
    <row r="10" spans="1:5" s="208" customFormat="1" ht="27" customHeight="1" x14ac:dyDescent="0.2">
      <c r="A10" s="873">
        <v>3</v>
      </c>
      <c r="B10" s="875"/>
      <c r="C10" s="873" t="s">
        <v>2143</v>
      </c>
      <c r="D10" s="873" t="s">
        <v>2142</v>
      </c>
      <c r="E10" s="399"/>
    </row>
    <row r="11" spans="1:5" s="208" customFormat="1" ht="27" customHeight="1" x14ac:dyDescent="0.2">
      <c r="A11" s="1521">
        <v>4</v>
      </c>
      <c r="B11" s="1523"/>
      <c r="C11" s="1527" t="s">
        <v>1027</v>
      </c>
      <c r="D11" s="873" t="s">
        <v>1028</v>
      </c>
      <c r="E11" s="399"/>
    </row>
    <row r="12" spans="1:5" s="208" customFormat="1" ht="19.5" customHeight="1" x14ac:dyDescent="0.2">
      <c r="A12" s="1521"/>
      <c r="B12" s="1523"/>
      <c r="C12" s="1527"/>
      <c r="D12" s="873" t="s">
        <v>1029</v>
      </c>
      <c r="E12" s="399"/>
    </row>
    <row r="13" spans="1:5" s="208" customFormat="1" ht="15" customHeight="1" x14ac:dyDescent="0.2">
      <c r="A13" s="1521"/>
      <c r="B13" s="1523"/>
      <c r="C13" s="1527"/>
      <c r="D13" s="873" t="s">
        <v>1030</v>
      </c>
      <c r="E13" s="399"/>
    </row>
    <row r="14" spans="1:5" s="208" customFormat="1" ht="19.5" customHeight="1" x14ac:dyDescent="0.2">
      <c r="A14" s="1521">
        <v>5</v>
      </c>
      <c r="B14" s="1523"/>
      <c r="C14" s="1527" t="s">
        <v>1031</v>
      </c>
      <c r="D14" s="873" t="s">
        <v>1032</v>
      </c>
      <c r="E14" s="399"/>
    </row>
    <row r="15" spans="1:5" s="208" customFormat="1" ht="15.75" customHeight="1" x14ac:dyDescent="0.2">
      <c r="A15" s="1521"/>
      <c r="B15" s="1523"/>
      <c r="C15" s="1527"/>
      <c r="D15" s="873" t="s">
        <v>1033</v>
      </c>
      <c r="E15" s="399"/>
    </row>
    <row r="16" spans="1:5" s="208" customFormat="1" ht="19.5" customHeight="1" x14ac:dyDescent="0.2">
      <c r="A16" s="1521"/>
      <c r="B16" s="1523"/>
      <c r="C16" s="1527"/>
      <c r="D16" s="873" t="s">
        <v>1034</v>
      </c>
      <c r="E16" s="399"/>
    </row>
    <row r="17" spans="1:5" s="208" customFormat="1" ht="17.25" customHeight="1" x14ac:dyDescent="0.2">
      <c r="A17" s="1521">
        <v>6</v>
      </c>
      <c r="B17" s="1523"/>
      <c r="C17" s="1527" t="s">
        <v>1035</v>
      </c>
      <c r="D17" s="873" t="s">
        <v>1036</v>
      </c>
      <c r="E17" s="399"/>
    </row>
    <row r="18" spans="1:5" s="208" customFormat="1" ht="19.5" customHeight="1" x14ac:dyDescent="0.2">
      <c r="A18" s="1521"/>
      <c r="B18" s="1523"/>
      <c r="C18" s="1527"/>
      <c r="D18" s="873" t="s">
        <v>1037</v>
      </c>
      <c r="E18" s="399"/>
    </row>
    <row r="19" spans="1:5" s="208" customFormat="1" ht="15.75" customHeight="1" x14ac:dyDescent="0.2">
      <c r="A19" s="1521"/>
      <c r="B19" s="1523"/>
      <c r="C19" s="1527"/>
      <c r="D19" s="873" t="s">
        <v>1038</v>
      </c>
      <c r="E19" s="399"/>
    </row>
    <row r="20" spans="1:5" s="208" customFormat="1" ht="15" customHeight="1" x14ac:dyDescent="0.2">
      <c r="A20" s="1521"/>
      <c r="B20" s="1523"/>
      <c r="C20" s="1527"/>
      <c r="D20" s="873" t="s">
        <v>1039</v>
      </c>
      <c r="E20" s="399"/>
    </row>
    <row r="21" spans="1:5" s="208" customFormat="1" ht="27" customHeight="1" x14ac:dyDescent="0.2">
      <c r="A21" s="873">
        <v>7</v>
      </c>
      <c r="B21" s="875"/>
      <c r="C21" s="873" t="s">
        <v>2144</v>
      </c>
      <c r="D21" s="873" t="s">
        <v>1040</v>
      </c>
      <c r="E21" s="399"/>
    </row>
    <row r="22" spans="1:5" s="208" customFormat="1" ht="12.75" customHeight="1" x14ac:dyDescent="0.2">
      <c r="A22" s="873">
        <v>8</v>
      </c>
      <c r="B22" s="875"/>
      <c r="C22" s="873" t="s">
        <v>1041</v>
      </c>
      <c r="D22" s="873" t="s">
        <v>1042</v>
      </c>
      <c r="E22" s="399"/>
    </row>
    <row r="23" spans="1:5" s="208" customFormat="1" ht="19.5" customHeight="1" x14ac:dyDescent="0.2">
      <c r="A23" s="1521">
        <v>9</v>
      </c>
      <c r="B23" s="1523"/>
      <c r="C23" s="1527" t="s">
        <v>1043</v>
      </c>
      <c r="D23" s="873" t="s">
        <v>1044</v>
      </c>
      <c r="E23" s="399"/>
    </row>
    <row r="24" spans="1:5" s="208" customFormat="1" ht="15" customHeight="1" x14ac:dyDescent="0.2">
      <c r="A24" s="1521"/>
      <c r="B24" s="1523"/>
      <c r="C24" s="1527"/>
      <c r="D24" s="873" t="s">
        <v>1045</v>
      </c>
      <c r="E24" s="399"/>
    </row>
    <row r="25" spans="1:5" s="208" customFormat="1" ht="19.5" customHeight="1" x14ac:dyDescent="0.2">
      <c r="A25" s="1521"/>
      <c r="B25" s="1523"/>
      <c r="C25" s="1527"/>
      <c r="D25" s="873" t="s">
        <v>1046</v>
      </c>
      <c r="E25" s="399"/>
    </row>
    <row r="26" spans="1:5" s="208" customFormat="1" ht="14.25" customHeight="1" x14ac:dyDescent="0.2">
      <c r="A26" s="1532"/>
      <c r="B26" s="1525"/>
      <c r="C26" s="1531"/>
      <c r="D26" s="754" t="s">
        <v>1047</v>
      </c>
      <c r="E26" s="399"/>
    </row>
    <row r="27" spans="1:5" s="208" customFormat="1" ht="14.25" customHeight="1" x14ac:dyDescent="0.2"/>
    <row r="28" spans="1:5" s="208" customFormat="1" ht="14.25" customHeight="1" x14ac:dyDescent="0.2"/>
    <row r="29" spans="1:5" s="208" customFormat="1" ht="14.25" customHeight="1" x14ac:dyDescent="0.2">
      <c r="A29" s="490" t="s">
        <v>280</v>
      </c>
    </row>
    <row r="30" spans="1:5" ht="17.25" customHeight="1" x14ac:dyDescent="0.2">
      <c r="B30" s="438"/>
      <c r="C30" s="438"/>
      <c r="D30" s="438"/>
    </row>
    <row r="32" spans="1:5" x14ac:dyDescent="0.2">
      <c r="D32" s="424"/>
    </row>
    <row r="33" spans="4:4" x14ac:dyDescent="0.2">
      <c r="D33" s="439"/>
    </row>
  </sheetData>
  <mergeCells count="14">
    <mergeCell ref="A14:A16"/>
    <mergeCell ref="B14:B16"/>
    <mergeCell ref="C14:C16"/>
    <mergeCell ref="A6:D6"/>
    <mergeCell ref="A7:B7"/>
    <mergeCell ref="A11:A13"/>
    <mergeCell ref="B11:B13"/>
    <mergeCell ref="C11:C13"/>
    <mergeCell ref="A17:A20"/>
    <mergeCell ref="B17:B20"/>
    <mergeCell ref="C17:C20"/>
    <mergeCell ref="A23:A26"/>
    <mergeCell ref="B23:B26"/>
    <mergeCell ref="C23:C26"/>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&amp;L&amp;"Tahoma,Normal"458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69" r:id="rId4" name="Button 1">
              <controlPr defaultSize="0" print="0" autoFill="0" autoPict="0" macro="[2]!Macro21">
                <anchor moveWithCells="1" sizeWithCells="1">
                  <from>
                    <xdr:col>2</xdr:col>
                    <xdr:colOff>3171825</xdr:colOff>
                    <xdr:row>7</xdr:row>
                    <xdr:rowOff>38100</xdr:rowOff>
                  </from>
                  <to>
                    <xdr:col>2</xdr:col>
                    <xdr:colOff>3171825</xdr:colOff>
                    <xdr:row>7</xdr:row>
                    <xdr:rowOff>38100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28"/>
  <sheetViews>
    <sheetView showGridLines="0" view="pageBreakPreview" topLeftCell="A7" zoomScaleNormal="75" zoomScaleSheetLayoutView="100" workbookViewId="0"/>
  </sheetViews>
  <sheetFormatPr baseColWidth="10" defaultColWidth="11.42578125" defaultRowHeight="12.75" x14ac:dyDescent="0.2"/>
  <cols>
    <col min="1" max="1" width="5.42578125" style="211" customWidth="1"/>
    <col min="2" max="2" width="2.28515625" style="211" customWidth="1"/>
    <col min="3" max="3" width="59.7109375" style="211" customWidth="1"/>
    <col min="4" max="4" width="84.7109375" style="211" customWidth="1"/>
    <col min="5" max="5" width="5.28515625" style="211" customWidth="1"/>
    <col min="6" max="256" width="11.42578125" style="211"/>
    <col min="257" max="257" width="5.42578125" style="211" customWidth="1"/>
    <col min="258" max="258" width="2.28515625" style="211" customWidth="1"/>
    <col min="259" max="259" width="59.7109375" style="211" customWidth="1"/>
    <col min="260" max="260" width="84.7109375" style="211" customWidth="1"/>
    <col min="261" max="261" width="5.28515625" style="211" customWidth="1"/>
    <col min="262" max="512" width="11.42578125" style="211"/>
    <col min="513" max="513" width="5.42578125" style="211" customWidth="1"/>
    <col min="514" max="514" width="2.28515625" style="211" customWidth="1"/>
    <col min="515" max="515" width="59.7109375" style="211" customWidth="1"/>
    <col min="516" max="516" width="84.7109375" style="211" customWidth="1"/>
    <col min="517" max="517" width="5.28515625" style="211" customWidth="1"/>
    <col min="518" max="768" width="11.42578125" style="211"/>
    <col min="769" max="769" width="5.42578125" style="211" customWidth="1"/>
    <col min="770" max="770" width="2.28515625" style="211" customWidth="1"/>
    <col min="771" max="771" width="59.7109375" style="211" customWidth="1"/>
    <col min="772" max="772" width="84.7109375" style="211" customWidth="1"/>
    <col min="773" max="773" width="5.28515625" style="211" customWidth="1"/>
    <col min="774" max="1024" width="11.42578125" style="211"/>
    <col min="1025" max="1025" width="5.42578125" style="211" customWidth="1"/>
    <col min="1026" max="1026" width="2.28515625" style="211" customWidth="1"/>
    <col min="1027" max="1027" width="59.7109375" style="211" customWidth="1"/>
    <col min="1028" max="1028" width="84.7109375" style="211" customWidth="1"/>
    <col min="1029" max="1029" width="5.28515625" style="211" customWidth="1"/>
    <col min="1030" max="1280" width="11.42578125" style="211"/>
    <col min="1281" max="1281" width="5.42578125" style="211" customWidth="1"/>
    <col min="1282" max="1282" width="2.28515625" style="211" customWidth="1"/>
    <col min="1283" max="1283" width="59.7109375" style="211" customWidth="1"/>
    <col min="1284" max="1284" width="84.7109375" style="211" customWidth="1"/>
    <col min="1285" max="1285" width="5.28515625" style="211" customWidth="1"/>
    <col min="1286" max="1536" width="11.42578125" style="211"/>
    <col min="1537" max="1537" width="5.42578125" style="211" customWidth="1"/>
    <col min="1538" max="1538" width="2.28515625" style="211" customWidth="1"/>
    <col min="1539" max="1539" width="59.7109375" style="211" customWidth="1"/>
    <col min="1540" max="1540" width="84.7109375" style="211" customWidth="1"/>
    <col min="1541" max="1541" width="5.28515625" style="211" customWidth="1"/>
    <col min="1542" max="1792" width="11.42578125" style="211"/>
    <col min="1793" max="1793" width="5.42578125" style="211" customWidth="1"/>
    <col min="1794" max="1794" width="2.28515625" style="211" customWidth="1"/>
    <col min="1795" max="1795" width="59.7109375" style="211" customWidth="1"/>
    <col min="1796" max="1796" width="84.7109375" style="211" customWidth="1"/>
    <col min="1797" max="1797" width="5.28515625" style="211" customWidth="1"/>
    <col min="1798" max="2048" width="11.42578125" style="211"/>
    <col min="2049" max="2049" width="5.42578125" style="211" customWidth="1"/>
    <col min="2050" max="2050" width="2.28515625" style="211" customWidth="1"/>
    <col min="2051" max="2051" width="59.7109375" style="211" customWidth="1"/>
    <col min="2052" max="2052" width="84.7109375" style="211" customWidth="1"/>
    <col min="2053" max="2053" width="5.28515625" style="211" customWidth="1"/>
    <col min="2054" max="2304" width="11.42578125" style="211"/>
    <col min="2305" max="2305" width="5.42578125" style="211" customWidth="1"/>
    <col min="2306" max="2306" width="2.28515625" style="211" customWidth="1"/>
    <col min="2307" max="2307" width="59.7109375" style="211" customWidth="1"/>
    <col min="2308" max="2308" width="84.7109375" style="211" customWidth="1"/>
    <col min="2309" max="2309" width="5.28515625" style="211" customWidth="1"/>
    <col min="2310" max="2560" width="11.42578125" style="211"/>
    <col min="2561" max="2561" width="5.42578125" style="211" customWidth="1"/>
    <col min="2562" max="2562" width="2.28515625" style="211" customWidth="1"/>
    <col min="2563" max="2563" width="59.7109375" style="211" customWidth="1"/>
    <col min="2564" max="2564" width="84.7109375" style="211" customWidth="1"/>
    <col min="2565" max="2565" width="5.28515625" style="211" customWidth="1"/>
    <col min="2566" max="2816" width="11.42578125" style="211"/>
    <col min="2817" max="2817" width="5.42578125" style="211" customWidth="1"/>
    <col min="2818" max="2818" width="2.28515625" style="211" customWidth="1"/>
    <col min="2819" max="2819" width="59.7109375" style="211" customWidth="1"/>
    <col min="2820" max="2820" width="84.7109375" style="211" customWidth="1"/>
    <col min="2821" max="2821" width="5.28515625" style="211" customWidth="1"/>
    <col min="2822" max="3072" width="11.42578125" style="211"/>
    <col min="3073" max="3073" width="5.42578125" style="211" customWidth="1"/>
    <col min="3074" max="3074" width="2.28515625" style="211" customWidth="1"/>
    <col min="3075" max="3075" width="59.7109375" style="211" customWidth="1"/>
    <col min="3076" max="3076" width="84.7109375" style="211" customWidth="1"/>
    <col min="3077" max="3077" width="5.28515625" style="211" customWidth="1"/>
    <col min="3078" max="3328" width="11.42578125" style="211"/>
    <col min="3329" max="3329" width="5.42578125" style="211" customWidth="1"/>
    <col min="3330" max="3330" width="2.28515625" style="211" customWidth="1"/>
    <col min="3331" max="3331" width="59.7109375" style="211" customWidth="1"/>
    <col min="3332" max="3332" width="84.7109375" style="211" customWidth="1"/>
    <col min="3333" max="3333" width="5.28515625" style="211" customWidth="1"/>
    <col min="3334" max="3584" width="11.42578125" style="211"/>
    <col min="3585" max="3585" width="5.42578125" style="211" customWidth="1"/>
    <col min="3586" max="3586" width="2.28515625" style="211" customWidth="1"/>
    <col min="3587" max="3587" width="59.7109375" style="211" customWidth="1"/>
    <col min="3588" max="3588" width="84.7109375" style="211" customWidth="1"/>
    <col min="3589" max="3589" width="5.28515625" style="211" customWidth="1"/>
    <col min="3590" max="3840" width="11.42578125" style="211"/>
    <col min="3841" max="3841" width="5.42578125" style="211" customWidth="1"/>
    <col min="3842" max="3842" width="2.28515625" style="211" customWidth="1"/>
    <col min="3843" max="3843" width="59.7109375" style="211" customWidth="1"/>
    <col min="3844" max="3844" width="84.7109375" style="211" customWidth="1"/>
    <col min="3845" max="3845" width="5.28515625" style="211" customWidth="1"/>
    <col min="3846" max="4096" width="11.42578125" style="211"/>
    <col min="4097" max="4097" width="5.42578125" style="211" customWidth="1"/>
    <col min="4098" max="4098" width="2.28515625" style="211" customWidth="1"/>
    <col min="4099" max="4099" width="59.7109375" style="211" customWidth="1"/>
    <col min="4100" max="4100" width="84.7109375" style="211" customWidth="1"/>
    <col min="4101" max="4101" width="5.28515625" style="211" customWidth="1"/>
    <col min="4102" max="4352" width="11.42578125" style="211"/>
    <col min="4353" max="4353" width="5.42578125" style="211" customWidth="1"/>
    <col min="4354" max="4354" width="2.28515625" style="211" customWidth="1"/>
    <col min="4355" max="4355" width="59.7109375" style="211" customWidth="1"/>
    <col min="4356" max="4356" width="84.7109375" style="211" customWidth="1"/>
    <col min="4357" max="4357" width="5.28515625" style="211" customWidth="1"/>
    <col min="4358" max="4608" width="11.42578125" style="211"/>
    <col min="4609" max="4609" width="5.42578125" style="211" customWidth="1"/>
    <col min="4610" max="4610" width="2.28515625" style="211" customWidth="1"/>
    <col min="4611" max="4611" width="59.7109375" style="211" customWidth="1"/>
    <col min="4612" max="4612" width="84.7109375" style="211" customWidth="1"/>
    <col min="4613" max="4613" width="5.28515625" style="211" customWidth="1"/>
    <col min="4614" max="4864" width="11.42578125" style="211"/>
    <col min="4865" max="4865" width="5.42578125" style="211" customWidth="1"/>
    <col min="4866" max="4866" width="2.28515625" style="211" customWidth="1"/>
    <col min="4867" max="4867" width="59.7109375" style="211" customWidth="1"/>
    <col min="4868" max="4868" width="84.7109375" style="211" customWidth="1"/>
    <col min="4869" max="4869" width="5.28515625" style="211" customWidth="1"/>
    <col min="4870" max="5120" width="11.42578125" style="211"/>
    <col min="5121" max="5121" width="5.42578125" style="211" customWidth="1"/>
    <col min="5122" max="5122" width="2.28515625" style="211" customWidth="1"/>
    <col min="5123" max="5123" width="59.7109375" style="211" customWidth="1"/>
    <col min="5124" max="5124" width="84.7109375" style="211" customWidth="1"/>
    <col min="5125" max="5125" width="5.28515625" style="211" customWidth="1"/>
    <col min="5126" max="5376" width="11.42578125" style="211"/>
    <col min="5377" max="5377" width="5.42578125" style="211" customWidth="1"/>
    <col min="5378" max="5378" width="2.28515625" style="211" customWidth="1"/>
    <col min="5379" max="5379" width="59.7109375" style="211" customWidth="1"/>
    <col min="5380" max="5380" width="84.7109375" style="211" customWidth="1"/>
    <col min="5381" max="5381" width="5.28515625" style="211" customWidth="1"/>
    <col min="5382" max="5632" width="11.42578125" style="211"/>
    <col min="5633" max="5633" width="5.42578125" style="211" customWidth="1"/>
    <col min="5634" max="5634" width="2.28515625" style="211" customWidth="1"/>
    <col min="5635" max="5635" width="59.7109375" style="211" customWidth="1"/>
    <col min="5636" max="5636" width="84.7109375" style="211" customWidth="1"/>
    <col min="5637" max="5637" width="5.28515625" style="211" customWidth="1"/>
    <col min="5638" max="5888" width="11.42578125" style="211"/>
    <col min="5889" max="5889" width="5.42578125" style="211" customWidth="1"/>
    <col min="5890" max="5890" width="2.28515625" style="211" customWidth="1"/>
    <col min="5891" max="5891" width="59.7109375" style="211" customWidth="1"/>
    <col min="5892" max="5892" width="84.7109375" style="211" customWidth="1"/>
    <col min="5893" max="5893" width="5.28515625" style="211" customWidth="1"/>
    <col min="5894" max="6144" width="11.42578125" style="211"/>
    <col min="6145" max="6145" width="5.42578125" style="211" customWidth="1"/>
    <col min="6146" max="6146" width="2.28515625" style="211" customWidth="1"/>
    <col min="6147" max="6147" width="59.7109375" style="211" customWidth="1"/>
    <col min="6148" max="6148" width="84.7109375" style="211" customWidth="1"/>
    <col min="6149" max="6149" width="5.28515625" style="211" customWidth="1"/>
    <col min="6150" max="6400" width="11.42578125" style="211"/>
    <col min="6401" max="6401" width="5.42578125" style="211" customWidth="1"/>
    <col min="6402" max="6402" width="2.28515625" style="211" customWidth="1"/>
    <col min="6403" max="6403" width="59.7109375" style="211" customWidth="1"/>
    <col min="6404" max="6404" width="84.7109375" style="211" customWidth="1"/>
    <col min="6405" max="6405" width="5.28515625" style="211" customWidth="1"/>
    <col min="6406" max="6656" width="11.42578125" style="211"/>
    <col min="6657" max="6657" width="5.42578125" style="211" customWidth="1"/>
    <col min="6658" max="6658" width="2.28515625" style="211" customWidth="1"/>
    <col min="6659" max="6659" width="59.7109375" style="211" customWidth="1"/>
    <col min="6660" max="6660" width="84.7109375" style="211" customWidth="1"/>
    <col min="6661" max="6661" width="5.28515625" style="211" customWidth="1"/>
    <col min="6662" max="6912" width="11.42578125" style="211"/>
    <col min="6913" max="6913" width="5.42578125" style="211" customWidth="1"/>
    <col min="6914" max="6914" width="2.28515625" style="211" customWidth="1"/>
    <col min="6915" max="6915" width="59.7109375" style="211" customWidth="1"/>
    <col min="6916" max="6916" width="84.7109375" style="211" customWidth="1"/>
    <col min="6917" max="6917" width="5.28515625" style="211" customWidth="1"/>
    <col min="6918" max="7168" width="11.42578125" style="211"/>
    <col min="7169" max="7169" width="5.42578125" style="211" customWidth="1"/>
    <col min="7170" max="7170" width="2.28515625" style="211" customWidth="1"/>
    <col min="7171" max="7171" width="59.7109375" style="211" customWidth="1"/>
    <col min="7172" max="7172" width="84.7109375" style="211" customWidth="1"/>
    <col min="7173" max="7173" width="5.28515625" style="211" customWidth="1"/>
    <col min="7174" max="7424" width="11.42578125" style="211"/>
    <col min="7425" max="7425" width="5.42578125" style="211" customWidth="1"/>
    <col min="7426" max="7426" width="2.28515625" style="211" customWidth="1"/>
    <col min="7427" max="7427" width="59.7109375" style="211" customWidth="1"/>
    <col min="7428" max="7428" width="84.7109375" style="211" customWidth="1"/>
    <col min="7429" max="7429" width="5.28515625" style="211" customWidth="1"/>
    <col min="7430" max="7680" width="11.42578125" style="211"/>
    <col min="7681" max="7681" width="5.42578125" style="211" customWidth="1"/>
    <col min="7682" max="7682" width="2.28515625" style="211" customWidth="1"/>
    <col min="7683" max="7683" width="59.7109375" style="211" customWidth="1"/>
    <col min="7684" max="7684" width="84.7109375" style="211" customWidth="1"/>
    <col min="7685" max="7685" width="5.28515625" style="211" customWidth="1"/>
    <col min="7686" max="7936" width="11.42578125" style="211"/>
    <col min="7937" max="7937" width="5.42578125" style="211" customWidth="1"/>
    <col min="7938" max="7938" width="2.28515625" style="211" customWidth="1"/>
    <col min="7939" max="7939" width="59.7109375" style="211" customWidth="1"/>
    <col min="7940" max="7940" width="84.7109375" style="211" customWidth="1"/>
    <col min="7941" max="7941" width="5.28515625" style="211" customWidth="1"/>
    <col min="7942" max="8192" width="11.42578125" style="211"/>
    <col min="8193" max="8193" width="5.42578125" style="211" customWidth="1"/>
    <col min="8194" max="8194" width="2.28515625" style="211" customWidth="1"/>
    <col min="8195" max="8195" width="59.7109375" style="211" customWidth="1"/>
    <col min="8196" max="8196" width="84.7109375" style="211" customWidth="1"/>
    <col min="8197" max="8197" width="5.28515625" style="211" customWidth="1"/>
    <col min="8198" max="8448" width="11.42578125" style="211"/>
    <col min="8449" max="8449" width="5.42578125" style="211" customWidth="1"/>
    <col min="8450" max="8450" width="2.28515625" style="211" customWidth="1"/>
    <col min="8451" max="8451" width="59.7109375" style="211" customWidth="1"/>
    <col min="8452" max="8452" width="84.7109375" style="211" customWidth="1"/>
    <col min="8453" max="8453" width="5.28515625" style="211" customWidth="1"/>
    <col min="8454" max="8704" width="11.42578125" style="211"/>
    <col min="8705" max="8705" width="5.42578125" style="211" customWidth="1"/>
    <col min="8706" max="8706" width="2.28515625" style="211" customWidth="1"/>
    <col min="8707" max="8707" width="59.7109375" style="211" customWidth="1"/>
    <col min="8708" max="8708" width="84.7109375" style="211" customWidth="1"/>
    <col min="8709" max="8709" width="5.28515625" style="211" customWidth="1"/>
    <col min="8710" max="8960" width="11.42578125" style="211"/>
    <col min="8961" max="8961" width="5.42578125" style="211" customWidth="1"/>
    <col min="8962" max="8962" width="2.28515625" style="211" customWidth="1"/>
    <col min="8963" max="8963" width="59.7109375" style="211" customWidth="1"/>
    <col min="8964" max="8964" width="84.7109375" style="211" customWidth="1"/>
    <col min="8965" max="8965" width="5.28515625" style="211" customWidth="1"/>
    <col min="8966" max="9216" width="11.42578125" style="211"/>
    <col min="9217" max="9217" width="5.42578125" style="211" customWidth="1"/>
    <col min="9218" max="9218" width="2.28515625" style="211" customWidth="1"/>
    <col min="9219" max="9219" width="59.7109375" style="211" customWidth="1"/>
    <col min="9220" max="9220" width="84.7109375" style="211" customWidth="1"/>
    <col min="9221" max="9221" width="5.28515625" style="211" customWidth="1"/>
    <col min="9222" max="9472" width="11.42578125" style="211"/>
    <col min="9473" max="9473" width="5.42578125" style="211" customWidth="1"/>
    <col min="9474" max="9474" width="2.28515625" style="211" customWidth="1"/>
    <col min="9475" max="9475" width="59.7109375" style="211" customWidth="1"/>
    <col min="9476" max="9476" width="84.7109375" style="211" customWidth="1"/>
    <col min="9477" max="9477" width="5.28515625" style="211" customWidth="1"/>
    <col min="9478" max="9728" width="11.42578125" style="211"/>
    <col min="9729" max="9729" width="5.42578125" style="211" customWidth="1"/>
    <col min="9730" max="9730" width="2.28515625" style="211" customWidth="1"/>
    <col min="9731" max="9731" width="59.7109375" style="211" customWidth="1"/>
    <col min="9732" max="9732" width="84.7109375" style="211" customWidth="1"/>
    <col min="9733" max="9733" width="5.28515625" style="211" customWidth="1"/>
    <col min="9734" max="9984" width="11.42578125" style="211"/>
    <col min="9985" max="9985" width="5.42578125" style="211" customWidth="1"/>
    <col min="9986" max="9986" width="2.28515625" style="211" customWidth="1"/>
    <col min="9987" max="9987" width="59.7109375" style="211" customWidth="1"/>
    <col min="9988" max="9988" width="84.7109375" style="211" customWidth="1"/>
    <col min="9989" max="9989" width="5.28515625" style="211" customWidth="1"/>
    <col min="9990" max="10240" width="11.42578125" style="211"/>
    <col min="10241" max="10241" width="5.42578125" style="211" customWidth="1"/>
    <col min="10242" max="10242" width="2.28515625" style="211" customWidth="1"/>
    <col min="10243" max="10243" width="59.7109375" style="211" customWidth="1"/>
    <col min="10244" max="10244" width="84.7109375" style="211" customWidth="1"/>
    <col min="10245" max="10245" width="5.28515625" style="211" customWidth="1"/>
    <col min="10246" max="10496" width="11.42578125" style="211"/>
    <col min="10497" max="10497" width="5.42578125" style="211" customWidth="1"/>
    <col min="10498" max="10498" width="2.28515625" style="211" customWidth="1"/>
    <col min="10499" max="10499" width="59.7109375" style="211" customWidth="1"/>
    <col min="10500" max="10500" width="84.7109375" style="211" customWidth="1"/>
    <col min="10501" max="10501" width="5.28515625" style="211" customWidth="1"/>
    <col min="10502" max="10752" width="11.42578125" style="211"/>
    <col min="10753" max="10753" width="5.42578125" style="211" customWidth="1"/>
    <col min="10754" max="10754" width="2.28515625" style="211" customWidth="1"/>
    <col min="10755" max="10755" width="59.7109375" style="211" customWidth="1"/>
    <col min="10756" max="10756" width="84.7109375" style="211" customWidth="1"/>
    <col min="10757" max="10757" width="5.28515625" style="211" customWidth="1"/>
    <col min="10758" max="11008" width="11.42578125" style="211"/>
    <col min="11009" max="11009" width="5.42578125" style="211" customWidth="1"/>
    <col min="11010" max="11010" width="2.28515625" style="211" customWidth="1"/>
    <col min="11011" max="11011" width="59.7109375" style="211" customWidth="1"/>
    <col min="11012" max="11012" width="84.7109375" style="211" customWidth="1"/>
    <col min="11013" max="11013" width="5.28515625" style="211" customWidth="1"/>
    <col min="11014" max="11264" width="11.42578125" style="211"/>
    <col min="11265" max="11265" width="5.42578125" style="211" customWidth="1"/>
    <col min="11266" max="11266" width="2.28515625" style="211" customWidth="1"/>
    <col min="11267" max="11267" width="59.7109375" style="211" customWidth="1"/>
    <col min="11268" max="11268" width="84.7109375" style="211" customWidth="1"/>
    <col min="11269" max="11269" width="5.28515625" style="211" customWidth="1"/>
    <col min="11270" max="11520" width="11.42578125" style="211"/>
    <col min="11521" max="11521" width="5.42578125" style="211" customWidth="1"/>
    <col min="11522" max="11522" width="2.28515625" style="211" customWidth="1"/>
    <col min="11523" max="11523" width="59.7109375" style="211" customWidth="1"/>
    <col min="11524" max="11524" width="84.7109375" style="211" customWidth="1"/>
    <col min="11525" max="11525" width="5.28515625" style="211" customWidth="1"/>
    <col min="11526" max="11776" width="11.42578125" style="211"/>
    <col min="11777" max="11777" width="5.42578125" style="211" customWidth="1"/>
    <col min="11778" max="11778" width="2.28515625" style="211" customWidth="1"/>
    <col min="11779" max="11779" width="59.7109375" style="211" customWidth="1"/>
    <col min="11780" max="11780" width="84.7109375" style="211" customWidth="1"/>
    <col min="11781" max="11781" width="5.28515625" style="211" customWidth="1"/>
    <col min="11782" max="12032" width="11.42578125" style="211"/>
    <col min="12033" max="12033" width="5.42578125" style="211" customWidth="1"/>
    <col min="12034" max="12034" width="2.28515625" style="211" customWidth="1"/>
    <col min="12035" max="12035" width="59.7109375" style="211" customWidth="1"/>
    <col min="12036" max="12036" width="84.7109375" style="211" customWidth="1"/>
    <col min="12037" max="12037" width="5.28515625" style="211" customWidth="1"/>
    <col min="12038" max="12288" width="11.42578125" style="211"/>
    <col min="12289" max="12289" width="5.42578125" style="211" customWidth="1"/>
    <col min="12290" max="12290" width="2.28515625" style="211" customWidth="1"/>
    <col min="12291" max="12291" width="59.7109375" style="211" customWidth="1"/>
    <col min="12292" max="12292" width="84.7109375" style="211" customWidth="1"/>
    <col min="12293" max="12293" width="5.28515625" style="211" customWidth="1"/>
    <col min="12294" max="12544" width="11.42578125" style="211"/>
    <col min="12545" max="12545" width="5.42578125" style="211" customWidth="1"/>
    <col min="12546" max="12546" width="2.28515625" style="211" customWidth="1"/>
    <col min="12547" max="12547" width="59.7109375" style="211" customWidth="1"/>
    <col min="12548" max="12548" width="84.7109375" style="211" customWidth="1"/>
    <col min="12549" max="12549" width="5.28515625" style="211" customWidth="1"/>
    <col min="12550" max="12800" width="11.42578125" style="211"/>
    <col min="12801" max="12801" width="5.42578125" style="211" customWidth="1"/>
    <col min="12802" max="12802" width="2.28515625" style="211" customWidth="1"/>
    <col min="12803" max="12803" width="59.7109375" style="211" customWidth="1"/>
    <col min="12804" max="12804" width="84.7109375" style="211" customWidth="1"/>
    <col min="12805" max="12805" width="5.28515625" style="211" customWidth="1"/>
    <col min="12806" max="13056" width="11.42578125" style="211"/>
    <col min="13057" max="13057" width="5.42578125" style="211" customWidth="1"/>
    <col min="13058" max="13058" width="2.28515625" style="211" customWidth="1"/>
    <col min="13059" max="13059" width="59.7109375" style="211" customWidth="1"/>
    <col min="13060" max="13060" width="84.7109375" style="211" customWidth="1"/>
    <col min="13061" max="13061" width="5.28515625" style="211" customWidth="1"/>
    <col min="13062" max="13312" width="11.42578125" style="211"/>
    <col min="13313" max="13313" width="5.42578125" style="211" customWidth="1"/>
    <col min="13314" max="13314" width="2.28515625" style="211" customWidth="1"/>
    <col min="13315" max="13315" width="59.7109375" style="211" customWidth="1"/>
    <col min="13316" max="13316" width="84.7109375" style="211" customWidth="1"/>
    <col min="13317" max="13317" width="5.28515625" style="211" customWidth="1"/>
    <col min="13318" max="13568" width="11.42578125" style="211"/>
    <col min="13569" max="13569" width="5.42578125" style="211" customWidth="1"/>
    <col min="13570" max="13570" width="2.28515625" style="211" customWidth="1"/>
    <col min="13571" max="13571" width="59.7109375" style="211" customWidth="1"/>
    <col min="13572" max="13572" width="84.7109375" style="211" customWidth="1"/>
    <col min="13573" max="13573" width="5.28515625" style="211" customWidth="1"/>
    <col min="13574" max="13824" width="11.42578125" style="211"/>
    <col min="13825" max="13825" width="5.42578125" style="211" customWidth="1"/>
    <col min="13826" max="13826" width="2.28515625" style="211" customWidth="1"/>
    <col min="13827" max="13827" width="59.7109375" style="211" customWidth="1"/>
    <col min="13828" max="13828" width="84.7109375" style="211" customWidth="1"/>
    <col min="13829" max="13829" width="5.28515625" style="211" customWidth="1"/>
    <col min="13830" max="14080" width="11.42578125" style="211"/>
    <col min="14081" max="14081" width="5.42578125" style="211" customWidth="1"/>
    <col min="14082" max="14082" width="2.28515625" style="211" customWidth="1"/>
    <col min="14083" max="14083" width="59.7109375" style="211" customWidth="1"/>
    <col min="14084" max="14084" width="84.7109375" style="211" customWidth="1"/>
    <col min="14085" max="14085" width="5.28515625" style="211" customWidth="1"/>
    <col min="14086" max="14336" width="11.42578125" style="211"/>
    <col min="14337" max="14337" width="5.42578125" style="211" customWidth="1"/>
    <col min="14338" max="14338" width="2.28515625" style="211" customWidth="1"/>
    <col min="14339" max="14339" width="59.7109375" style="211" customWidth="1"/>
    <col min="14340" max="14340" width="84.7109375" style="211" customWidth="1"/>
    <col min="14341" max="14341" width="5.28515625" style="211" customWidth="1"/>
    <col min="14342" max="14592" width="11.42578125" style="211"/>
    <col min="14593" max="14593" width="5.42578125" style="211" customWidth="1"/>
    <col min="14594" max="14594" width="2.28515625" style="211" customWidth="1"/>
    <col min="14595" max="14595" width="59.7109375" style="211" customWidth="1"/>
    <col min="14596" max="14596" width="84.7109375" style="211" customWidth="1"/>
    <col min="14597" max="14597" width="5.28515625" style="211" customWidth="1"/>
    <col min="14598" max="14848" width="11.42578125" style="211"/>
    <col min="14849" max="14849" width="5.42578125" style="211" customWidth="1"/>
    <col min="14850" max="14850" width="2.28515625" style="211" customWidth="1"/>
    <col min="14851" max="14851" width="59.7109375" style="211" customWidth="1"/>
    <col min="14852" max="14852" width="84.7109375" style="211" customWidth="1"/>
    <col min="14853" max="14853" width="5.28515625" style="211" customWidth="1"/>
    <col min="14854" max="15104" width="11.42578125" style="211"/>
    <col min="15105" max="15105" width="5.42578125" style="211" customWidth="1"/>
    <col min="15106" max="15106" width="2.28515625" style="211" customWidth="1"/>
    <col min="15107" max="15107" width="59.7109375" style="211" customWidth="1"/>
    <col min="15108" max="15108" width="84.7109375" style="211" customWidth="1"/>
    <col min="15109" max="15109" width="5.28515625" style="211" customWidth="1"/>
    <col min="15110" max="15360" width="11.42578125" style="211"/>
    <col min="15361" max="15361" width="5.42578125" style="211" customWidth="1"/>
    <col min="15362" max="15362" width="2.28515625" style="211" customWidth="1"/>
    <col min="15363" max="15363" width="59.7109375" style="211" customWidth="1"/>
    <col min="15364" max="15364" width="84.7109375" style="211" customWidth="1"/>
    <col min="15365" max="15365" width="5.28515625" style="211" customWidth="1"/>
    <col min="15366" max="15616" width="11.42578125" style="211"/>
    <col min="15617" max="15617" width="5.42578125" style="211" customWidth="1"/>
    <col min="15618" max="15618" width="2.28515625" style="211" customWidth="1"/>
    <col min="15619" max="15619" width="59.7109375" style="211" customWidth="1"/>
    <col min="15620" max="15620" width="84.7109375" style="211" customWidth="1"/>
    <col min="15621" max="15621" width="5.28515625" style="211" customWidth="1"/>
    <col min="15622" max="15872" width="11.42578125" style="211"/>
    <col min="15873" max="15873" width="5.42578125" style="211" customWidth="1"/>
    <col min="15874" max="15874" width="2.28515625" style="211" customWidth="1"/>
    <col min="15875" max="15875" width="59.7109375" style="211" customWidth="1"/>
    <col min="15876" max="15876" width="84.7109375" style="211" customWidth="1"/>
    <col min="15877" max="15877" width="5.28515625" style="211" customWidth="1"/>
    <col min="15878" max="16128" width="11.42578125" style="211"/>
    <col min="16129" max="16129" width="5.42578125" style="211" customWidth="1"/>
    <col min="16130" max="16130" width="2.28515625" style="211" customWidth="1"/>
    <col min="16131" max="16131" width="59.7109375" style="211" customWidth="1"/>
    <col min="16132" max="16132" width="84.7109375" style="211" customWidth="1"/>
    <col min="16133" max="16133" width="5.28515625" style="211" customWidth="1"/>
    <col min="16134" max="16384" width="11.42578125" style="211"/>
  </cols>
  <sheetData>
    <row r="1" spans="1:5" s="247" customFormat="1" ht="15" x14ac:dyDescent="0.2">
      <c r="A1" s="693" t="s">
        <v>781</v>
      </c>
      <c r="B1" s="448"/>
      <c r="C1" s="448"/>
      <c r="D1" s="403" t="s">
        <v>1499</v>
      </c>
    </row>
    <row r="2" spans="1:5" s="247" customFormat="1" ht="15" x14ac:dyDescent="0.2">
      <c r="A2" s="693" t="s">
        <v>1022</v>
      </c>
      <c r="B2" s="449"/>
      <c r="C2" s="449"/>
      <c r="D2" s="404"/>
    </row>
    <row r="3" spans="1:5" s="247" customFormat="1" ht="15" x14ac:dyDescent="0.2">
      <c r="A3" s="693" t="s">
        <v>783</v>
      </c>
      <c r="B3" s="437"/>
      <c r="C3" s="437"/>
      <c r="D3" s="404"/>
    </row>
    <row r="4" spans="1:5" s="247" customFormat="1" ht="15" x14ac:dyDescent="0.2">
      <c r="A4" s="693" t="s">
        <v>412</v>
      </c>
      <c r="B4" s="448"/>
      <c r="C4" s="448"/>
      <c r="D4" s="421"/>
    </row>
    <row r="5" spans="1:5" ht="12.75" customHeight="1" x14ac:dyDescent="0.2">
      <c r="A5" s="407"/>
      <c r="B5" s="542"/>
      <c r="C5" s="408"/>
      <c r="D5" s="542"/>
    </row>
    <row r="6" spans="1:5" s="399" customFormat="1" ht="22.5" customHeight="1" x14ac:dyDescent="0.2">
      <c r="A6" s="1524" t="s">
        <v>8</v>
      </c>
      <c r="B6" s="1524"/>
      <c r="C6" s="1524"/>
      <c r="D6" s="1524"/>
    </row>
    <row r="7" spans="1:5" s="399" customFormat="1" ht="19.5" customHeight="1" x14ac:dyDescent="0.2">
      <c r="A7" s="1533" t="s">
        <v>771</v>
      </c>
      <c r="B7" s="1533"/>
      <c r="C7" s="690" t="s">
        <v>784</v>
      </c>
      <c r="D7" s="690" t="s">
        <v>785</v>
      </c>
    </row>
    <row r="8" spans="1:5" s="208" customFormat="1" ht="30" customHeight="1" x14ac:dyDescent="0.2">
      <c r="A8" s="1187">
        <v>10</v>
      </c>
      <c r="B8" s="1188"/>
      <c r="C8" s="1054" t="s">
        <v>1048</v>
      </c>
      <c r="D8" s="1054" t="s">
        <v>1049</v>
      </c>
      <c r="E8" s="399"/>
    </row>
    <row r="9" spans="1:5" s="208" customFormat="1" ht="19.5" customHeight="1" x14ac:dyDescent="0.2">
      <c r="A9" s="873">
        <v>11</v>
      </c>
      <c r="B9" s="873"/>
      <c r="C9" s="873" t="s">
        <v>1050</v>
      </c>
      <c r="D9" s="873" t="s">
        <v>1051</v>
      </c>
      <c r="E9" s="399"/>
    </row>
    <row r="10" spans="1:5" s="208" customFormat="1" ht="19.5" customHeight="1" x14ac:dyDescent="0.2">
      <c r="A10" s="873"/>
      <c r="B10" s="873"/>
      <c r="C10" s="873"/>
      <c r="D10" s="873" t="s">
        <v>1052</v>
      </c>
      <c r="E10" s="399"/>
    </row>
    <row r="11" spans="1:5" s="208" customFormat="1" ht="19.5" customHeight="1" x14ac:dyDescent="0.2">
      <c r="A11" s="873">
        <v>12</v>
      </c>
      <c r="B11" s="873"/>
      <c r="C11" s="873" t="s">
        <v>1053</v>
      </c>
      <c r="D11" s="873" t="s">
        <v>1054</v>
      </c>
      <c r="E11" s="399"/>
    </row>
    <row r="12" spans="1:5" s="208" customFormat="1" ht="19.5" customHeight="1" x14ac:dyDescent="0.2">
      <c r="A12" s="873"/>
      <c r="B12" s="873"/>
      <c r="C12" s="873"/>
      <c r="D12" s="873" t="s">
        <v>1055</v>
      </c>
      <c r="E12" s="399"/>
    </row>
    <row r="13" spans="1:5" s="208" customFormat="1" ht="19.5" customHeight="1" x14ac:dyDescent="0.2">
      <c r="A13" s="873"/>
      <c r="B13" s="873"/>
      <c r="C13" s="873"/>
      <c r="D13" s="873" t="s">
        <v>1056</v>
      </c>
      <c r="E13" s="399"/>
    </row>
    <row r="14" spans="1:5" s="208" customFormat="1" ht="19.5" customHeight="1" x14ac:dyDescent="0.2">
      <c r="A14" s="873">
        <v>13</v>
      </c>
      <c r="B14" s="873"/>
      <c r="C14" s="873" t="s">
        <v>1057</v>
      </c>
      <c r="D14" s="873" t="s">
        <v>1058</v>
      </c>
      <c r="E14" s="399"/>
    </row>
    <row r="15" spans="1:5" s="208" customFormat="1" ht="19.5" customHeight="1" x14ac:dyDescent="0.2">
      <c r="A15" s="873"/>
      <c r="B15" s="873"/>
      <c r="C15" s="873"/>
      <c r="D15" s="873" t="s">
        <v>1059</v>
      </c>
      <c r="E15" s="399"/>
    </row>
    <row r="16" spans="1:5" s="208" customFormat="1" ht="19.5" customHeight="1" x14ac:dyDescent="0.2">
      <c r="A16" s="871">
        <v>14</v>
      </c>
      <c r="B16" s="875"/>
      <c r="C16" s="873" t="s">
        <v>1060</v>
      </c>
      <c r="D16" s="873" t="s">
        <v>1061</v>
      </c>
      <c r="E16" s="399"/>
    </row>
    <row r="17" spans="1:5" s="208" customFormat="1" ht="19.5" customHeight="1" x14ac:dyDescent="0.2">
      <c r="A17" s="873">
        <v>15</v>
      </c>
      <c r="B17" s="873"/>
      <c r="C17" s="873" t="s">
        <v>1062</v>
      </c>
      <c r="D17" s="873" t="s">
        <v>1063</v>
      </c>
      <c r="E17" s="399"/>
    </row>
    <row r="18" spans="1:5" s="208" customFormat="1" ht="19.5" customHeight="1" x14ac:dyDescent="0.2">
      <c r="A18" s="873"/>
      <c r="B18" s="873"/>
      <c r="C18" s="873"/>
      <c r="D18" s="873" t="s">
        <v>1064</v>
      </c>
      <c r="E18" s="399"/>
    </row>
    <row r="19" spans="1:5" s="208" customFormat="1" ht="19.5" customHeight="1" x14ac:dyDescent="0.2">
      <c r="A19" s="873"/>
      <c r="B19" s="873"/>
      <c r="C19" s="873"/>
      <c r="D19" s="873" t="s">
        <v>1065</v>
      </c>
      <c r="E19" s="399"/>
    </row>
    <row r="20" spans="1:5" s="208" customFormat="1" ht="19.5" customHeight="1" x14ac:dyDescent="0.2">
      <c r="A20" s="873">
        <v>16</v>
      </c>
      <c r="B20" s="873"/>
      <c r="C20" s="873" t="s">
        <v>1066</v>
      </c>
      <c r="D20" s="873" t="s">
        <v>1067</v>
      </c>
      <c r="E20" s="399"/>
    </row>
    <row r="21" spans="1:5" s="208" customFormat="1" ht="19.5" customHeight="1" x14ac:dyDescent="0.2">
      <c r="A21" s="873"/>
      <c r="B21" s="873"/>
      <c r="C21" s="873"/>
      <c r="D21" s="873" t="s">
        <v>1068</v>
      </c>
      <c r="E21" s="399"/>
    </row>
    <row r="22" spans="1:5" s="208" customFormat="1" ht="19.5" customHeight="1" x14ac:dyDescent="0.2">
      <c r="A22" s="873"/>
      <c r="B22" s="873"/>
      <c r="C22" s="873"/>
      <c r="D22" s="873" t="s">
        <v>1069</v>
      </c>
      <c r="E22" s="399"/>
    </row>
    <row r="23" spans="1:5" s="208" customFormat="1" ht="20.25" customHeight="1" x14ac:dyDescent="0.2">
      <c r="A23" s="754"/>
      <c r="B23" s="754"/>
      <c r="C23" s="754"/>
      <c r="D23" s="754" t="s">
        <v>1070</v>
      </c>
      <c r="E23" s="399"/>
    </row>
    <row r="24" spans="1:5" s="208" customFormat="1" ht="19.5" customHeight="1" x14ac:dyDescent="0.2">
      <c r="A24" s="692"/>
      <c r="B24" s="694"/>
      <c r="C24" s="695"/>
      <c r="D24" s="420"/>
      <c r="E24" s="399"/>
    </row>
    <row r="25" spans="1:5" ht="16.5" customHeight="1" x14ac:dyDescent="0.2">
      <c r="A25" s="691" t="s">
        <v>780</v>
      </c>
      <c r="B25" s="691"/>
      <c r="C25" s="691"/>
      <c r="D25" s="691"/>
    </row>
    <row r="26" spans="1:5" x14ac:dyDescent="0.2">
      <c r="A26" s="691"/>
      <c r="B26" s="691"/>
      <c r="C26" s="691"/>
      <c r="D26" s="691"/>
    </row>
    <row r="27" spans="1:5" x14ac:dyDescent="0.2">
      <c r="A27" s="691"/>
      <c r="B27" s="691"/>
      <c r="C27" s="691"/>
      <c r="D27" s="755"/>
    </row>
    <row r="28" spans="1:5" x14ac:dyDescent="0.2">
      <c r="A28" s="691"/>
      <c r="B28" s="691"/>
      <c r="C28" s="691"/>
      <c r="D28" s="451"/>
    </row>
  </sheetData>
  <mergeCells count="2">
    <mergeCell ref="A6:D6"/>
    <mergeCell ref="A7:B7"/>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&amp;R&amp;"Tahoma,Normal"459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3" r:id="rId4" name="Button 1">
              <controlPr defaultSize="0" print="0" autoFill="0" autoPict="0" macro="[2]!Macro21">
                <anchor moveWithCells="1" sizeWithCells="1">
                  <from>
                    <xdr:col>2</xdr:col>
                    <xdr:colOff>3171825</xdr:colOff>
                    <xdr:row>2</xdr:row>
                    <xdr:rowOff>95250</xdr:rowOff>
                  </from>
                  <to>
                    <xdr:col>2</xdr:col>
                    <xdr:colOff>3171825</xdr:colOff>
                    <xdr:row>2</xdr:row>
                    <xdr:rowOff>95250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K34"/>
  <sheetViews>
    <sheetView showGridLines="0" view="pageBreakPreview" zoomScaleSheetLayoutView="100" workbookViewId="0"/>
  </sheetViews>
  <sheetFormatPr baseColWidth="10" defaultColWidth="11.42578125" defaultRowHeight="12.75" x14ac:dyDescent="0.2"/>
  <cols>
    <col min="1" max="1" width="36.28515625" customWidth="1"/>
    <col min="2" max="2" width="10.5703125" customWidth="1"/>
    <col min="3" max="3" width="6" customWidth="1"/>
    <col min="4" max="4" width="6.140625" customWidth="1"/>
    <col min="5" max="5" width="5" customWidth="1"/>
    <col min="6" max="6" width="10.42578125" customWidth="1"/>
    <col min="7" max="7" width="6" customWidth="1"/>
    <col min="8" max="8" width="8.28515625" customWidth="1"/>
    <col min="9" max="9" width="4.5703125" customWidth="1"/>
    <col min="10" max="10" width="7.42578125" customWidth="1"/>
    <col min="11" max="11" width="5.140625" customWidth="1"/>
  </cols>
  <sheetData>
    <row r="1" spans="1:11" ht="15" customHeight="1" x14ac:dyDescent="0.2">
      <c r="A1" s="148" t="s">
        <v>31</v>
      </c>
      <c r="B1" s="4"/>
      <c r="C1" s="4"/>
      <c r="D1" s="3"/>
      <c r="E1" s="3"/>
      <c r="F1" s="3"/>
      <c r="G1" s="3"/>
      <c r="H1" s="1455" t="s">
        <v>19</v>
      </c>
      <c r="I1" s="1455"/>
      <c r="J1" s="1455"/>
      <c r="K1" s="1455"/>
    </row>
    <row r="2" spans="1:11" ht="15" x14ac:dyDescent="0.2">
      <c r="A2" s="150" t="s">
        <v>34</v>
      </c>
      <c r="B2" s="1"/>
      <c r="C2" s="1"/>
      <c r="D2" s="1"/>
      <c r="E2" s="1"/>
      <c r="F2" s="1"/>
      <c r="G2" s="1"/>
      <c r="H2" s="1"/>
      <c r="I2" s="1"/>
      <c r="J2" s="1"/>
      <c r="K2" s="1"/>
    </row>
    <row r="3" spans="1:11" ht="15.75" customHeight="1" x14ac:dyDescent="0.2">
      <c r="A3" s="2"/>
      <c r="B3" s="1"/>
      <c r="C3" s="1"/>
      <c r="D3" s="1"/>
      <c r="E3" s="1"/>
      <c r="F3" s="1"/>
      <c r="G3" s="1"/>
      <c r="H3" s="1"/>
      <c r="I3" s="1"/>
      <c r="J3" s="1"/>
      <c r="K3" s="1"/>
    </row>
    <row r="4" spans="1:11" ht="18" customHeight="1" x14ac:dyDescent="0.2">
      <c r="A4" s="1457" t="s">
        <v>20</v>
      </c>
      <c r="B4" s="1459" t="s">
        <v>30</v>
      </c>
      <c r="C4" s="1459"/>
      <c r="D4" s="1459" t="s">
        <v>29</v>
      </c>
      <c r="E4" s="1459"/>
      <c r="F4" s="1459" t="s">
        <v>30</v>
      </c>
      <c r="G4" s="1459"/>
      <c r="H4" s="1459" t="s">
        <v>0</v>
      </c>
      <c r="I4" s="1459"/>
      <c r="J4" s="1459"/>
      <c r="K4" s="1459"/>
    </row>
    <row r="5" spans="1:11" ht="18" customHeight="1" x14ac:dyDescent="0.2">
      <c r="A5" s="1458"/>
      <c r="B5" s="1460">
        <v>2012</v>
      </c>
      <c r="C5" s="1460"/>
      <c r="D5" s="1460"/>
      <c r="E5" s="1460"/>
      <c r="F5" s="1400">
        <v>2013</v>
      </c>
      <c r="G5" s="1400"/>
      <c r="H5" s="1400">
        <v>2012</v>
      </c>
      <c r="I5" s="1400"/>
      <c r="J5" s="1400">
        <v>2013</v>
      </c>
      <c r="K5" s="1400"/>
    </row>
    <row r="6" spans="1:11" x14ac:dyDescent="0.2">
      <c r="A6" s="481" t="s">
        <v>0</v>
      </c>
      <c r="B6" s="482">
        <f>SUM(B7:B32)</f>
        <v>289</v>
      </c>
      <c r="C6" s="508"/>
      <c r="D6" s="483">
        <f>SUM(D7:D32)</f>
        <v>27</v>
      </c>
      <c r="E6" s="509"/>
      <c r="F6" s="510">
        <f>SUM(F7:F32)</f>
        <v>542</v>
      </c>
      <c r="G6" s="509"/>
      <c r="H6" s="511">
        <f>SUM(B6+D6)</f>
        <v>316</v>
      </c>
      <c r="I6" s="511"/>
      <c r="J6" s="511">
        <f>SUM(F6)</f>
        <v>542</v>
      </c>
      <c r="K6" s="511"/>
    </row>
    <row r="7" spans="1:11" ht="18" customHeight="1" x14ac:dyDescent="0.2">
      <c r="A7" s="979" t="s">
        <v>18</v>
      </c>
      <c r="B7" s="958">
        <v>41</v>
      </c>
      <c r="C7" s="1278"/>
      <c r="D7" s="958">
        <v>5</v>
      </c>
      <c r="E7" s="1278"/>
      <c r="F7" s="980">
        <v>20</v>
      </c>
      <c r="G7" s="1278"/>
      <c r="H7" s="1279">
        <f t="shared" ref="H7:H32" si="0">B7+D7</f>
        <v>46</v>
      </c>
      <c r="I7" s="1279"/>
      <c r="J7" s="959">
        <f t="shared" ref="J7:J32" si="1">SUM(F7)</f>
        <v>20</v>
      </c>
      <c r="K7" s="959"/>
    </row>
    <row r="8" spans="1:11" ht="15" customHeight="1" x14ac:dyDescent="0.2">
      <c r="A8" s="869" t="s">
        <v>1</v>
      </c>
      <c r="B8" s="161">
        <v>10</v>
      </c>
      <c r="C8" s="280"/>
      <c r="D8" s="161">
        <v>2</v>
      </c>
      <c r="E8" s="280"/>
      <c r="F8" s="279">
        <v>35</v>
      </c>
      <c r="G8" s="280"/>
      <c r="H8" s="367">
        <f t="shared" si="0"/>
        <v>12</v>
      </c>
      <c r="I8" s="367"/>
      <c r="J8" s="281">
        <f t="shared" si="1"/>
        <v>35</v>
      </c>
      <c r="K8" s="281"/>
    </row>
    <row r="9" spans="1:11" ht="17.25" customHeight="1" x14ac:dyDescent="0.2">
      <c r="A9" s="869" t="s">
        <v>2</v>
      </c>
      <c r="B9" s="161">
        <v>3</v>
      </c>
      <c r="C9" s="280"/>
      <c r="D9" s="161">
        <v>0</v>
      </c>
      <c r="E9" s="280"/>
      <c r="F9" s="279">
        <v>19</v>
      </c>
      <c r="G9" s="280"/>
      <c r="H9" s="367">
        <f t="shared" si="0"/>
        <v>3</v>
      </c>
      <c r="I9" s="367"/>
      <c r="J9" s="281">
        <f t="shared" si="1"/>
        <v>19</v>
      </c>
      <c r="K9" s="281"/>
    </row>
    <row r="10" spans="1:11" ht="14.25" customHeight="1" x14ac:dyDescent="0.2">
      <c r="A10" s="869" t="s">
        <v>3</v>
      </c>
      <c r="B10" s="161">
        <v>3</v>
      </c>
      <c r="C10" s="280"/>
      <c r="D10" s="161">
        <v>4</v>
      </c>
      <c r="E10" s="280"/>
      <c r="F10" s="279">
        <v>15</v>
      </c>
      <c r="G10" s="280"/>
      <c r="H10" s="367">
        <f t="shared" si="0"/>
        <v>7</v>
      </c>
      <c r="I10" s="367"/>
      <c r="J10" s="281">
        <f t="shared" si="1"/>
        <v>15</v>
      </c>
      <c r="K10" s="281"/>
    </row>
    <row r="11" spans="1:11" ht="15" customHeight="1" x14ac:dyDescent="0.2">
      <c r="A11" s="869" t="s">
        <v>4</v>
      </c>
      <c r="B11" s="161">
        <v>0</v>
      </c>
      <c r="C11" s="280"/>
      <c r="D11" s="161">
        <v>0</v>
      </c>
      <c r="E11" s="280"/>
      <c r="F11" s="279">
        <v>0</v>
      </c>
      <c r="G11" s="280"/>
      <c r="H11" s="367">
        <f t="shared" si="0"/>
        <v>0</v>
      </c>
      <c r="I11" s="367"/>
      <c r="J11" s="281">
        <f t="shared" si="1"/>
        <v>0</v>
      </c>
      <c r="K11" s="281"/>
    </row>
    <row r="12" spans="1:11" ht="15.75" customHeight="1" x14ac:dyDescent="0.2">
      <c r="A12" s="869" t="s">
        <v>5</v>
      </c>
      <c r="B12" s="161">
        <v>10</v>
      </c>
      <c r="C12" s="280"/>
      <c r="D12" s="161">
        <v>1</v>
      </c>
      <c r="E12" s="280"/>
      <c r="F12" s="279">
        <v>20</v>
      </c>
      <c r="G12" s="280"/>
      <c r="H12" s="367">
        <f t="shared" si="0"/>
        <v>11</v>
      </c>
      <c r="I12" s="367"/>
      <c r="J12" s="281">
        <f t="shared" si="1"/>
        <v>20</v>
      </c>
      <c r="K12" s="281"/>
    </row>
    <row r="13" spans="1:11" ht="15.75" customHeight="1" x14ac:dyDescent="0.2">
      <c r="A13" s="869" t="s">
        <v>6</v>
      </c>
      <c r="B13" s="161">
        <v>63</v>
      </c>
      <c r="C13" s="280"/>
      <c r="D13" s="161">
        <v>2</v>
      </c>
      <c r="E13" s="280"/>
      <c r="F13" s="279">
        <v>114</v>
      </c>
      <c r="G13" s="280"/>
      <c r="H13" s="367">
        <f t="shared" si="0"/>
        <v>65</v>
      </c>
      <c r="I13" s="367"/>
      <c r="J13" s="281">
        <f t="shared" si="1"/>
        <v>114</v>
      </c>
      <c r="K13" s="281"/>
    </row>
    <row r="14" spans="1:11" ht="14.25" customHeight="1" x14ac:dyDescent="0.2">
      <c r="A14" s="869" t="s">
        <v>7</v>
      </c>
      <c r="B14" s="161">
        <v>1</v>
      </c>
      <c r="C14" s="280"/>
      <c r="D14" s="161">
        <v>0</v>
      </c>
      <c r="E14" s="280"/>
      <c r="F14" s="279">
        <v>0</v>
      </c>
      <c r="G14" s="280"/>
      <c r="H14" s="367">
        <f t="shared" si="0"/>
        <v>1</v>
      </c>
      <c r="I14" s="367"/>
      <c r="J14" s="281">
        <f t="shared" si="1"/>
        <v>0</v>
      </c>
      <c r="K14" s="281"/>
    </row>
    <row r="15" spans="1:11" ht="13.5" customHeight="1" x14ac:dyDescent="0.2">
      <c r="A15" s="869" t="s">
        <v>8</v>
      </c>
      <c r="B15" s="161">
        <v>1</v>
      </c>
      <c r="C15" s="280"/>
      <c r="D15" s="161">
        <v>1</v>
      </c>
      <c r="E15" s="280"/>
      <c r="F15" s="279">
        <v>13</v>
      </c>
      <c r="G15" s="280"/>
      <c r="H15" s="367">
        <f t="shared" si="0"/>
        <v>2</v>
      </c>
      <c r="I15" s="367"/>
      <c r="J15" s="281">
        <f t="shared" si="1"/>
        <v>13</v>
      </c>
      <c r="K15" s="281"/>
    </row>
    <row r="16" spans="1:11" ht="17.25" customHeight="1" x14ac:dyDescent="0.2">
      <c r="A16" s="869" t="s">
        <v>21</v>
      </c>
      <c r="B16" s="161">
        <v>0</v>
      </c>
      <c r="C16" s="280"/>
      <c r="D16" s="161">
        <v>0</v>
      </c>
      <c r="E16" s="280"/>
      <c r="F16" s="279">
        <v>42</v>
      </c>
      <c r="G16" s="280"/>
      <c r="H16" s="367">
        <f t="shared" si="0"/>
        <v>0</v>
      </c>
      <c r="I16" s="367"/>
      <c r="J16" s="281">
        <f t="shared" si="1"/>
        <v>42</v>
      </c>
      <c r="K16" s="281"/>
    </row>
    <row r="17" spans="1:11" ht="14.25" customHeight="1" x14ac:dyDescent="0.2">
      <c r="A17" s="869" t="s">
        <v>9</v>
      </c>
      <c r="B17" s="161">
        <v>13</v>
      </c>
      <c r="C17" s="280"/>
      <c r="D17" s="161">
        <v>1</v>
      </c>
      <c r="E17" s="280"/>
      <c r="F17" s="279">
        <v>15</v>
      </c>
      <c r="G17" s="280"/>
      <c r="H17" s="367">
        <f t="shared" si="0"/>
        <v>14</v>
      </c>
      <c r="I17" s="367"/>
      <c r="J17" s="281">
        <f t="shared" si="1"/>
        <v>15</v>
      </c>
      <c r="K17" s="281"/>
    </row>
    <row r="18" spans="1:11" ht="12.75" customHeight="1" x14ac:dyDescent="0.2">
      <c r="A18" s="869" t="s">
        <v>10</v>
      </c>
      <c r="B18" s="161">
        <v>38</v>
      </c>
      <c r="C18" s="280"/>
      <c r="D18" s="161">
        <v>0</v>
      </c>
      <c r="E18" s="280"/>
      <c r="F18" s="279">
        <v>38</v>
      </c>
      <c r="G18" s="280"/>
      <c r="H18" s="367">
        <f t="shared" si="0"/>
        <v>38</v>
      </c>
      <c r="I18" s="367"/>
      <c r="J18" s="281">
        <f t="shared" si="1"/>
        <v>38</v>
      </c>
      <c r="K18" s="281"/>
    </row>
    <row r="19" spans="1:11" ht="16.5" customHeight="1" x14ac:dyDescent="0.2">
      <c r="A19" s="869" t="s">
        <v>11</v>
      </c>
      <c r="B19" s="161">
        <v>0</v>
      </c>
      <c r="C19" s="280"/>
      <c r="D19" s="161">
        <v>1</v>
      </c>
      <c r="E19" s="280"/>
      <c r="F19" s="279">
        <v>13</v>
      </c>
      <c r="G19" s="280"/>
      <c r="H19" s="367">
        <f t="shared" si="0"/>
        <v>1</v>
      </c>
      <c r="I19" s="367"/>
      <c r="J19" s="281">
        <f t="shared" si="1"/>
        <v>13</v>
      </c>
      <c r="K19" s="281"/>
    </row>
    <row r="20" spans="1:11" ht="29.25" customHeight="1" x14ac:dyDescent="0.2">
      <c r="A20" s="869" t="s">
        <v>17</v>
      </c>
      <c r="B20" s="161">
        <v>0</v>
      </c>
      <c r="C20" s="280"/>
      <c r="D20" s="161">
        <v>1</v>
      </c>
      <c r="E20" s="280"/>
      <c r="F20" s="279">
        <v>19</v>
      </c>
      <c r="G20" s="280"/>
      <c r="H20" s="367">
        <f t="shared" si="0"/>
        <v>1</v>
      </c>
      <c r="I20" s="367"/>
      <c r="J20" s="281">
        <f t="shared" si="1"/>
        <v>19</v>
      </c>
      <c r="K20" s="281"/>
    </row>
    <row r="21" spans="1:11" ht="18" customHeight="1" x14ac:dyDescent="0.2">
      <c r="A21" s="869" t="s">
        <v>22</v>
      </c>
      <c r="B21" s="161">
        <v>0</v>
      </c>
      <c r="C21" s="280"/>
      <c r="D21" s="161">
        <v>0</v>
      </c>
      <c r="E21" s="280"/>
      <c r="F21" s="279">
        <v>1</v>
      </c>
      <c r="G21" s="280"/>
      <c r="H21" s="367">
        <f t="shared" si="0"/>
        <v>0</v>
      </c>
      <c r="I21" s="367"/>
      <c r="J21" s="281">
        <f t="shared" si="1"/>
        <v>1</v>
      </c>
      <c r="K21" s="281"/>
    </row>
    <row r="22" spans="1:11" ht="15.75" customHeight="1" x14ac:dyDescent="0.2">
      <c r="A22" s="869" t="s">
        <v>12</v>
      </c>
      <c r="B22" s="161">
        <v>13</v>
      </c>
      <c r="C22" s="280"/>
      <c r="D22" s="161">
        <v>2</v>
      </c>
      <c r="E22" s="280"/>
      <c r="F22" s="279">
        <v>5</v>
      </c>
      <c r="G22" s="280"/>
      <c r="H22" s="367">
        <f t="shared" si="0"/>
        <v>15</v>
      </c>
      <c r="I22" s="367"/>
      <c r="J22" s="281">
        <f t="shared" si="1"/>
        <v>5</v>
      </c>
      <c r="K22" s="281"/>
    </row>
    <row r="23" spans="1:11" ht="14.25" customHeight="1" x14ac:dyDescent="0.2">
      <c r="A23" s="869" t="s">
        <v>13</v>
      </c>
      <c r="B23" s="161">
        <v>15</v>
      </c>
      <c r="C23" s="280"/>
      <c r="D23" s="161">
        <v>1</v>
      </c>
      <c r="E23" s="280"/>
      <c r="F23" s="279">
        <v>26</v>
      </c>
      <c r="G23" s="280"/>
      <c r="H23" s="367">
        <f t="shared" si="0"/>
        <v>16</v>
      </c>
      <c r="I23" s="367"/>
      <c r="J23" s="281">
        <f t="shared" si="1"/>
        <v>26</v>
      </c>
      <c r="K23" s="281"/>
    </row>
    <row r="24" spans="1:11" ht="15" customHeight="1" x14ac:dyDescent="0.2">
      <c r="A24" s="869" t="s">
        <v>23</v>
      </c>
      <c r="B24" s="161">
        <v>4</v>
      </c>
      <c r="C24" s="280"/>
      <c r="D24" s="161">
        <v>0</v>
      </c>
      <c r="E24" s="280"/>
      <c r="F24" s="279">
        <v>44</v>
      </c>
      <c r="G24" s="280"/>
      <c r="H24" s="367">
        <f t="shared" si="0"/>
        <v>4</v>
      </c>
      <c r="I24" s="367"/>
      <c r="J24" s="281">
        <f t="shared" si="1"/>
        <v>44</v>
      </c>
      <c r="K24" s="281"/>
    </row>
    <row r="25" spans="1:11" ht="14.25" customHeight="1" x14ac:dyDescent="0.2">
      <c r="A25" s="869" t="s">
        <v>14</v>
      </c>
      <c r="B25" s="161">
        <v>5</v>
      </c>
      <c r="C25" s="280"/>
      <c r="D25" s="161">
        <v>0</v>
      </c>
      <c r="E25" s="280"/>
      <c r="F25" s="279">
        <v>5</v>
      </c>
      <c r="G25" s="280"/>
      <c r="H25" s="367">
        <f t="shared" si="0"/>
        <v>5</v>
      </c>
      <c r="I25" s="367"/>
      <c r="J25" s="281">
        <f t="shared" si="1"/>
        <v>5</v>
      </c>
      <c r="K25" s="281"/>
    </row>
    <row r="26" spans="1:11" ht="18.75" customHeight="1" x14ac:dyDescent="0.2">
      <c r="A26" s="869" t="s">
        <v>15</v>
      </c>
      <c r="B26" s="161">
        <v>20</v>
      </c>
      <c r="C26" s="280"/>
      <c r="D26" s="161">
        <v>2</v>
      </c>
      <c r="E26" s="280"/>
      <c r="F26" s="279">
        <v>36</v>
      </c>
      <c r="G26" s="280"/>
      <c r="H26" s="367">
        <f t="shared" si="0"/>
        <v>22</v>
      </c>
      <c r="I26" s="367"/>
      <c r="J26" s="281">
        <f t="shared" si="1"/>
        <v>36</v>
      </c>
      <c r="K26" s="281"/>
    </row>
    <row r="27" spans="1:11" ht="17.25" customHeight="1" x14ac:dyDescent="0.2">
      <c r="A27" s="869" t="s">
        <v>16</v>
      </c>
      <c r="B27" s="161">
        <v>8</v>
      </c>
      <c r="C27" s="280"/>
      <c r="D27" s="161">
        <v>1</v>
      </c>
      <c r="E27" s="280"/>
      <c r="F27" s="279">
        <v>16</v>
      </c>
      <c r="G27" s="280"/>
      <c r="H27" s="367">
        <f t="shared" si="0"/>
        <v>9</v>
      </c>
      <c r="I27" s="367"/>
      <c r="J27" s="281">
        <f t="shared" si="1"/>
        <v>16</v>
      </c>
      <c r="K27" s="281"/>
    </row>
    <row r="28" spans="1:11" ht="15.75" customHeight="1" x14ac:dyDescent="0.2">
      <c r="A28" s="869" t="s">
        <v>24</v>
      </c>
      <c r="B28" s="161">
        <v>8</v>
      </c>
      <c r="C28" s="280"/>
      <c r="D28" s="161">
        <v>1</v>
      </c>
      <c r="E28" s="280"/>
      <c r="F28" s="279">
        <v>2</v>
      </c>
      <c r="G28" s="280"/>
      <c r="H28" s="367">
        <f t="shared" si="0"/>
        <v>9</v>
      </c>
      <c r="I28" s="367"/>
      <c r="J28" s="281">
        <f t="shared" si="1"/>
        <v>2</v>
      </c>
      <c r="K28" s="281"/>
    </row>
    <row r="29" spans="1:11" ht="24" customHeight="1" x14ac:dyDescent="0.2">
      <c r="A29" s="869" t="s">
        <v>25</v>
      </c>
      <c r="B29" s="161">
        <v>1</v>
      </c>
      <c r="C29" s="280"/>
      <c r="D29" s="161">
        <v>0</v>
      </c>
      <c r="E29" s="280"/>
      <c r="F29" s="279">
        <v>0</v>
      </c>
      <c r="G29" s="280"/>
      <c r="H29" s="367">
        <f t="shared" si="0"/>
        <v>1</v>
      </c>
      <c r="I29" s="367"/>
      <c r="J29" s="281">
        <f t="shared" si="1"/>
        <v>0</v>
      </c>
      <c r="K29" s="281"/>
    </row>
    <row r="30" spans="1:11" ht="24.75" customHeight="1" x14ac:dyDescent="0.2">
      <c r="A30" s="869" t="s">
        <v>26</v>
      </c>
      <c r="B30" s="161">
        <v>1</v>
      </c>
      <c r="C30" s="280"/>
      <c r="D30" s="161">
        <v>0</v>
      </c>
      <c r="E30" s="280"/>
      <c r="F30" s="279">
        <v>0</v>
      </c>
      <c r="G30" s="280"/>
      <c r="H30" s="367">
        <f t="shared" si="0"/>
        <v>1</v>
      </c>
      <c r="I30" s="367"/>
      <c r="J30" s="281">
        <f t="shared" si="1"/>
        <v>0</v>
      </c>
      <c r="K30" s="281"/>
    </row>
    <row r="31" spans="1:11" ht="18" customHeight="1" x14ac:dyDescent="0.2">
      <c r="A31" s="869" t="s">
        <v>27</v>
      </c>
      <c r="B31" s="161">
        <v>31</v>
      </c>
      <c r="C31" s="280"/>
      <c r="D31" s="161">
        <v>2</v>
      </c>
      <c r="E31" s="280"/>
      <c r="F31" s="279">
        <v>29</v>
      </c>
      <c r="G31" s="280"/>
      <c r="H31" s="367">
        <f t="shared" si="0"/>
        <v>33</v>
      </c>
      <c r="I31" s="367"/>
      <c r="J31" s="281">
        <f t="shared" si="1"/>
        <v>29</v>
      </c>
      <c r="K31" s="281"/>
    </row>
    <row r="32" spans="1:11" ht="16.5" customHeight="1" x14ac:dyDescent="0.2">
      <c r="A32" s="983" t="s">
        <v>32</v>
      </c>
      <c r="B32" s="962">
        <v>0</v>
      </c>
      <c r="C32" s="1280"/>
      <c r="D32" s="962">
        <v>0</v>
      </c>
      <c r="E32" s="1280"/>
      <c r="F32" s="984">
        <v>15</v>
      </c>
      <c r="G32" s="1280"/>
      <c r="H32" s="1281">
        <f t="shared" si="0"/>
        <v>0</v>
      </c>
      <c r="I32" s="1281"/>
      <c r="J32" s="963">
        <f t="shared" si="1"/>
        <v>15</v>
      </c>
      <c r="K32" s="963"/>
    </row>
    <row r="33" spans="1:11" x14ac:dyDescent="0.2">
      <c r="A33" s="185"/>
      <c r="B33" s="280"/>
      <c r="C33" s="280"/>
      <c r="D33" s="280"/>
      <c r="E33" s="280"/>
      <c r="F33" s="280"/>
      <c r="G33" s="280"/>
      <c r="H33" s="367"/>
      <c r="I33" s="367"/>
      <c r="J33" s="367"/>
      <c r="K33" s="281"/>
    </row>
    <row r="34" spans="1:11" x14ac:dyDescent="0.2">
      <c r="A34" s="1456" t="s">
        <v>28</v>
      </c>
      <c r="B34" s="1456"/>
      <c r="C34" s="1456"/>
      <c r="D34" s="1456"/>
      <c r="E34" s="1456"/>
      <c r="F34" s="1456"/>
      <c r="G34" s="1456"/>
      <c r="H34" s="1456"/>
      <c r="I34" s="1456"/>
      <c r="J34" s="1456"/>
      <c r="K34" s="1456"/>
    </row>
  </sheetData>
  <mergeCells count="8">
    <mergeCell ref="H1:K1"/>
    <mergeCell ref="A34:K34"/>
    <mergeCell ref="A4:A5"/>
    <mergeCell ref="H4:K4"/>
    <mergeCell ref="B4:C4"/>
    <mergeCell ref="D4:E4"/>
    <mergeCell ref="B5:E5"/>
    <mergeCell ref="F4:G4"/>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&amp;R&amp;"Tahoma,Normal"433</oddFoot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38"/>
  <sheetViews>
    <sheetView showGridLines="0" view="pageBreakPreview" topLeftCell="A4" zoomScaleNormal="75" zoomScaleSheetLayoutView="100" workbookViewId="0"/>
  </sheetViews>
  <sheetFormatPr baseColWidth="10" defaultColWidth="11.42578125" defaultRowHeight="12.75" x14ac:dyDescent="0.2"/>
  <cols>
    <col min="1" max="1" width="4.28515625" style="211" customWidth="1"/>
    <col min="2" max="2" width="2.7109375" style="211" customWidth="1"/>
    <col min="3" max="3" width="59.7109375" style="211" customWidth="1"/>
    <col min="4" max="4" width="84.7109375" style="211" customWidth="1"/>
    <col min="5" max="256" width="11.42578125" style="211"/>
    <col min="257" max="257" width="3.140625" style="211" customWidth="1"/>
    <col min="258" max="258" width="1.5703125" style="211" customWidth="1"/>
    <col min="259" max="259" width="59.7109375" style="211" customWidth="1"/>
    <col min="260" max="260" width="84.7109375" style="211" customWidth="1"/>
    <col min="261" max="512" width="11.42578125" style="211"/>
    <col min="513" max="513" width="3.140625" style="211" customWidth="1"/>
    <col min="514" max="514" width="1.5703125" style="211" customWidth="1"/>
    <col min="515" max="515" width="59.7109375" style="211" customWidth="1"/>
    <col min="516" max="516" width="84.7109375" style="211" customWidth="1"/>
    <col min="517" max="768" width="11.42578125" style="211"/>
    <col min="769" max="769" width="3.140625" style="211" customWidth="1"/>
    <col min="770" max="770" width="1.5703125" style="211" customWidth="1"/>
    <col min="771" max="771" width="59.7109375" style="211" customWidth="1"/>
    <col min="772" max="772" width="84.7109375" style="211" customWidth="1"/>
    <col min="773" max="1024" width="11.42578125" style="211"/>
    <col min="1025" max="1025" width="3.140625" style="211" customWidth="1"/>
    <col min="1026" max="1026" width="1.5703125" style="211" customWidth="1"/>
    <col min="1027" max="1027" width="59.7109375" style="211" customWidth="1"/>
    <col min="1028" max="1028" width="84.7109375" style="211" customWidth="1"/>
    <col min="1029" max="1280" width="11.42578125" style="211"/>
    <col min="1281" max="1281" width="3.140625" style="211" customWidth="1"/>
    <col min="1282" max="1282" width="1.5703125" style="211" customWidth="1"/>
    <col min="1283" max="1283" width="59.7109375" style="211" customWidth="1"/>
    <col min="1284" max="1284" width="84.7109375" style="211" customWidth="1"/>
    <col min="1285" max="1536" width="11.42578125" style="211"/>
    <col min="1537" max="1537" width="3.140625" style="211" customWidth="1"/>
    <col min="1538" max="1538" width="1.5703125" style="211" customWidth="1"/>
    <col min="1539" max="1539" width="59.7109375" style="211" customWidth="1"/>
    <col min="1540" max="1540" width="84.7109375" style="211" customWidth="1"/>
    <col min="1541" max="1792" width="11.42578125" style="211"/>
    <col min="1793" max="1793" width="3.140625" style="211" customWidth="1"/>
    <col min="1794" max="1794" width="1.5703125" style="211" customWidth="1"/>
    <col min="1795" max="1795" width="59.7109375" style="211" customWidth="1"/>
    <col min="1796" max="1796" width="84.7109375" style="211" customWidth="1"/>
    <col min="1797" max="2048" width="11.42578125" style="211"/>
    <col min="2049" max="2049" width="3.140625" style="211" customWidth="1"/>
    <col min="2050" max="2050" width="1.5703125" style="211" customWidth="1"/>
    <col min="2051" max="2051" width="59.7109375" style="211" customWidth="1"/>
    <col min="2052" max="2052" width="84.7109375" style="211" customWidth="1"/>
    <col min="2053" max="2304" width="11.42578125" style="211"/>
    <col min="2305" max="2305" width="3.140625" style="211" customWidth="1"/>
    <col min="2306" max="2306" width="1.5703125" style="211" customWidth="1"/>
    <col min="2307" max="2307" width="59.7109375" style="211" customWidth="1"/>
    <col min="2308" max="2308" width="84.7109375" style="211" customWidth="1"/>
    <col min="2309" max="2560" width="11.42578125" style="211"/>
    <col min="2561" max="2561" width="3.140625" style="211" customWidth="1"/>
    <col min="2562" max="2562" width="1.5703125" style="211" customWidth="1"/>
    <col min="2563" max="2563" width="59.7109375" style="211" customWidth="1"/>
    <col min="2564" max="2564" width="84.7109375" style="211" customWidth="1"/>
    <col min="2565" max="2816" width="11.42578125" style="211"/>
    <col min="2817" max="2817" width="3.140625" style="211" customWidth="1"/>
    <col min="2818" max="2818" width="1.5703125" style="211" customWidth="1"/>
    <col min="2819" max="2819" width="59.7109375" style="211" customWidth="1"/>
    <col min="2820" max="2820" width="84.7109375" style="211" customWidth="1"/>
    <col min="2821" max="3072" width="11.42578125" style="211"/>
    <col min="3073" max="3073" width="3.140625" style="211" customWidth="1"/>
    <col min="3074" max="3074" width="1.5703125" style="211" customWidth="1"/>
    <col min="3075" max="3075" width="59.7109375" style="211" customWidth="1"/>
    <col min="3076" max="3076" width="84.7109375" style="211" customWidth="1"/>
    <col min="3077" max="3328" width="11.42578125" style="211"/>
    <col min="3329" max="3329" width="3.140625" style="211" customWidth="1"/>
    <col min="3330" max="3330" width="1.5703125" style="211" customWidth="1"/>
    <col min="3331" max="3331" width="59.7109375" style="211" customWidth="1"/>
    <col min="3332" max="3332" width="84.7109375" style="211" customWidth="1"/>
    <col min="3333" max="3584" width="11.42578125" style="211"/>
    <col min="3585" max="3585" width="3.140625" style="211" customWidth="1"/>
    <col min="3586" max="3586" width="1.5703125" style="211" customWidth="1"/>
    <col min="3587" max="3587" width="59.7109375" style="211" customWidth="1"/>
    <col min="3588" max="3588" width="84.7109375" style="211" customWidth="1"/>
    <col min="3589" max="3840" width="11.42578125" style="211"/>
    <col min="3841" max="3841" width="3.140625" style="211" customWidth="1"/>
    <col min="3842" max="3842" width="1.5703125" style="211" customWidth="1"/>
    <col min="3843" max="3843" width="59.7109375" style="211" customWidth="1"/>
    <col min="3844" max="3844" width="84.7109375" style="211" customWidth="1"/>
    <col min="3845" max="4096" width="11.42578125" style="211"/>
    <col min="4097" max="4097" width="3.140625" style="211" customWidth="1"/>
    <col min="4098" max="4098" width="1.5703125" style="211" customWidth="1"/>
    <col min="4099" max="4099" width="59.7109375" style="211" customWidth="1"/>
    <col min="4100" max="4100" width="84.7109375" style="211" customWidth="1"/>
    <col min="4101" max="4352" width="11.42578125" style="211"/>
    <col min="4353" max="4353" width="3.140625" style="211" customWidth="1"/>
    <col min="4354" max="4354" width="1.5703125" style="211" customWidth="1"/>
    <col min="4355" max="4355" width="59.7109375" style="211" customWidth="1"/>
    <col min="4356" max="4356" width="84.7109375" style="211" customWidth="1"/>
    <col min="4357" max="4608" width="11.42578125" style="211"/>
    <col min="4609" max="4609" width="3.140625" style="211" customWidth="1"/>
    <col min="4610" max="4610" width="1.5703125" style="211" customWidth="1"/>
    <col min="4611" max="4611" width="59.7109375" style="211" customWidth="1"/>
    <col min="4612" max="4612" width="84.7109375" style="211" customWidth="1"/>
    <col min="4613" max="4864" width="11.42578125" style="211"/>
    <col min="4865" max="4865" width="3.140625" style="211" customWidth="1"/>
    <col min="4866" max="4866" width="1.5703125" style="211" customWidth="1"/>
    <col min="4867" max="4867" width="59.7109375" style="211" customWidth="1"/>
    <col min="4868" max="4868" width="84.7109375" style="211" customWidth="1"/>
    <col min="4869" max="5120" width="11.42578125" style="211"/>
    <col min="5121" max="5121" width="3.140625" style="211" customWidth="1"/>
    <col min="5122" max="5122" width="1.5703125" style="211" customWidth="1"/>
    <col min="5123" max="5123" width="59.7109375" style="211" customWidth="1"/>
    <col min="5124" max="5124" width="84.7109375" style="211" customWidth="1"/>
    <col min="5125" max="5376" width="11.42578125" style="211"/>
    <col min="5377" max="5377" width="3.140625" style="211" customWidth="1"/>
    <col min="5378" max="5378" width="1.5703125" style="211" customWidth="1"/>
    <col min="5379" max="5379" width="59.7109375" style="211" customWidth="1"/>
    <col min="5380" max="5380" width="84.7109375" style="211" customWidth="1"/>
    <col min="5381" max="5632" width="11.42578125" style="211"/>
    <col min="5633" max="5633" width="3.140625" style="211" customWidth="1"/>
    <col min="5634" max="5634" width="1.5703125" style="211" customWidth="1"/>
    <col min="5635" max="5635" width="59.7109375" style="211" customWidth="1"/>
    <col min="5636" max="5636" width="84.7109375" style="211" customWidth="1"/>
    <col min="5637" max="5888" width="11.42578125" style="211"/>
    <col min="5889" max="5889" width="3.140625" style="211" customWidth="1"/>
    <col min="5890" max="5890" width="1.5703125" style="211" customWidth="1"/>
    <col min="5891" max="5891" width="59.7109375" style="211" customWidth="1"/>
    <col min="5892" max="5892" width="84.7109375" style="211" customWidth="1"/>
    <col min="5893" max="6144" width="11.42578125" style="211"/>
    <col min="6145" max="6145" width="3.140625" style="211" customWidth="1"/>
    <col min="6146" max="6146" width="1.5703125" style="211" customWidth="1"/>
    <col min="6147" max="6147" width="59.7109375" style="211" customWidth="1"/>
    <col min="6148" max="6148" width="84.7109375" style="211" customWidth="1"/>
    <col min="6149" max="6400" width="11.42578125" style="211"/>
    <col min="6401" max="6401" width="3.140625" style="211" customWidth="1"/>
    <col min="6402" max="6402" width="1.5703125" style="211" customWidth="1"/>
    <col min="6403" max="6403" width="59.7109375" style="211" customWidth="1"/>
    <col min="6404" max="6404" width="84.7109375" style="211" customWidth="1"/>
    <col min="6405" max="6656" width="11.42578125" style="211"/>
    <col min="6657" max="6657" width="3.140625" style="211" customWidth="1"/>
    <col min="6658" max="6658" width="1.5703125" style="211" customWidth="1"/>
    <col min="6659" max="6659" width="59.7109375" style="211" customWidth="1"/>
    <col min="6660" max="6660" width="84.7109375" style="211" customWidth="1"/>
    <col min="6661" max="6912" width="11.42578125" style="211"/>
    <col min="6913" max="6913" width="3.140625" style="211" customWidth="1"/>
    <col min="6914" max="6914" width="1.5703125" style="211" customWidth="1"/>
    <col min="6915" max="6915" width="59.7109375" style="211" customWidth="1"/>
    <col min="6916" max="6916" width="84.7109375" style="211" customWidth="1"/>
    <col min="6917" max="7168" width="11.42578125" style="211"/>
    <col min="7169" max="7169" width="3.140625" style="211" customWidth="1"/>
    <col min="7170" max="7170" width="1.5703125" style="211" customWidth="1"/>
    <col min="7171" max="7171" width="59.7109375" style="211" customWidth="1"/>
    <col min="7172" max="7172" width="84.7109375" style="211" customWidth="1"/>
    <col min="7173" max="7424" width="11.42578125" style="211"/>
    <col min="7425" max="7425" width="3.140625" style="211" customWidth="1"/>
    <col min="7426" max="7426" width="1.5703125" style="211" customWidth="1"/>
    <col min="7427" max="7427" width="59.7109375" style="211" customWidth="1"/>
    <col min="7428" max="7428" width="84.7109375" style="211" customWidth="1"/>
    <col min="7429" max="7680" width="11.42578125" style="211"/>
    <col min="7681" max="7681" width="3.140625" style="211" customWidth="1"/>
    <col min="7682" max="7682" width="1.5703125" style="211" customWidth="1"/>
    <col min="7683" max="7683" width="59.7109375" style="211" customWidth="1"/>
    <col min="7684" max="7684" width="84.7109375" style="211" customWidth="1"/>
    <col min="7685" max="7936" width="11.42578125" style="211"/>
    <col min="7937" max="7937" width="3.140625" style="211" customWidth="1"/>
    <col min="7938" max="7938" width="1.5703125" style="211" customWidth="1"/>
    <col min="7939" max="7939" width="59.7109375" style="211" customWidth="1"/>
    <col min="7940" max="7940" width="84.7109375" style="211" customWidth="1"/>
    <col min="7941" max="8192" width="11.42578125" style="211"/>
    <col min="8193" max="8193" width="3.140625" style="211" customWidth="1"/>
    <col min="8194" max="8194" width="1.5703125" style="211" customWidth="1"/>
    <col min="8195" max="8195" width="59.7109375" style="211" customWidth="1"/>
    <col min="8196" max="8196" width="84.7109375" style="211" customWidth="1"/>
    <col min="8197" max="8448" width="11.42578125" style="211"/>
    <col min="8449" max="8449" width="3.140625" style="211" customWidth="1"/>
    <col min="8450" max="8450" width="1.5703125" style="211" customWidth="1"/>
    <col min="8451" max="8451" width="59.7109375" style="211" customWidth="1"/>
    <col min="8452" max="8452" width="84.7109375" style="211" customWidth="1"/>
    <col min="8453" max="8704" width="11.42578125" style="211"/>
    <col min="8705" max="8705" width="3.140625" style="211" customWidth="1"/>
    <col min="8706" max="8706" width="1.5703125" style="211" customWidth="1"/>
    <col min="8707" max="8707" width="59.7109375" style="211" customWidth="1"/>
    <col min="8708" max="8708" width="84.7109375" style="211" customWidth="1"/>
    <col min="8709" max="8960" width="11.42578125" style="211"/>
    <col min="8961" max="8961" width="3.140625" style="211" customWidth="1"/>
    <col min="8962" max="8962" width="1.5703125" style="211" customWidth="1"/>
    <col min="8963" max="8963" width="59.7109375" style="211" customWidth="1"/>
    <col min="8964" max="8964" width="84.7109375" style="211" customWidth="1"/>
    <col min="8965" max="9216" width="11.42578125" style="211"/>
    <col min="9217" max="9217" width="3.140625" style="211" customWidth="1"/>
    <col min="9218" max="9218" width="1.5703125" style="211" customWidth="1"/>
    <col min="9219" max="9219" width="59.7109375" style="211" customWidth="1"/>
    <col min="9220" max="9220" width="84.7109375" style="211" customWidth="1"/>
    <col min="9221" max="9472" width="11.42578125" style="211"/>
    <col min="9473" max="9473" width="3.140625" style="211" customWidth="1"/>
    <col min="9474" max="9474" width="1.5703125" style="211" customWidth="1"/>
    <col min="9475" max="9475" width="59.7109375" style="211" customWidth="1"/>
    <col min="9476" max="9476" width="84.7109375" style="211" customWidth="1"/>
    <col min="9477" max="9728" width="11.42578125" style="211"/>
    <col min="9729" max="9729" width="3.140625" style="211" customWidth="1"/>
    <col min="9730" max="9730" width="1.5703125" style="211" customWidth="1"/>
    <col min="9731" max="9731" width="59.7109375" style="211" customWidth="1"/>
    <col min="9732" max="9732" width="84.7109375" style="211" customWidth="1"/>
    <col min="9733" max="9984" width="11.42578125" style="211"/>
    <col min="9985" max="9985" width="3.140625" style="211" customWidth="1"/>
    <col min="9986" max="9986" width="1.5703125" style="211" customWidth="1"/>
    <col min="9987" max="9987" width="59.7109375" style="211" customWidth="1"/>
    <col min="9988" max="9988" width="84.7109375" style="211" customWidth="1"/>
    <col min="9989" max="10240" width="11.42578125" style="211"/>
    <col min="10241" max="10241" width="3.140625" style="211" customWidth="1"/>
    <col min="10242" max="10242" width="1.5703125" style="211" customWidth="1"/>
    <col min="10243" max="10243" width="59.7109375" style="211" customWidth="1"/>
    <col min="10244" max="10244" width="84.7109375" style="211" customWidth="1"/>
    <col min="10245" max="10496" width="11.42578125" style="211"/>
    <col min="10497" max="10497" width="3.140625" style="211" customWidth="1"/>
    <col min="10498" max="10498" width="1.5703125" style="211" customWidth="1"/>
    <col min="10499" max="10499" width="59.7109375" style="211" customWidth="1"/>
    <col min="10500" max="10500" width="84.7109375" style="211" customWidth="1"/>
    <col min="10501" max="10752" width="11.42578125" style="211"/>
    <col min="10753" max="10753" width="3.140625" style="211" customWidth="1"/>
    <col min="10754" max="10754" width="1.5703125" style="211" customWidth="1"/>
    <col min="10755" max="10755" width="59.7109375" style="211" customWidth="1"/>
    <col min="10756" max="10756" width="84.7109375" style="211" customWidth="1"/>
    <col min="10757" max="11008" width="11.42578125" style="211"/>
    <col min="11009" max="11009" width="3.140625" style="211" customWidth="1"/>
    <col min="11010" max="11010" width="1.5703125" style="211" customWidth="1"/>
    <col min="11011" max="11011" width="59.7109375" style="211" customWidth="1"/>
    <col min="11012" max="11012" width="84.7109375" style="211" customWidth="1"/>
    <col min="11013" max="11264" width="11.42578125" style="211"/>
    <col min="11265" max="11265" width="3.140625" style="211" customWidth="1"/>
    <col min="11266" max="11266" width="1.5703125" style="211" customWidth="1"/>
    <col min="11267" max="11267" width="59.7109375" style="211" customWidth="1"/>
    <col min="11268" max="11268" width="84.7109375" style="211" customWidth="1"/>
    <col min="11269" max="11520" width="11.42578125" style="211"/>
    <col min="11521" max="11521" width="3.140625" style="211" customWidth="1"/>
    <col min="11522" max="11522" width="1.5703125" style="211" customWidth="1"/>
    <col min="11523" max="11523" width="59.7109375" style="211" customWidth="1"/>
    <col min="11524" max="11524" width="84.7109375" style="211" customWidth="1"/>
    <col min="11525" max="11776" width="11.42578125" style="211"/>
    <col min="11777" max="11777" width="3.140625" style="211" customWidth="1"/>
    <col min="11778" max="11778" width="1.5703125" style="211" customWidth="1"/>
    <col min="11779" max="11779" width="59.7109375" style="211" customWidth="1"/>
    <col min="11780" max="11780" width="84.7109375" style="211" customWidth="1"/>
    <col min="11781" max="12032" width="11.42578125" style="211"/>
    <col min="12033" max="12033" width="3.140625" style="211" customWidth="1"/>
    <col min="12034" max="12034" width="1.5703125" style="211" customWidth="1"/>
    <col min="12035" max="12035" width="59.7109375" style="211" customWidth="1"/>
    <col min="12036" max="12036" width="84.7109375" style="211" customWidth="1"/>
    <col min="12037" max="12288" width="11.42578125" style="211"/>
    <col min="12289" max="12289" width="3.140625" style="211" customWidth="1"/>
    <col min="12290" max="12290" width="1.5703125" style="211" customWidth="1"/>
    <col min="12291" max="12291" width="59.7109375" style="211" customWidth="1"/>
    <col min="12292" max="12292" width="84.7109375" style="211" customWidth="1"/>
    <col min="12293" max="12544" width="11.42578125" style="211"/>
    <col min="12545" max="12545" width="3.140625" style="211" customWidth="1"/>
    <col min="12546" max="12546" width="1.5703125" style="211" customWidth="1"/>
    <col min="12547" max="12547" width="59.7109375" style="211" customWidth="1"/>
    <col min="12548" max="12548" width="84.7109375" style="211" customWidth="1"/>
    <col min="12549" max="12800" width="11.42578125" style="211"/>
    <col min="12801" max="12801" width="3.140625" style="211" customWidth="1"/>
    <col min="12802" max="12802" width="1.5703125" style="211" customWidth="1"/>
    <col min="12803" max="12803" width="59.7109375" style="211" customWidth="1"/>
    <col min="12804" max="12804" width="84.7109375" style="211" customWidth="1"/>
    <col min="12805" max="13056" width="11.42578125" style="211"/>
    <col min="13057" max="13057" width="3.140625" style="211" customWidth="1"/>
    <col min="13058" max="13058" width="1.5703125" style="211" customWidth="1"/>
    <col min="13059" max="13059" width="59.7109375" style="211" customWidth="1"/>
    <col min="13060" max="13060" width="84.7109375" style="211" customWidth="1"/>
    <col min="13061" max="13312" width="11.42578125" style="211"/>
    <col min="13313" max="13313" width="3.140625" style="211" customWidth="1"/>
    <col min="13314" max="13314" width="1.5703125" style="211" customWidth="1"/>
    <col min="13315" max="13315" width="59.7109375" style="211" customWidth="1"/>
    <col min="13316" max="13316" width="84.7109375" style="211" customWidth="1"/>
    <col min="13317" max="13568" width="11.42578125" style="211"/>
    <col min="13569" max="13569" width="3.140625" style="211" customWidth="1"/>
    <col min="13570" max="13570" width="1.5703125" style="211" customWidth="1"/>
    <col min="13571" max="13571" width="59.7109375" style="211" customWidth="1"/>
    <col min="13572" max="13572" width="84.7109375" style="211" customWidth="1"/>
    <col min="13573" max="13824" width="11.42578125" style="211"/>
    <col min="13825" max="13825" width="3.140625" style="211" customWidth="1"/>
    <col min="13826" max="13826" width="1.5703125" style="211" customWidth="1"/>
    <col min="13827" max="13827" width="59.7109375" style="211" customWidth="1"/>
    <col min="13828" max="13828" width="84.7109375" style="211" customWidth="1"/>
    <col min="13829" max="14080" width="11.42578125" style="211"/>
    <col min="14081" max="14081" width="3.140625" style="211" customWidth="1"/>
    <col min="14082" max="14082" width="1.5703125" style="211" customWidth="1"/>
    <col min="14083" max="14083" width="59.7109375" style="211" customWidth="1"/>
    <col min="14084" max="14084" width="84.7109375" style="211" customWidth="1"/>
    <col min="14085" max="14336" width="11.42578125" style="211"/>
    <col min="14337" max="14337" width="3.140625" style="211" customWidth="1"/>
    <col min="14338" max="14338" width="1.5703125" style="211" customWidth="1"/>
    <col min="14339" max="14339" width="59.7109375" style="211" customWidth="1"/>
    <col min="14340" max="14340" width="84.7109375" style="211" customWidth="1"/>
    <col min="14341" max="14592" width="11.42578125" style="211"/>
    <col min="14593" max="14593" width="3.140625" style="211" customWidth="1"/>
    <col min="14594" max="14594" width="1.5703125" style="211" customWidth="1"/>
    <col min="14595" max="14595" width="59.7109375" style="211" customWidth="1"/>
    <col min="14596" max="14596" width="84.7109375" style="211" customWidth="1"/>
    <col min="14597" max="14848" width="11.42578125" style="211"/>
    <col min="14849" max="14849" width="3.140625" style="211" customWidth="1"/>
    <col min="14850" max="14850" width="1.5703125" style="211" customWidth="1"/>
    <col min="14851" max="14851" width="59.7109375" style="211" customWidth="1"/>
    <col min="14852" max="14852" width="84.7109375" style="211" customWidth="1"/>
    <col min="14853" max="15104" width="11.42578125" style="211"/>
    <col min="15105" max="15105" width="3.140625" style="211" customWidth="1"/>
    <col min="15106" max="15106" width="1.5703125" style="211" customWidth="1"/>
    <col min="15107" max="15107" width="59.7109375" style="211" customWidth="1"/>
    <col min="15108" max="15108" width="84.7109375" style="211" customWidth="1"/>
    <col min="15109" max="15360" width="11.42578125" style="211"/>
    <col min="15361" max="15361" width="3.140625" style="211" customWidth="1"/>
    <col min="15362" max="15362" width="1.5703125" style="211" customWidth="1"/>
    <col min="15363" max="15363" width="59.7109375" style="211" customWidth="1"/>
    <col min="15364" max="15364" width="84.7109375" style="211" customWidth="1"/>
    <col min="15365" max="15616" width="11.42578125" style="211"/>
    <col min="15617" max="15617" width="3.140625" style="211" customWidth="1"/>
    <col min="15618" max="15618" width="1.5703125" style="211" customWidth="1"/>
    <col min="15619" max="15619" width="59.7109375" style="211" customWidth="1"/>
    <col min="15620" max="15620" width="84.7109375" style="211" customWidth="1"/>
    <col min="15621" max="15872" width="11.42578125" style="211"/>
    <col min="15873" max="15873" width="3.140625" style="211" customWidth="1"/>
    <col min="15874" max="15874" width="1.5703125" style="211" customWidth="1"/>
    <col min="15875" max="15875" width="59.7109375" style="211" customWidth="1"/>
    <col min="15876" max="15876" width="84.7109375" style="211" customWidth="1"/>
    <col min="15877" max="16128" width="11.42578125" style="211"/>
    <col min="16129" max="16129" width="3.140625" style="211" customWidth="1"/>
    <col min="16130" max="16130" width="1.5703125" style="211" customWidth="1"/>
    <col min="16131" max="16131" width="59.7109375" style="211" customWidth="1"/>
    <col min="16132" max="16132" width="84.7109375" style="211" customWidth="1"/>
    <col min="16133" max="16384" width="11.42578125" style="211"/>
  </cols>
  <sheetData>
    <row r="1" spans="1:4" s="247" customFormat="1" ht="15" x14ac:dyDescent="0.2">
      <c r="A1" s="244" t="s">
        <v>781</v>
      </c>
      <c r="B1" s="301"/>
      <c r="C1" s="301"/>
      <c r="D1" s="388" t="s">
        <v>1596</v>
      </c>
    </row>
    <row r="2" spans="1:4" s="247" customFormat="1" ht="15" x14ac:dyDescent="0.2">
      <c r="A2" s="244" t="s">
        <v>1071</v>
      </c>
      <c r="B2" s="441"/>
      <c r="C2" s="441"/>
      <c r="D2" s="414"/>
    </row>
    <row r="3" spans="1:4" s="247" customFormat="1" ht="15" x14ac:dyDescent="0.2">
      <c r="A3" s="244" t="s">
        <v>783</v>
      </c>
      <c r="B3" s="421"/>
      <c r="C3" s="421"/>
      <c r="D3" s="391"/>
    </row>
    <row r="4" spans="1:4" s="247" customFormat="1" ht="15" x14ac:dyDescent="0.2">
      <c r="A4" s="401" t="s">
        <v>412</v>
      </c>
      <c r="B4" s="301"/>
      <c r="C4" s="301"/>
      <c r="D4" s="421"/>
    </row>
    <row r="5" spans="1:4" ht="11.25" customHeight="1" x14ac:dyDescent="0.2">
      <c r="A5" s="297"/>
      <c r="B5" s="425"/>
      <c r="C5" s="416"/>
      <c r="D5" s="425"/>
    </row>
    <row r="6" spans="1:4" ht="19.5" customHeight="1" x14ac:dyDescent="0.2">
      <c r="A6" s="1508" t="s">
        <v>9</v>
      </c>
      <c r="B6" s="1508"/>
      <c r="C6" s="1508"/>
      <c r="D6" s="1508"/>
    </row>
    <row r="7" spans="1:4" ht="16.5" customHeight="1" x14ac:dyDescent="0.2">
      <c r="A7" s="1509" t="s">
        <v>771</v>
      </c>
      <c r="B7" s="1509"/>
      <c r="C7" s="409" t="s">
        <v>784</v>
      </c>
      <c r="D7" s="409" t="s">
        <v>785</v>
      </c>
    </row>
    <row r="8" spans="1:4" s="208" customFormat="1" ht="16.5" customHeight="1" x14ac:dyDescent="0.2">
      <c r="A8" s="1535">
        <v>1</v>
      </c>
      <c r="B8" s="1522"/>
      <c r="C8" s="1512" t="s">
        <v>1072</v>
      </c>
      <c r="D8" s="1182" t="s">
        <v>1073</v>
      </c>
    </row>
    <row r="9" spans="1:4" s="208" customFormat="1" ht="24" customHeight="1" x14ac:dyDescent="0.2">
      <c r="A9" s="1536"/>
      <c r="B9" s="1523"/>
      <c r="C9" s="1506"/>
      <c r="D9" s="878" t="s">
        <v>1074</v>
      </c>
    </row>
    <row r="10" spans="1:4" s="208" customFormat="1" ht="24.75" customHeight="1" x14ac:dyDescent="0.2">
      <c r="A10" s="1536"/>
      <c r="B10" s="1523"/>
      <c r="C10" s="1506"/>
      <c r="D10" s="878" t="s">
        <v>1075</v>
      </c>
    </row>
    <row r="11" spans="1:4" s="208" customFormat="1" ht="14.25" customHeight="1" x14ac:dyDescent="0.2">
      <c r="A11" s="1536"/>
      <c r="B11" s="1523"/>
      <c r="C11" s="1506"/>
      <c r="D11" s="878" t="s">
        <v>1076</v>
      </c>
    </row>
    <row r="12" spans="1:4" s="208" customFormat="1" ht="15" customHeight="1" x14ac:dyDescent="0.2">
      <c r="A12" s="873">
        <v>2</v>
      </c>
      <c r="B12" s="875"/>
      <c r="C12" s="878" t="s">
        <v>1077</v>
      </c>
      <c r="D12" s="878" t="s">
        <v>1078</v>
      </c>
    </row>
    <row r="13" spans="1:4" s="208" customFormat="1" ht="26.25" customHeight="1" x14ac:dyDescent="0.2">
      <c r="A13" s="873">
        <v>3</v>
      </c>
      <c r="B13" s="871"/>
      <c r="C13" s="878" t="s">
        <v>1079</v>
      </c>
      <c r="D13" s="878" t="s">
        <v>1080</v>
      </c>
    </row>
    <row r="14" spans="1:4" s="208" customFormat="1" ht="25.5" x14ac:dyDescent="0.2">
      <c r="A14" s="873">
        <v>4</v>
      </c>
      <c r="B14" s="875"/>
      <c r="C14" s="878" t="s">
        <v>1081</v>
      </c>
      <c r="D14" s="878" t="s">
        <v>1082</v>
      </c>
    </row>
    <row r="15" spans="1:4" s="208" customFormat="1" ht="13.5" customHeight="1" x14ac:dyDescent="0.2">
      <c r="A15" s="873">
        <v>5</v>
      </c>
      <c r="B15" s="875"/>
      <c r="C15" s="878" t="s">
        <v>1083</v>
      </c>
      <c r="D15" s="878" t="s">
        <v>1084</v>
      </c>
    </row>
    <row r="16" spans="1:4" s="208" customFormat="1" ht="12.75" customHeight="1" x14ac:dyDescent="0.2">
      <c r="A16" s="1527">
        <v>6</v>
      </c>
      <c r="B16" s="1523"/>
      <c r="C16" s="1506" t="s">
        <v>1085</v>
      </c>
      <c r="D16" s="878" t="s">
        <v>1086</v>
      </c>
    </row>
    <row r="17" spans="1:5" s="208" customFormat="1" ht="11.25" customHeight="1" x14ac:dyDescent="0.2">
      <c r="A17" s="1527"/>
      <c r="B17" s="1523"/>
      <c r="C17" s="1506"/>
      <c r="D17" s="878" t="s">
        <v>1087</v>
      </c>
    </row>
    <row r="18" spans="1:5" s="208" customFormat="1" ht="15.75" customHeight="1" x14ac:dyDescent="0.2">
      <c r="A18" s="1527">
        <v>7</v>
      </c>
      <c r="B18" s="1523"/>
      <c r="C18" s="1506" t="s">
        <v>1088</v>
      </c>
      <c r="D18" s="878" t="s">
        <v>1089</v>
      </c>
    </row>
    <row r="19" spans="1:5" s="208" customFormat="1" ht="24.75" customHeight="1" x14ac:dyDescent="0.2">
      <c r="A19" s="1527"/>
      <c r="B19" s="1523"/>
      <c r="C19" s="1506"/>
      <c r="D19" s="878" t="s">
        <v>1090</v>
      </c>
    </row>
    <row r="20" spans="1:5" s="208" customFormat="1" ht="25.5" customHeight="1" x14ac:dyDescent="0.2">
      <c r="A20" s="1527"/>
      <c r="B20" s="1523"/>
      <c r="C20" s="1506"/>
      <c r="D20" s="878" t="s">
        <v>1091</v>
      </c>
    </row>
    <row r="21" spans="1:5" s="208" customFormat="1" ht="13.5" customHeight="1" x14ac:dyDescent="0.2">
      <c r="A21" s="1527"/>
      <c r="B21" s="1523"/>
      <c r="C21" s="1506"/>
      <c r="D21" s="878" t="s">
        <v>1092</v>
      </c>
    </row>
    <row r="22" spans="1:5" s="208" customFormat="1" ht="12.75" customHeight="1" x14ac:dyDescent="0.2">
      <c r="A22" s="1527"/>
      <c r="B22" s="1523"/>
      <c r="C22" s="1506"/>
      <c r="D22" s="878" t="s">
        <v>1093</v>
      </c>
    </row>
    <row r="23" spans="1:5" s="208" customFormat="1" ht="13.5" customHeight="1" x14ac:dyDescent="0.2">
      <c r="A23" s="1527">
        <v>8</v>
      </c>
      <c r="B23" s="1523"/>
      <c r="C23" s="1506" t="s">
        <v>1094</v>
      </c>
      <c r="D23" s="878" t="s">
        <v>1095</v>
      </c>
    </row>
    <row r="24" spans="1:5" s="208" customFormat="1" ht="24.75" customHeight="1" x14ac:dyDescent="0.2">
      <c r="A24" s="1527"/>
      <c r="B24" s="1523"/>
      <c r="C24" s="1506"/>
      <c r="D24" s="878" t="s">
        <v>1096</v>
      </c>
    </row>
    <row r="25" spans="1:5" s="208" customFormat="1" ht="13.5" customHeight="1" x14ac:dyDescent="0.2">
      <c r="A25" s="1527">
        <v>9</v>
      </c>
      <c r="B25" s="1523"/>
      <c r="C25" s="1506" t="s">
        <v>1097</v>
      </c>
      <c r="D25" s="878" t="s">
        <v>1098</v>
      </c>
    </row>
    <row r="26" spans="1:5" s="208" customFormat="1" ht="25.5" customHeight="1" x14ac:dyDescent="0.2">
      <c r="A26" s="1527"/>
      <c r="B26" s="1523"/>
      <c r="C26" s="1506"/>
      <c r="D26" s="878" t="s">
        <v>1099</v>
      </c>
    </row>
    <row r="27" spans="1:5" s="208" customFormat="1" ht="13.5" customHeight="1" x14ac:dyDescent="0.2">
      <c r="A27" s="1527">
        <v>10</v>
      </c>
      <c r="B27" s="1523"/>
      <c r="C27" s="1506" t="s">
        <v>1100</v>
      </c>
      <c r="D27" s="878" t="s">
        <v>1101</v>
      </c>
    </row>
    <row r="28" spans="1:5" s="208" customFormat="1" ht="14.25" customHeight="1" x14ac:dyDescent="0.2">
      <c r="A28" s="1527"/>
      <c r="B28" s="1523"/>
      <c r="C28" s="1506"/>
      <c r="D28" s="878" t="s">
        <v>1102</v>
      </c>
    </row>
    <row r="29" spans="1:5" s="208" customFormat="1" ht="24.75" customHeight="1" x14ac:dyDescent="0.2">
      <c r="A29" s="1527"/>
      <c r="B29" s="1523"/>
      <c r="C29" s="1506"/>
      <c r="D29" s="878" t="s">
        <v>1103</v>
      </c>
    </row>
    <row r="30" spans="1:5" s="208" customFormat="1" ht="15.75" customHeight="1" x14ac:dyDescent="0.2">
      <c r="A30" s="1527"/>
      <c r="B30" s="1523"/>
      <c r="C30" s="1506"/>
      <c r="D30" s="878" t="s">
        <v>1104</v>
      </c>
    </row>
    <row r="31" spans="1:5" s="208" customFormat="1" ht="39" customHeight="1" x14ac:dyDescent="0.2">
      <c r="A31" s="1531"/>
      <c r="B31" s="1525"/>
      <c r="C31" s="1516"/>
      <c r="D31" s="1185" t="s">
        <v>1105</v>
      </c>
    </row>
    <row r="32" spans="1:5" ht="12" customHeight="1" x14ac:dyDescent="0.2">
      <c r="E32" s="208"/>
    </row>
    <row r="33" spans="1:5" ht="9" customHeight="1" x14ac:dyDescent="0.2">
      <c r="E33" s="208"/>
    </row>
    <row r="34" spans="1:5" ht="15" customHeight="1" x14ac:dyDescent="0.2">
      <c r="A34" s="1534" t="s">
        <v>280</v>
      </c>
      <c r="B34" s="1534"/>
      <c r="C34" s="1534"/>
      <c r="D34" s="1534"/>
    </row>
    <row r="36" spans="1:5" x14ac:dyDescent="0.2">
      <c r="A36" s="1513"/>
      <c r="B36" s="1513"/>
      <c r="C36" s="1513"/>
      <c r="D36" s="1513"/>
    </row>
    <row r="38" spans="1:5" x14ac:dyDescent="0.2">
      <c r="D38" s="424"/>
    </row>
  </sheetData>
  <mergeCells count="22">
    <mergeCell ref="A16:A17"/>
    <mergeCell ref="B16:B17"/>
    <mergeCell ref="C16:C17"/>
    <mergeCell ref="A6:D6"/>
    <mergeCell ref="A7:B7"/>
    <mergeCell ref="A8:A11"/>
    <mergeCell ref="B8:B11"/>
    <mergeCell ref="C8:C11"/>
    <mergeCell ref="A18:A22"/>
    <mergeCell ref="B18:B22"/>
    <mergeCell ref="C18:C22"/>
    <mergeCell ref="A23:A24"/>
    <mergeCell ref="B23:B24"/>
    <mergeCell ref="C23:C24"/>
    <mergeCell ref="A34:D34"/>
    <mergeCell ref="A36:D36"/>
    <mergeCell ref="A25:A26"/>
    <mergeCell ref="B25:B26"/>
    <mergeCell ref="C25:C26"/>
    <mergeCell ref="A27:A31"/>
    <mergeCell ref="B27:B31"/>
    <mergeCell ref="C27:C31"/>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&amp;L&amp;"Tahoma,Normal"460</oddFooter>
  </headerFooter>
  <rowBreaks count="1" manualBreakCount="1">
    <brk id="36" max="3"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Button 1">
              <controlPr defaultSize="0" print="0" autoFill="0" autoPict="0" macro="[1]!Macro21">
                <anchor moveWithCells="1" sizeWithCells="1">
                  <from>
                    <xdr:col>2</xdr:col>
                    <xdr:colOff>3333750</xdr:colOff>
                    <xdr:row>10</xdr:row>
                    <xdr:rowOff>95250</xdr:rowOff>
                  </from>
                  <to>
                    <xdr:col>2</xdr:col>
                    <xdr:colOff>3333750</xdr:colOff>
                    <xdr:row>10</xdr:row>
                    <xdr:rowOff>95250</xdr:rowOff>
                  </to>
                </anchor>
              </controlPr>
            </control>
          </mc:Choice>
        </mc:AlternateContent>
        <mc:AlternateContent xmlns:mc="http://schemas.openxmlformats.org/markup-compatibility/2006">
          <mc:Choice Requires="x14">
            <control shapeId="9218" r:id="rId5" name="Button 2">
              <controlPr defaultSize="0" print="0" autoFill="0" autoPict="0" macro="[1]!Macro21">
                <anchor moveWithCells="1" sizeWithCells="1">
                  <from>
                    <xdr:col>2</xdr:col>
                    <xdr:colOff>3333750</xdr:colOff>
                    <xdr:row>10</xdr:row>
                    <xdr:rowOff>95250</xdr:rowOff>
                  </from>
                  <to>
                    <xdr:col>2</xdr:col>
                    <xdr:colOff>3333750</xdr:colOff>
                    <xdr:row>10</xdr:row>
                    <xdr:rowOff>95250</xdr:rowOff>
                  </to>
                </anchor>
              </controlPr>
            </control>
          </mc:Choice>
        </mc:AlternateContent>
        <mc:AlternateContent xmlns:mc="http://schemas.openxmlformats.org/markup-compatibility/2006">
          <mc:Choice Requires="x14">
            <control shapeId="9219" r:id="rId6" name="Button 3">
              <controlPr defaultSize="0" print="0" autoFill="0" autoPict="0" macro="[1]!Macro21">
                <anchor moveWithCells="1" sizeWithCells="1">
                  <from>
                    <xdr:col>2</xdr:col>
                    <xdr:colOff>3333750</xdr:colOff>
                    <xdr:row>10</xdr:row>
                    <xdr:rowOff>95250</xdr:rowOff>
                  </from>
                  <to>
                    <xdr:col>2</xdr:col>
                    <xdr:colOff>3333750</xdr:colOff>
                    <xdr:row>10</xdr:row>
                    <xdr:rowOff>95250</xdr:rowOff>
                  </to>
                </anchor>
              </controlPr>
            </control>
          </mc:Choice>
        </mc:AlternateContent>
        <mc:AlternateContent xmlns:mc="http://schemas.openxmlformats.org/markup-compatibility/2006">
          <mc:Choice Requires="x14">
            <control shapeId="9220" r:id="rId7" name="Button 4">
              <controlPr defaultSize="0" print="0" autoFill="0" autoPict="0" macro="[1]!Macro21">
                <anchor moveWithCells="1" sizeWithCells="1">
                  <from>
                    <xdr:col>2</xdr:col>
                    <xdr:colOff>3333750</xdr:colOff>
                    <xdr:row>10</xdr:row>
                    <xdr:rowOff>95250</xdr:rowOff>
                  </from>
                  <to>
                    <xdr:col>2</xdr:col>
                    <xdr:colOff>3333750</xdr:colOff>
                    <xdr:row>10</xdr:row>
                    <xdr:rowOff>95250</xdr:rowOff>
                  </to>
                </anchor>
              </controlPr>
            </control>
          </mc:Choice>
        </mc:AlternateContent>
        <mc:AlternateContent xmlns:mc="http://schemas.openxmlformats.org/markup-compatibility/2006">
          <mc:Choice Requires="x14">
            <control shapeId="9221" r:id="rId8" name="Button 5">
              <controlPr defaultSize="0" print="0" autoFill="0" autoPict="0" macro="[1]!Macro21">
                <anchor moveWithCells="1" sizeWithCells="1">
                  <from>
                    <xdr:col>2</xdr:col>
                    <xdr:colOff>3333750</xdr:colOff>
                    <xdr:row>10</xdr:row>
                    <xdr:rowOff>95250</xdr:rowOff>
                  </from>
                  <to>
                    <xdr:col>2</xdr:col>
                    <xdr:colOff>3333750</xdr:colOff>
                    <xdr:row>10</xdr:row>
                    <xdr:rowOff>95250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27"/>
  <sheetViews>
    <sheetView showGridLines="0" view="pageBreakPreview" topLeftCell="A10" zoomScaleNormal="75" zoomScaleSheetLayoutView="100" workbookViewId="0"/>
  </sheetViews>
  <sheetFormatPr baseColWidth="10" defaultColWidth="11.42578125" defaultRowHeight="12.75" x14ac:dyDescent="0.2"/>
  <cols>
    <col min="1" max="1" width="3.140625" style="211" customWidth="1"/>
    <col min="2" max="2" width="1.5703125" style="211" customWidth="1"/>
    <col min="3" max="3" width="63.28515625" style="211" customWidth="1"/>
    <col min="4" max="4" width="84.7109375" style="211" customWidth="1"/>
    <col min="5" max="256" width="11.42578125" style="211"/>
    <col min="257" max="257" width="3.140625" style="211" customWidth="1"/>
    <col min="258" max="258" width="1.5703125" style="211" customWidth="1"/>
    <col min="259" max="259" width="59.7109375" style="211" customWidth="1"/>
    <col min="260" max="260" width="84.7109375" style="211" customWidth="1"/>
    <col min="261" max="512" width="11.42578125" style="211"/>
    <col min="513" max="513" width="3.140625" style="211" customWidth="1"/>
    <col min="514" max="514" width="1.5703125" style="211" customWidth="1"/>
    <col min="515" max="515" width="59.7109375" style="211" customWidth="1"/>
    <col min="516" max="516" width="84.7109375" style="211" customWidth="1"/>
    <col min="517" max="768" width="11.42578125" style="211"/>
    <col min="769" max="769" width="3.140625" style="211" customWidth="1"/>
    <col min="770" max="770" width="1.5703125" style="211" customWidth="1"/>
    <col min="771" max="771" width="59.7109375" style="211" customWidth="1"/>
    <col min="772" max="772" width="84.7109375" style="211" customWidth="1"/>
    <col min="773" max="1024" width="11.42578125" style="211"/>
    <col min="1025" max="1025" width="3.140625" style="211" customWidth="1"/>
    <col min="1026" max="1026" width="1.5703125" style="211" customWidth="1"/>
    <col min="1027" max="1027" width="59.7109375" style="211" customWidth="1"/>
    <col min="1028" max="1028" width="84.7109375" style="211" customWidth="1"/>
    <col min="1029" max="1280" width="11.42578125" style="211"/>
    <col min="1281" max="1281" width="3.140625" style="211" customWidth="1"/>
    <col min="1282" max="1282" width="1.5703125" style="211" customWidth="1"/>
    <col min="1283" max="1283" width="59.7109375" style="211" customWidth="1"/>
    <col min="1284" max="1284" width="84.7109375" style="211" customWidth="1"/>
    <col min="1285" max="1536" width="11.42578125" style="211"/>
    <col min="1537" max="1537" width="3.140625" style="211" customWidth="1"/>
    <col min="1538" max="1538" width="1.5703125" style="211" customWidth="1"/>
    <col min="1539" max="1539" width="59.7109375" style="211" customWidth="1"/>
    <col min="1540" max="1540" width="84.7109375" style="211" customWidth="1"/>
    <col min="1541" max="1792" width="11.42578125" style="211"/>
    <col min="1793" max="1793" width="3.140625" style="211" customWidth="1"/>
    <col min="1794" max="1794" width="1.5703125" style="211" customWidth="1"/>
    <col min="1795" max="1795" width="59.7109375" style="211" customWidth="1"/>
    <col min="1796" max="1796" width="84.7109375" style="211" customWidth="1"/>
    <col min="1797" max="2048" width="11.42578125" style="211"/>
    <col min="2049" max="2049" width="3.140625" style="211" customWidth="1"/>
    <col min="2050" max="2050" width="1.5703125" style="211" customWidth="1"/>
    <col min="2051" max="2051" width="59.7109375" style="211" customWidth="1"/>
    <col min="2052" max="2052" width="84.7109375" style="211" customWidth="1"/>
    <col min="2053" max="2304" width="11.42578125" style="211"/>
    <col min="2305" max="2305" width="3.140625" style="211" customWidth="1"/>
    <col min="2306" max="2306" width="1.5703125" style="211" customWidth="1"/>
    <col min="2307" max="2307" width="59.7109375" style="211" customWidth="1"/>
    <col min="2308" max="2308" width="84.7109375" style="211" customWidth="1"/>
    <col min="2309" max="2560" width="11.42578125" style="211"/>
    <col min="2561" max="2561" width="3.140625" style="211" customWidth="1"/>
    <col min="2562" max="2562" width="1.5703125" style="211" customWidth="1"/>
    <col min="2563" max="2563" width="59.7109375" style="211" customWidth="1"/>
    <col min="2564" max="2564" width="84.7109375" style="211" customWidth="1"/>
    <col min="2565" max="2816" width="11.42578125" style="211"/>
    <col min="2817" max="2817" width="3.140625" style="211" customWidth="1"/>
    <col min="2818" max="2818" width="1.5703125" style="211" customWidth="1"/>
    <col min="2819" max="2819" width="59.7109375" style="211" customWidth="1"/>
    <col min="2820" max="2820" width="84.7109375" style="211" customWidth="1"/>
    <col min="2821" max="3072" width="11.42578125" style="211"/>
    <col min="3073" max="3073" width="3.140625" style="211" customWidth="1"/>
    <col min="3074" max="3074" width="1.5703125" style="211" customWidth="1"/>
    <col min="3075" max="3075" width="59.7109375" style="211" customWidth="1"/>
    <col min="3076" max="3076" width="84.7109375" style="211" customWidth="1"/>
    <col min="3077" max="3328" width="11.42578125" style="211"/>
    <col min="3329" max="3329" width="3.140625" style="211" customWidth="1"/>
    <col min="3330" max="3330" width="1.5703125" style="211" customWidth="1"/>
    <col min="3331" max="3331" width="59.7109375" style="211" customWidth="1"/>
    <col min="3332" max="3332" width="84.7109375" style="211" customWidth="1"/>
    <col min="3333" max="3584" width="11.42578125" style="211"/>
    <col min="3585" max="3585" width="3.140625" style="211" customWidth="1"/>
    <col min="3586" max="3586" width="1.5703125" style="211" customWidth="1"/>
    <col min="3587" max="3587" width="59.7109375" style="211" customWidth="1"/>
    <col min="3588" max="3588" width="84.7109375" style="211" customWidth="1"/>
    <col min="3589" max="3840" width="11.42578125" style="211"/>
    <col min="3841" max="3841" width="3.140625" style="211" customWidth="1"/>
    <col min="3842" max="3842" width="1.5703125" style="211" customWidth="1"/>
    <col min="3843" max="3843" width="59.7109375" style="211" customWidth="1"/>
    <col min="3844" max="3844" width="84.7109375" style="211" customWidth="1"/>
    <col min="3845" max="4096" width="11.42578125" style="211"/>
    <col min="4097" max="4097" width="3.140625" style="211" customWidth="1"/>
    <col min="4098" max="4098" width="1.5703125" style="211" customWidth="1"/>
    <col min="4099" max="4099" width="59.7109375" style="211" customWidth="1"/>
    <col min="4100" max="4100" width="84.7109375" style="211" customWidth="1"/>
    <col min="4101" max="4352" width="11.42578125" style="211"/>
    <col min="4353" max="4353" width="3.140625" style="211" customWidth="1"/>
    <col min="4354" max="4354" width="1.5703125" style="211" customWidth="1"/>
    <col min="4355" max="4355" width="59.7109375" style="211" customWidth="1"/>
    <col min="4356" max="4356" width="84.7109375" style="211" customWidth="1"/>
    <col min="4357" max="4608" width="11.42578125" style="211"/>
    <col min="4609" max="4609" width="3.140625" style="211" customWidth="1"/>
    <col min="4610" max="4610" width="1.5703125" style="211" customWidth="1"/>
    <col min="4611" max="4611" width="59.7109375" style="211" customWidth="1"/>
    <col min="4612" max="4612" width="84.7109375" style="211" customWidth="1"/>
    <col min="4613" max="4864" width="11.42578125" style="211"/>
    <col min="4865" max="4865" width="3.140625" style="211" customWidth="1"/>
    <col min="4866" max="4866" width="1.5703125" style="211" customWidth="1"/>
    <col min="4867" max="4867" width="59.7109375" style="211" customWidth="1"/>
    <col min="4868" max="4868" width="84.7109375" style="211" customWidth="1"/>
    <col min="4869" max="5120" width="11.42578125" style="211"/>
    <col min="5121" max="5121" width="3.140625" style="211" customWidth="1"/>
    <col min="5122" max="5122" width="1.5703125" style="211" customWidth="1"/>
    <col min="5123" max="5123" width="59.7109375" style="211" customWidth="1"/>
    <col min="5124" max="5124" width="84.7109375" style="211" customWidth="1"/>
    <col min="5125" max="5376" width="11.42578125" style="211"/>
    <col min="5377" max="5377" width="3.140625" style="211" customWidth="1"/>
    <col min="5378" max="5378" width="1.5703125" style="211" customWidth="1"/>
    <col min="5379" max="5379" width="59.7109375" style="211" customWidth="1"/>
    <col min="5380" max="5380" width="84.7109375" style="211" customWidth="1"/>
    <col min="5381" max="5632" width="11.42578125" style="211"/>
    <col min="5633" max="5633" width="3.140625" style="211" customWidth="1"/>
    <col min="5634" max="5634" width="1.5703125" style="211" customWidth="1"/>
    <col min="5635" max="5635" width="59.7109375" style="211" customWidth="1"/>
    <col min="5636" max="5636" width="84.7109375" style="211" customWidth="1"/>
    <col min="5637" max="5888" width="11.42578125" style="211"/>
    <col min="5889" max="5889" width="3.140625" style="211" customWidth="1"/>
    <col min="5890" max="5890" width="1.5703125" style="211" customWidth="1"/>
    <col min="5891" max="5891" width="59.7109375" style="211" customWidth="1"/>
    <col min="5892" max="5892" width="84.7109375" style="211" customWidth="1"/>
    <col min="5893" max="6144" width="11.42578125" style="211"/>
    <col min="6145" max="6145" width="3.140625" style="211" customWidth="1"/>
    <col min="6146" max="6146" width="1.5703125" style="211" customWidth="1"/>
    <col min="6147" max="6147" width="59.7109375" style="211" customWidth="1"/>
    <col min="6148" max="6148" width="84.7109375" style="211" customWidth="1"/>
    <col min="6149" max="6400" width="11.42578125" style="211"/>
    <col min="6401" max="6401" width="3.140625" style="211" customWidth="1"/>
    <col min="6402" max="6402" width="1.5703125" style="211" customWidth="1"/>
    <col min="6403" max="6403" width="59.7109375" style="211" customWidth="1"/>
    <col min="6404" max="6404" width="84.7109375" style="211" customWidth="1"/>
    <col min="6405" max="6656" width="11.42578125" style="211"/>
    <col min="6657" max="6657" width="3.140625" style="211" customWidth="1"/>
    <col min="6658" max="6658" width="1.5703125" style="211" customWidth="1"/>
    <col min="6659" max="6659" width="59.7109375" style="211" customWidth="1"/>
    <col min="6660" max="6660" width="84.7109375" style="211" customWidth="1"/>
    <col min="6661" max="6912" width="11.42578125" style="211"/>
    <col min="6913" max="6913" width="3.140625" style="211" customWidth="1"/>
    <col min="6914" max="6914" width="1.5703125" style="211" customWidth="1"/>
    <col min="6915" max="6915" width="59.7109375" style="211" customWidth="1"/>
    <col min="6916" max="6916" width="84.7109375" style="211" customWidth="1"/>
    <col min="6917" max="7168" width="11.42578125" style="211"/>
    <col min="7169" max="7169" width="3.140625" style="211" customWidth="1"/>
    <col min="7170" max="7170" width="1.5703125" style="211" customWidth="1"/>
    <col min="7171" max="7171" width="59.7109375" style="211" customWidth="1"/>
    <col min="7172" max="7172" width="84.7109375" style="211" customWidth="1"/>
    <col min="7173" max="7424" width="11.42578125" style="211"/>
    <col min="7425" max="7425" width="3.140625" style="211" customWidth="1"/>
    <col min="7426" max="7426" width="1.5703125" style="211" customWidth="1"/>
    <col min="7427" max="7427" width="59.7109375" style="211" customWidth="1"/>
    <col min="7428" max="7428" width="84.7109375" style="211" customWidth="1"/>
    <col min="7429" max="7680" width="11.42578125" style="211"/>
    <col min="7681" max="7681" width="3.140625" style="211" customWidth="1"/>
    <col min="7682" max="7682" width="1.5703125" style="211" customWidth="1"/>
    <col min="7683" max="7683" width="59.7109375" style="211" customWidth="1"/>
    <col min="7684" max="7684" width="84.7109375" style="211" customWidth="1"/>
    <col min="7685" max="7936" width="11.42578125" style="211"/>
    <col min="7937" max="7937" width="3.140625" style="211" customWidth="1"/>
    <col min="7938" max="7938" width="1.5703125" style="211" customWidth="1"/>
    <col min="7939" max="7939" width="59.7109375" style="211" customWidth="1"/>
    <col min="7940" max="7940" width="84.7109375" style="211" customWidth="1"/>
    <col min="7941" max="8192" width="11.42578125" style="211"/>
    <col min="8193" max="8193" width="3.140625" style="211" customWidth="1"/>
    <col min="8194" max="8194" width="1.5703125" style="211" customWidth="1"/>
    <col min="8195" max="8195" width="59.7109375" style="211" customWidth="1"/>
    <col min="8196" max="8196" width="84.7109375" style="211" customWidth="1"/>
    <col min="8197" max="8448" width="11.42578125" style="211"/>
    <col min="8449" max="8449" width="3.140625" style="211" customWidth="1"/>
    <col min="8450" max="8450" width="1.5703125" style="211" customWidth="1"/>
    <col min="8451" max="8451" width="59.7109375" style="211" customWidth="1"/>
    <col min="8452" max="8452" width="84.7109375" style="211" customWidth="1"/>
    <col min="8453" max="8704" width="11.42578125" style="211"/>
    <col min="8705" max="8705" width="3.140625" style="211" customWidth="1"/>
    <col min="8706" max="8706" width="1.5703125" style="211" customWidth="1"/>
    <col min="8707" max="8707" width="59.7109375" style="211" customWidth="1"/>
    <col min="8708" max="8708" width="84.7109375" style="211" customWidth="1"/>
    <col min="8709" max="8960" width="11.42578125" style="211"/>
    <col min="8961" max="8961" width="3.140625" style="211" customWidth="1"/>
    <col min="8962" max="8962" width="1.5703125" style="211" customWidth="1"/>
    <col min="8963" max="8963" width="59.7109375" style="211" customWidth="1"/>
    <col min="8964" max="8964" width="84.7109375" style="211" customWidth="1"/>
    <col min="8965" max="9216" width="11.42578125" style="211"/>
    <col min="9217" max="9217" width="3.140625" style="211" customWidth="1"/>
    <col min="9218" max="9218" width="1.5703125" style="211" customWidth="1"/>
    <col min="9219" max="9219" width="59.7109375" style="211" customWidth="1"/>
    <col min="9220" max="9220" width="84.7109375" style="211" customWidth="1"/>
    <col min="9221" max="9472" width="11.42578125" style="211"/>
    <col min="9473" max="9473" width="3.140625" style="211" customWidth="1"/>
    <col min="9474" max="9474" width="1.5703125" style="211" customWidth="1"/>
    <col min="9475" max="9475" width="59.7109375" style="211" customWidth="1"/>
    <col min="9476" max="9476" width="84.7109375" style="211" customWidth="1"/>
    <col min="9477" max="9728" width="11.42578125" style="211"/>
    <col min="9729" max="9729" width="3.140625" style="211" customWidth="1"/>
    <col min="9730" max="9730" width="1.5703125" style="211" customWidth="1"/>
    <col min="9731" max="9731" width="59.7109375" style="211" customWidth="1"/>
    <col min="9732" max="9732" width="84.7109375" style="211" customWidth="1"/>
    <col min="9733" max="9984" width="11.42578125" style="211"/>
    <col min="9985" max="9985" width="3.140625" style="211" customWidth="1"/>
    <col min="9986" max="9986" width="1.5703125" style="211" customWidth="1"/>
    <col min="9987" max="9987" width="59.7109375" style="211" customWidth="1"/>
    <col min="9988" max="9988" width="84.7109375" style="211" customWidth="1"/>
    <col min="9989" max="10240" width="11.42578125" style="211"/>
    <col min="10241" max="10241" width="3.140625" style="211" customWidth="1"/>
    <col min="10242" max="10242" width="1.5703125" style="211" customWidth="1"/>
    <col min="10243" max="10243" width="59.7109375" style="211" customWidth="1"/>
    <col min="10244" max="10244" width="84.7109375" style="211" customWidth="1"/>
    <col min="10245" max="10496" width="11.42578125" style="211"/>
    <col min="10497" max="10497" width="3.140625" style="211" customWidth="1"/>
    <col min="10498" max="10498" width="1.5703125" style="211" customWidth="1"/>
    <col min="10499" max="10499" width="59.7109375" style="211" customWidth="1"/>
    <col min="10500" max="10500" width="84.7109375" style="211" customWidth="1"/>
    <col min="10501" max="10752" width="11.42578125" style="211"/>
    <col min="10753" max="10753" width="3.140625" style="211" customWidth="1"/>
    <col min="10754" max="10754" width="1.5703125" style="211" customWidth="1"/>
    <col min="10755" max="10755" width="59.7109375" style="211" customWidth="1"/>
    <col min="10756" max="10756" width="84.7109375" style="211" customWidth="1"/>
    <col min="10757" max="11008" width="11.42578125" style="211"/>
    <col min="11009" max="11009" width="3.140625" style="211" customWidth="1"/>
    <col min="11010" max="11010" width="1.5703125" style="211" customWidth="1"/>
    <col min="11011" max="11011" width="59.7109375" style="211" customWidth="1"/>
    <col min="11012" max="11012" width="84.7109375" style="211" customWidth="1"/>
    <col min="11013" max="11264" width="11.42578125" style="211"/>
    <col min="11265" max="11265" width="3.140625" style="211" customWidth="1"/>
    <col min="11266" max="11266" width="1.5703125" style="211" customWidth="1"/>
    <col min="11267" max="11267" width="59.7109375" style="211" customWidth="1"/>
    <col min="11268" max="11268" width="84.7109375" style="211" customWidth="1"/>
    <col min="11269" max="11520" width="11.42578125" style="211"/>
    <col min="11521" max="11521" width="3.140625" style="211" customWidth="1"/>
    <col min="11522" max="11522" width="1.5703125" style="211" customWidth="1"/>
    <col min="11523" max="11523" width="59.7109375" style="211" customWidth="1"/>
    <col min="11524" max="11524" width="84.7109375" style="211" customWidth="1"/>
    <col min="11525" max="11776" width="11.42578125" style="211"/>
    <col min="11777" max="11777" width="3.140625" style="211" customWidth="1"/>
    <col min="11778" max="11778" width="1.5703125" style="211" customWidth="1"/>
    <col min="11779" max="11779" width="59.7109375" style="211" customWidth="1"/>
    <col min="11780" max="11780" width="84.7109375" style="211" customWidth="1"/>
    <col min="11781" max="12032" width="11.42578125" style="211"/>
    <col min="12033" max="12033" width="3.140625" style="211" customWidth="1"/>
    <col min="12034" max="12034" width="1.5703125" style="211" customWidth="1"/>
    <col min="12035" max="12035" width="59.7109375" style="211" customWidth="1"/>
    <col min="12036" max="12036" width="84.7109375" style="211" customWidth="1"/>
    <col min="12037" max="12288" width="11.42578125" style="211"/>
    <col min="12289" max="12289" width="3.140625" style="211" customWidth="1"/>
    <col min="12290" max="12290" width="1.5703125" style="211" customWidth="1"/>
    <col min="12291" max="12291" width="59.7109375" style="211" customWidth="1"/>
    <col min="12292" max="12292" width="84.7109375" style="211" customWidth="1"/>
    <col min="12293" max="12544" width="11.42578125" style="211"/>
    <col min="12545" max="12545" width="3.140625" style="211" customWidth="1"/>
    <col min="12546" max="12546" width="1.5703125" style="211" customWidth="1"/>
    <col min="12547" max="12547" width="59.7109375" style="211" customWidth="1"/>
    <col min="12548" max="12548" width="84.7109375" style="211" customWidth="1"/>
    <col min="12549" max="12800" width="11.42578125" style="211"/>
    <col min="12801" max="12801" width="3.140625" style="211" customWidth="1"/>
    <col min="12802" max="12802" width="1.5703125" style="211" customWidth="1"/>
    <col min="12803" max="12803" width="59.7109375" style="211" customWidth="1"/>
    <col min="12804" max="12804" width="84.7109375" style="211" customWidth="1"/>
    <col min="12805" max="13056" width="11.42578125" style="211"/>
    <col min="13057" max="13057" width="3.140625" style="211" customWidth="1"/>
    <col min="13058" max="13058" width="1.5703125" style="211" customWidth="1"/>
    <col min="13059" max="13059" width="59.7109375" style="211" customWidth="1"/>
    <col min="13060" max="13060" width="84.7109375" style="211" customWidth="1"/>
    <col min="13061" max="13312" width="11.42578125" style="211"/>
    <col min="13313" max="13313" width="3.140625" style="211" customWidth="1"/>
    <col min="13314" max="13314" width="1.5703125" style="211" customWidth="1"/>
    <col min="13315" max="13315" width="59.7109375" style="211" customWidth="1"/>
    <col min="13316" max="13316" width="84.7109375" style="211" customWidth="1"/>
    <col min="13317" max="13568" width="11.42578125" style="211"/>
    <col min="13569" max="13569" width="3.140625" style="211" customWidth="1"/>
    <col min="13570" max="13570" width="1.5703125" style="211" customWidth="1"/>
    <col min="13571" max="13571" width="59.7109375" style="211" customWidth="1"/>
    <col min="13572" max="13572" width="84.7109375" style="211" customWidth="1"/>
    <col min="13573" max="13824" width="11.42578125" style="211"/>
    <col min="13825" max="13825" width="3.140625" style="211" customWidth="1"/>
    <col min="13826" max="13826" width="1.5703125" style="211" customWidth="1"/>
    <col min="13827" max="13827" width="59.7109375" style="211" customWidth="1"/>
    <col min="13828" max="13828" width="84.7109375" style="211" customWidth="1"/>
    <col min="13829" max="14080" width="11.42578125" style="211"/>
    <col min="14081" max="14081" width="3.140625" style="211" customWidth="1"/>
    <col min="14082" max="14082" width="1.5703125" style="211" customWidth="1"/>
    <col min="14083" max="14083" width="59.7109375" style="211" customWidth="1"/>
    <col min="14084" max="14084" width="84.7109375" style="211" customWidth="1"/>
    <col min="14085" max="14336" width="11.42578125" style="211"/>
    <col min="14337" max="14337" width="3.140625" style="211" customWidth="1"/>
    <col min="14338" max="14338" width="1.5703125" style="211" customWidth="1"/>
    <col min="14339" max="14339" width="59.7109375" style="211" customWidth="1"/>
    <col min="14340" max="14340" width="84.7109375" style="211" customWidth="1"/>
    <col min="14341" max="14592" width="11.42578125" style="211"/>
    <col min="14593" max="14593" width="3.140625" style="211" customWidth="1"/>
    <col min="14594" max="14594" width="1.5703125" style="211" customWidth="1"/>
    <col min="14595" max="14595" width="59.7109375" style="211" customWidth="1"/>
    <col min="14596" max="14596" width="84.7109375" style="211" customWidth="1"/>
    <col min="14597" max="14848" width="11.42578125" style="211"/>
    <col min="14849" max="14849" width="3.140625" style="211" customWidth="1"/>
    <col min="14850" max="14850" width="1.5703125" style="211" customWidth="1"/>
    <col min="14851" max="14851" width="59.7109375" style="211" customWidth="1"/>
    <col min="14852" max="14852" width="84.7109375" style="211" customWidth="1"/>
    <col min="14853" max="15104" width="11.42578125" style="211"/>
    <col min="15105" max="15105" width="3.140625" style="211" customWidth="1"/>
    <col min="15106" max="15106" width="1.5703125" style="211" customWidth="1"/>
    <col min="15107" max="15107" width="59.7109375" style="211" customWidth="1"/>
    <col min="15108" max="15108" width="84.7109375" style="211" customWidth="1"/>
    <col min="15109" max="15360" width="11.42578125" style="211"/>
    <col min="15361" max="15361" width="3.140625" style="211" customWidth="1"/>
    <col min="15362" max="15362" width="1.5703125" style="211" customWidth="1"/>
    <col min="15363" max="15363" width="59.7109375" style="211" customWidth="1"/>
    <col min="15364" max="15364" width="84.7109375" style="211" customWidth="1"/>
    <col min="15365" max="15616" width="11.42578125" style="211"/>
    <col min="15617" max="15617" width="3.140625" style="211" customWidth="1"/>
    <col min="15618" max="15618" width="1.5703125" style="211" customWidth="1"/>
    <col min="15619" max="15619" width="59.7109375" style="211" customWidth="1"/>
    <col min="15620" max="15620" width="84.7109375" style="211" customWidth="1"/>
    <col min="15621" max="15872" width="11.42578125" style="211"/>
    <col min="15873" max="15873" width="3.140625" style="211" customWidth="1"/>
    <col min="15874" max="15874" width="1.5703125" style="211" customWidth="1"/>
    <col min="15875" max="15875" width="59.7109375" style="211" customWidth="1"/>
    <col min="15876" max="15876" width="84.7109375" style="211" customWidth="1"/>
    <col min="15877" max="16128" width="11.42578125" style="211"/>
    <col min="16129" max="16129" width="3.140625" style="211" customWidth="1"/>
    <col min="16130" max="16130" width="1.5703125" style="211" customWidth="1"/>
    <col min="16131" max="16131" width="59.7109375" style="211" customWidth="1"/>
    <col min="16132" max="16132" width="84.7109375" style="211" customWidth="1"/>
    <col min="16133" max="16384" width="11.42578125" style="211"/>
  </cols>
  <sheetData>
    <row r="1" spans="1:5" s="247" customFormat="1" ht="15" x14ac:dyDescent="0.2">
      <c r="A1" s="533" t="s">
        <v>781</v>
      </c>
      <c r="B1" s="534"/>
      <c r="C1" s="534"/>
      <c r="D1" s="507" t="s">
        <v>1596</v>
      </c>
    </row>
    <row r="2" spans="1:5" s="247" customFormat="1" ht="15" x14ac:dyDescent="0.2">
      <c r="A2" s="535" t="s">
        <v>1071</v>
      </c>
      <c r="B2" s="536"/>
      <c r="C2" s="536"/>
      <c r="D2" s="414"/>
    </row>
    <row r="3" spans="1:5" s="247" customFormat="1" ht="15" x14ac:dyDescent="0.2">
      <c r="A3" s="535" t="s">
        <v>783</v>
      </c>
      <c r="B3" s="537"/>
      <c r="C3" s="537"/>
      <c r="D3" s="414"/>
    </row>
    <row r="4" spans="1:5" s="247" customFormat="1" ht="15" x14ac:dyDescent="0.2">
      <c r="A4" s="535" t="s">
        <v>412</v>
      </c>
      <c r="B4" s="534"/>
      <c r="C4" s="534"/>
      <c r="D4" s="537"/>
    </row>
    <row r="5" spans="1:5" ht="12.75" customHeight="1" x14ac:dyDescent="0.2">
      <c r="A5" s="538"/>
      <c r="B5" s="539"/>
      <c r="C5" s="540"/>
      <c r="D5" s="539"/>
    </row>
    <row r="6" spans="1:5" ht="21.75" customHeight="1" x14ac:dyDescent="0.2">
      <c r="A6" s="1508" t="s">
        <v>9</v>
      </c>
      <c r="B6" s="1508"/>
      <c r="C6" s="1508"/>
      <c r="D6" s="1508"/>
    </row>
    <row r="7" spans="1:5" ht="22.5" customHeight="1" x14ac:dyDescent="0.2">
      <c r="A7" s="1509" t="s">
        <v>771</v>
      </c>
      <c r="B7" s="1509"/>
      <c r="C7" s="1282" t="s">
        <v>784</v>
      </c>
      <c r="D7" s="1282" t="s">
        <v>785</v>
      </c>
    </row>
    <row r="8" spans="1:5" ht="15" customHeight="1" x14ac:dyDescent="0.2">
      <c r="A8" s="1545">
        <v>11</v>
      </c>
      <c r="B8" s="1546"/>
      <c r="C8" s="1191" t="s">
        <v>1106</v>
      </c>
      <c r="D8" s="1191" t="s">
        <v>1107</v>
      </c>
      <c r="E8" s="208"/>
    </row>
    <row r="9" spans="1:5" ht="26.25" customHeight="1" x14ac:dyDescent="0.2">
      <c r="A9" s="1537"/>
      <c r="B9" s="1539"/>
      <c r="C9" s="1541" t="s">
        <v>1108</v>
      </c>
      <c r="D9" s="1192" t="s">
        <v>1109</v>
      </c>
      <c r="E9" s="208"/>
    </row>
    <row r="10" spans="1:5" ht="19.5" customHeight="1" x14ac:dyDescent="0.2">
      <c r="A10" s="1537"/>
      <c r="B10" s="1539"/>
      <c r="C10" s="1541"/>
      <c r="D10" s="1192" t="s">
        <v>1110</v>
      </c>
      <c r="E10" s="208"/>
    </row>
    <row r="11" spans="1:5" ht="24.75" customHeight="1" x14ac:dyDescent="0.2">
      <c r="A11" s="1193">
        <v>12</v>
      </c>
      <c r="B11" s="1194"/>
      <c r="C11" s="1192" t="s">
        <v>1111</v>
      </c>
      <c r="D11" s="1192" t="s">
        <v>1112</v>
      </c>
      <c r="E11" s="208"/>
    </row>
    <row r="12" spans="1:5" ht="28.5" customHeight="1" x14ac:dyDescent="0.2">
      <c r="A12" s="1537">
        <v>13</v>
      </c>
      <c r="B12" s="1544"/>
      <c r="C12" s="1541" t="s">
        <v>1113</v>
      </c>
      <c r="D12" s="1192" t="s">
        <v>1114</v>
      </c>
      <c r="E12" s="208"/>
    </row>
    <row r="13" spans="1:5" ht="26.25" customHeight="1" x14ac:dyDescent="0.2">
      <c r="A13" s="1537"/>
      <c r="B13" s="1544"/>
      <c r="C13" s="1541"/>
      <c r="D13" s="1192" t="s">
        <v>1115</v>
      </c>
      <c r="E13" s="208"/>
    </row>
    <row r="14" spans="1:5" ht="16.5" customHeight="1" x14ac:dyDescent="0.2">
      <c r="A14" s="1537"/>
      <c r="B14" s="1544"/>
      <c r="C14" s="1541"/>
      <c r="D14" s="1192" t="s">
        <v>1116</v>
      </c>
      <c r="E14" s="208"/>
    </row>
    <row r="15" spans="1:5" ht="14.25" customHeight="1" x14ac:dyDescent="0.2">
      <c r="A15" s="1537">
        <v>14</v>
      </c>
      <c r="B15" s="1539"/>
      <c r="C15" s="1541" t="s">
        <v>1117</v>
      </c>
      <c r="D15" s="1192" t="s">
        <v>1118</v>
      </c>
      <c r="E15" s="208"/>
    </row>
    <row r="16" spans="1:5" ht="12.75" customHeight="1" x14ac:dyDescent="0.2">
      <c r="A16" s="1537"/>
      <c r="B16" s="1539"/>
      <c r="C16" s="1541"/>
      <c r="D16" s="1192" t="s">
        <v>1119</v>
      </c>
      <c r="E16" s="208"/>
    </row>
    <row r="17" spans="1:5" ht="13.5" customHeight="1" x14ac:dyDescent="0.2">
      <c r="A17" s="1537"/>
      <c r="B17" s="1539"/>
      <c r="C17" s="1541"/>
      <c r="D17" s="1192" t="s">
        <v>1120</v>
      </c>
      <c r="E17" s="208"/>
    </row>
    <row r="18" spans="1:5" ht="25.5" customHeight="1" x14ac:dyDescent="0.2">
      <c r="A18" s="1537">
        <v>15</v>
      </c>
      <c r="B18" s="1539"/>
      <c r="C18" s="1541" t="s">
        <v>1121</v>
      </c>
      <c r="D18" s="1192" t="s">
        <v>1122</v>
      </c>
      <c r="E18" s="208"/>
    </row>
    <row r="19" spans="1:5" ht="13.5" customHeight="1" x14ac:dyDescent="0.2">
      <c r="A19" s="1537"/>
      <c r="B19" s="1539"/>
      <c r="C19" s="1541"/>
      <c r="D19" s="1192" t="s">
        <v>1123</v>
      </c>
      <c r="E19" s="208"/>
    </row>
    <row r="20" spans="1:5" ht="24.75" customHeight="1" x14ac:dyDescent="0.2">
      <c r="A20" s="1537">
        <v>16</v>
      </c>
      <c r="B20" s="1539"/>
      <c r="C20" s="1541" t="s">
        <v>1124</v>
      </c>
      <c r="D20" s="1192" t="s">
        <v>1125</v>
      </c>
      <c r="E20" s="208"/>
    </row>
    <row r="21" spans="1:5" ht="26.25" customHeight="1" x14ac:dyDescent="0.2">
      <c r="A21" s="1538"/>
      <c r="B21" s="1540"/>
      <c r="C21" s="1542"/>
      <c r="D21" s="1195" t="s">
        <v>1126</v>
      </c>
      <c r="E21" s="208"/>
    </row>
    <row r="22" spans="1:5" ht="15.75" customHeight="1" x14ac:dyDescent="0.2">
      <c r="A22" s="534"/>
      <c r="B22" s="534"/>
      <c r="C22" s="534"/>
      <c r="D22" s="534"/>
      <c r="E22" s="208"/>
    </row>
    <row r="23" spans="1:5" ht="15.75" customHeight="1" x14ac:dyDescent="0.2">
      <c r="A23" s="1543" t="s">
        <v>780</v>
      </c>
      <c r="B23" s="1543"/>
      <c r="C23" s="1543"/>
      <c r="D23" s="1543"/>
    </row>
    <row r="25" spans="1:5" x14ac:dyDescent="0.2">
      <c r="A25" s="1513"/>
      <c r="B25" s="1513"/>
      <c r="C25" s="1513"/>
      <c r="D25" s="1513"/>
    </row>
    <row r="27" spans="1:5" x14ac:dyDescent="0.2">
      <c r="D27" s="424"/>
    </row>
  </sheetData>
  <mergeCells count="19">
    <mergeCell ref="A12:A14"/>
    <mergeCell ref="B12:B14"/>
    <mergeCell ref="C12:C14"/>
    <mergeCell ref="A6:D6"/>
    <mergeCell ref="A7:B7"/>
    <mergeCell ref="A8:A10"/>
    <mergeCell ref="B8:B10"/>
    <mergeCell ref="C9:C10"/>
    <mergeCell ref="A15:A17"/>
    <mergeCell ref="B15:B17"/>
    <mergeCell ref="C15:C17"/>
    <mergeCell ref="A18:A19"/>
    <mergeCell ref="B18:B19"/>
    <mergeCell ref="C18:C19"/>
    <mergeCell ref="A20:A21"/>
    <mergeCell ref="B20:B21"/>
    <mergeCell ref="C20:C21"/>
    <mergeCell ref="A23:D23"/>
    <mergeCell ref="A25:D25"/>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&amp;R&amp;"Tahoma,Normal"461</oddFooter>
  </headerFooter>
  <rowBreaks count="1" manualBreakCount="1">
    <brk id="25" max="3" man="1"/>
  </rowBreaks>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29"/>
  <sheetViews>
    <sheetView showGridLines="0" view="pageBreakPreview" zoomScaleNormal="75" zoomScaleSheetLayoutView="100" workbookViewId="0"/>
  </sheetViews>
  <sheetFormatPr baseColWidth="10" defaultColWidth="11.42578125" defaultRowHeight="12.75" x14ac:dyDescent="0.2"/>
  <cols>
    <col min="1" max="1" width="6" style="211" customWidth="1"/>
    <col min="2" max="2" width="4.28515625" style="211" customWidth="1"/>
    <col min="3" max="3" width="59.7109375" style="211" customWidth="1"/>
    <col min="4" max="4" width="82.85546875" style="211" customWidth="1"/>
    <col min="5" max="5" width="4.7109375" style="211" customWidth="1"/>
    <col min="6" max="256" width="11.42578125" style="211"/>
    <col min="257" max="257" width="7.5703125" style="211" customWidth="1"/>
    <col min="258" max="258" width="4.28515625" style="211" customWidth="1"/>
    <col min="259" max="259" width="59.7109375" style="211" customWidth="1"/>
    <col min="260" max="260" width="84.7109375" style="211" customWidth="1"/>
    <col min="261" max="261" width="4.7109375" style="211" customWidth="1"/>
    <col min="262" max="512" width="11.42578125" style="211"/>
    <col min="513" max="513" width="7.5703125" style="211" customWidth="1"/>
    <col min="514" max="514" width="4.28515625" style="211" customWidth="1"/>
    <col min="515" max="515" width="59.7109375" style="211" customWidth="1"/>
    <col min="516" max="516" width="84.7109375" style="211" customWidth="1"/>
    <col min="517" max="517" width="4.7109375" style="211" customWidth="1"/>
    <col min="518" max="768" width="11.42578125" style="211"/>
    <col min="769" max="769" width="7.5703125" style="211" customWidth="1"/>
    <col min="770" max="770" width="4.28515625" style="211" customWidth="1"/>
    <col min="771" max="771" width="59.7109375" style="211" customWidth="1"/>
    <col min="772" max="772" width="84.7109375" style="211" customWidth="1"/>
    <col min="773" max="773" width="4.7109375" style="211" customWidth="1"/>
    <col min="774" max="1024" width="11.42578125" style="211"/>
    <col min="1025" max="1025" width="7.5703125" style="211" customWidth="1"/>
    <col min="1026" max="1026" width="4.28515625" style="211" customWidth="1"/>
    <col min="1027" max="1027" width="59.7109375" style="211" customWidth="1"/>
    <col min="1028" max="1028" width="84.7109375" style="211" customWidth="1"/>
    <col min="1029" max="1029" width="4.7109375" style="211" customWidth="1"/>
    <col min="1030" max="1280" width="11.42578125" style="211"/>
    <col min="1281" max="1281" width="7.5703125" style="211" customWidth="1"/>
    <col min="1282" max="1282" width="4.28515625" style="211" customWidth="1"/>
    <col min="1283" max="1283" width="59.7109375" style="211" customWidth="1"/>
    <col min="1284" max="1284" width="84.7109375" style="211" customWidth="1"/>
    <col min="1285" max="1285" width="4.7109375" style="211" customWidth="1"/>
    <col min="1286" max="1536" width="11.42578125" style="211"/>
    <col min="1537" max="1537" width="7.5703125" style="211" customWidth="1"/>
    <col min="1538" max="1538" width="4.28515625" style="211" customWidth="1"/>
    <col min="1539" max="1539" width="59.7109375" style="211" customWidth="1"/>
    <col min="1540" max="1540" width="84.7109375" style="211" customWidth="1"/>
    <col min="1541" max="1541" width="4.7109375" style="211" customWidth="1"/>
    <col min="1542" max="1792" width="11.42578125" style="211"/>
    <col min="1793" max="1793" width="7.5703125" style="211" customWidth="1"/>
    <col min="1794" max="1794" width="4.28515625" style="211" customWidth="1"/>
    <col min="1795" max="1795" width="59.7109375" style="211" customWidth="1"/>
    <col min="1796" max="1796" width="84.7109375" style="211" customWidth="1"/>
    <col min="1797" max="1797" width="4.7109375" style="211" customWidth="1"/>
    <col min="1798" max="2048" width="11.42578125" style="211"/>
    <col min="2049" max="2049" width="7.5703125" style="211" customWidth="1"/>
    <col min="2050" max="2050" width="4.28515625" style="211" customWidth="1"/>
    <col min="2051" max="2051" width="59.7109375" style="211" customWidth="1"/>
    <col min="2052" max="2052" width="84.7109375" style="211" customWidth="1"/>
    <col min="2053" max="2053" width="4.7109375" style="211" customWidth="1"/>
    <col min="2054" max="2304" width="11.42578125" style="211"/>
    <col min="2305" max="2305" width="7.5703125" style="211" customWidth="1"/>
    <col min="2306" max="2306" width="4.28515625" style="211" customWidth="1"/>
    <col min="2307" max="2307" width="59.7109375" style="211" customWidth="1"/>
    <col min="2308" max="2308" width="84.7109375" style="211" customWidth="1"/>
    <col min="2309" max="2309" width="4.7109375" style="211" customWidth="1"/>
    <col min="2310" max="2560" width="11.42578125" style="211"/>
    <col min="2561" max="2561" width="7.5703125" style="211" customWidth="1"/>
    <col min="2562" max="2562" width="4.28515625" style="211" customWidth="1"/>
    <col min="2563" max="2563" width="59.7109375" style="211" customWidth="1"/>
    <col min="2564" max="2564" width="84.7109375" style="211" customWidth="1"/>
    <col min="2565" max="2565" width="4.7109375" style="211" customWidth="1"/>
    <col min="2566" max="2816" width="11.42578125" style="211"/>
    <col min="2817" max="2817" width="7.5703125" style="211" customWidth="1"/>
    <col min="2818" max="2818" width="4.28515625" style="211" customWidth="1"/>
    <col min="2819" max="2819" width="59.7109375" style="211" customWidth="1"/>
    <col min="2820" max="2820" width="84.7109375" style="211" customWidth="1"/>
    <col min="2821" max="2821" width="4.7109375" style="211" customWidth="1"/>
    <col min="2822" max="3072" width="11.42578125" style="211"/>
    <col min="3073" max="3073" width="7.5703125" style="211" customWidth="1"/>
    <col min="3074" max="3074" width="4.28515625" style="211" customWidth="1"/>
    <col min="3075" max="3075" width="59.7109375" style="211" customWidth="1"/>
    <col min="3076" max="3076" width="84.7109375" style="211" customWidth="1"/>
    <col min="3077" max="3077" width="4.7109375" style="211" customWidth="1"/>
    <col min="3078" max="3328" width="11.42578125" style="211"/>
    <col min="3329" max="3329" width="7.5703125" style="211" customWidth="1"/>
    <col min="3330" max="3330" width="4.28515625" style="211" customWidth="1"/>
    <col min="3331" max="3331" width="59.7109375" style="211" customWidth="1"/>
    <col min="3332" max="3332" width="84.7109375" style="211" customWidth="1"/>
    <col min="3333" max="3333" width="4.7109375" style="211" customWidth="1"/>
    <col min="3334" max="3584" width="11.42578125" style="211"/>
    <col min="3585" max="3585" width="7.5703125" style="211" customWidth="1"/>
    <col min="3586" max="3586" width="4.28515625" style="211" customWidth="1"/>
    <col min="3587" max="3587" width="59.7109375" style="211" customWidth="1"/>
    <col min="3588" max="3588" width="84.7109375" style="211" customWidth="1"/>
    <col min="3589" max="3589" width="4.7109375" style="211" customWidth="1"/>
    <col min="3590" max="3840" width="11.42578125" style="211"/>
    <col min="3841" max="3841" width="7.5703125" style="211" customWidth="1"/>
    <col min="3842" max="3842" width="4.28515625" style="211" customWidth="1"/>
    <col min="3843" max="3843" width="59.7109375" style="211" customWidth="1"/>
    <col min="3844" max="3844" width="84.7109375" style="211" customWidth="1"/>
    <col min="3845" max="3845" width="4.7109375" style="211" customWidth="1"/>
    <col min="3846" max="4096" width="11.42578125" style="211"/>
    <col min="4097" max="4097" width="7.5703125" style="211" customWidth="1"/>
    <col min="4098" max="4098" width="4.28515625" style="211" customWidth="1"/>
    <col min="4099" max="4099" width="59.7109375" style="211" customWidth="1"/>
    <col min="4100" max="4100" width="84.7109375" style="211" customWidth="1"/>
    <col min="4101" max="4101" width="4.7109375" style="211" customWidth="1"/>
    <col min="4102" max="4352" width="11.42578125" style="211"/>
    <col min="4353" max="4353" width="7.5703125" style="211" customWidth="1"/>
    <col min="4354" max="4354" width="4.28515625" style="211" customWidth="1"/>
    <col min="4355" max="4355" width="59.7109375" style="211" customWidth="1"/>
    <col min="4356" max="4356" width="84.7109375" style="211" customWidth="1"/>
    <col min="4357" max="4357" width="4.7109375" style="211" customWidth="1"/>
    <col min="4358" max="4608" width="11.42578125" style="211"/>
    <col min="4609" max="4609" width="7.5703125" style="211" customWidth="1"/>
    <col min="4610" max="4610" width="4.28515625" style="211" customWidth="1"/>
    <col min="4611" max="4611" width="59.7109375" style="211" customWidth="1"/>
    <col min="4612" max="4612" width="84.7109375" style="211" customWidth="1"/>
    <col min="4613" max="4613" width="4.7109375" style="211" customWidth="1"/>
    <col min="4614" max="4864" width="11.42578125" style="211"/>
    <col min="4865" max="4865" width="7.5703125" style="211" customWidth="1"/>
    <col min="4866" max="4866" width="4.28515625" style="211" customWidth="1"/>
    <col min="4867" max="4867" width="59.7109375" style="211" customWidth="1"/>
    <col min="4868" max="4868" width="84.7109375" style="211" customWidth="1"/>
    <col min="4869" max="4869" width="4.7109375" style="211" customWidth="1"/>
    <col min="4870" max="5120" width="11.42578125" style="211"/>
    <col min="5121" max="5121" width="7.5703125" style="211" customWidth="1"/>
    <col min="5122" max="5122" width="4.28515625" style="211" customWidth="1"/>
    <col min="5123" max="5123" width="59.7109375" style="211" customWidth="1"/>
    <col min="5124" max="5124" width="84.7109375" style="211" customWidth="1"/>
    <col min="5125" max="5125" width="4.7109375" style="211" customWidth="1"/>
    <col min="5126" max="5376" width="11.42578125" style="211"/>
    <col min="5377" max="5377" width="7.5703125" style="211" customWidth="1"/>
    <col min="5378" max="5378" width="4.28515625" style="211" customWidth="1"/>
    <col min="5379" max="5379" width="59.7109375" style="211" customWidth="1"/>
    <col min="5380" max="5380" width="84.7109375" style="211" customWidth="1"/>
    <col min="5381" max="5381" width="4.7109375" style="211" customWidth="1"/>
    <col min="5382" max="5632" width="11.42578125" style="211"/>
    <col min="5633" max="5633" width="7.5703125" style="211" customWidth="1"/>
    <col min="5634" max="5634" width="4.28515625" style="211" customWidth="1"/>
    <col min="5635" max="5635" width="59.7109375" style="211" customWidth="1"/>
    <col min="5636" max="5636" width="84.7109375" style="211" customWidth="1"/>
    <col min="5637" max="5637" width="4.7109375" style="211" customWidth="1"/>
    <col min="5638" max="5888" width="11.42578125" style="211"/>
    <col min="5889" max="5889" width="7.5703125" style="211" customWidth="1"/>
    <col min="5890" max="5890" width="4.28515625" style="211" customWidth="1"/>
    <col min="5891" max="5891" width="59.7109375" style="211" customWidth="1"/>
    <col min="5892" max="5892" width="84.7109375" style="211" customWidth="1"/>
    <col min="5893" max="5893" width="4.7109375" style="211" customWidth="1"/>
    <col min="5894" max="6144" width="11.42578125" style="211"/>
    <col min="6145" max="6145" width="7.5703125" style="211" customWidth="1"/>
    <col min="6146" max="6146" width="4.28515625" style="211" customWidth="1"/>
    <col min="6147" max="6147" width="59.7109375" style="211" customWidth="1"/>
    <col min="6148" max="6148" width="84.7109375" style="211" customWidth="1"/>
    <col min="6149" max="6149" width="4.7109375" style="211" customWidth="1"/>
    <col min="6150" max="6400" width="11.42578125" style="211"/>
    <col min="6401" max="6401" width="7.5703125" style="211" customWidth="1"/>
    <col min="6402" max="6402" width="4.28515625" style="211" customWidth="1"/>
    <col min="6403" max="6403" width="59.7109375" style="211" customWidth="1"/>
    <col min="6404" max="6404" width="84.7109375" style="211" customWidth="1"/>
    <col min="6405" max="6405" width="4.7109375" style="211" customWidth="1"/>
    <col min="6406" max="6656" width="11.42578125" style="211"/>
    <col min="6657" max="6657" width="7.5703125" style="211" customWidth="1"/>
    <col min="6658" max="6658" width="4.28515625" style="211" customWidth="1"/>
    <col min="6659" max="6659" width="59.7109375" style="211" customWidth="1"/>
    <col min="6660" max="6660" width="84.7109375" style="211" customWidth="1"/>
    <col min="6661" max="6661" width="4.7109375" style="211" customWidth="1"/>
    <col min="6662" max="6912" width="11.42578125" style="211"/>
    <col min="6913" max="6913" width="7.5703125" style="211" customWidth="1"/>
    <col min="6914" max="6914" width="4.28515625" style="211" customWidth="1"/>
    <col min="6915" max="6915" width="59.7109375" style="211" customWidth="1"/>
    <col min="6916" max="6916" width="84.7109375" style="211" customWidth="1"/>
    <col min="6917" max="6917" width="4.7109375" style="211" customWidth="1"/>
    <col min="6918" max="7168" width="11.42578125" style="211"/>
    <col min="7169" max="7169" width="7.5703125" style="211" customWidth="1"/>
    <col min="7170" max="7170" width="4.28515625" style="211" customWidth="1"/>
    <col min="7171" max="7171" width="59.7109375" style="211" customWidth="1"/>
    <col min="7172" max="7172" width="84.7109375" style="211" customWidth="1"/>
    <col min="7173" max="7173" width="4.7109375" style="211" customWidth="1"/>
    <col min="7174" max="7424" width="11.42578125" style="211"/>
    <col min="7425" max="7425" width="7.5703125" style="211" customWidth="1"/>
    <col min="7426" max="7426" width="4.28515625" style="211" customWidth="1"/>
    <col min="7427" max="7427" width="59.7109375" style="211" customWidth="1"/>
    <col min="7428" max="7428" width="84.7109375" style="211" customWidth="1"/>
    <col min="7429" max="7429" width="4.7109375" style="211" customWidth="1"/>
    <col min="7430" max="7680" width="11.42578125" style="211"/>
    <col min="7681" max="7681" width="7.5703125" style="211" customWidth="1"/>
    <col min="7682" max="7682" width="4.28515625" style="211" customWidth="1"/>
    <col min="7683" max="7683" width="59.7109375" style="211" customWidth="1"/>
    <col min="7684" max="7684" width="84.7109375" style="211" customWidth="1"/>
    <col min="7685" max="7685" width="4.7109375" style="211" customWidth="1"/>
    <col min="7686" max="7936" width="11.42578125" style="211"/>
    <col min="7937" max="7937" width="7.5703125" style="211" customWidth="1"/>
    <col min="7938" max="7938" width="4.28515625" style="211" customWidth="1"/>
    <col min="7939" max="7939" width="59.7109375" style="211" customWidth="1"/>
    <col min="7940" max="7940" width="84.7109375" style="211" customWidth="1"/>
    <col min="7941" max="7941" width="4.7109375" style="211" customWidth="1"/>
    <col min="7942" max="8192" width="11.42578125" style="211"/>
    <col min="8193" max="8193" width="7.5703125" style="211" customWidth="1"/>
    <col min="8194" max="8194" width="4.28515625" style="211" customWidth="1"/>
    <col min="8195" max="8195" width="59.7109375" style="211" customWidth="1"/>
    <col min="8196" max="8196" width="84.7109375" style="211" customWidth="1"/>
    <col min="8197" max="8197" width="4.7109375" style="211" customWidth="1"/>
    <col min="8198" max="8448" width="11.42578125" style="211"/>
    <col min="8449" max="8449" width="7.5703125" style="211" customWidth="1"/>
    <col min="8450" max="8450" width="4.28515625" style="211" customWidth="1"/>
    <col min="8451" max="8451" width="59.7109375" style="211" customWidth="1"/>
    <col min="8452" max="8452" width="84.7109375" style="211" customWidth="1"/>
    <col min="8453" max="8453" width="4.7109375" style="211" customWidth="1"/>
    <col min="8454" max="8704" width="11.42578125" style="211"/>
    <col min="8705" max="8705" width="7.5703125" style="211" customWidth="1"/>
    <col min="8706" max="8706" width="4.28515625" style="211" customWidth="1"/>
    <col min="8707" max="8707" width="59.7109375" style="211" customWidth="1"/>
    <col min="8708" max="8708" width="84.7109375" style="211" customWidth="1"/>
    <col min="8709" max="8709" width="4.7109375" style="211" customWidth="1"/>
    <col min="8710" max="8960" width="11.42578125" style="211"/>
    <col min="8961" max="8961" width="7.5703125" style="211" customWidth="1"/>
    <col min="8962" max="8962" width="4.28515625" style="211" customWidth="1"/>
    <col min="8963" max="8963" width="59.7109375" style="211" customWidth="1"/>
    <col min="8964" max="8964" width="84.7109375" style="211" customWidth="1"/>
    <col min="8965" max="8965" width="4.7109375" style="211" customWidth="1"/>
    <col min="8966" max="9216" width="11.42578125" style="211"/>
    <col min="9217" max="9217" width="7.5703125" style="211" customWidth="1"/>
    <col min="9218" max="9218" width="4.28515625" style="211" customWidth="1"/>
    <col min="9219" max="9219" width="59.7109375" style="211" customWidth="1"/>
    <col min="9220" max="9220" width="84.7109375" style="211" customWidth="1"/>
    <col min="9221" max="9221" width="4.7109375" style="211" customWidth="1"/>
    <col min="9222" max="9472" width="11.42578125" style="211"/>
    <col min="9473" max="9473" width="7.5703125" style="211" customWidth="1"/>
    <col min="9474" max="9474" width="4.28515625" style="211" customWidth="1"/>
    <col min="9475" max="9475" width="59.7109375" style="211" customWidth="1"/>
    <col min="9476" max="9476" width="84.7109375" style="211" customWidth="1"/>
    <col min="9477" max="9477" width="4.7109375" style="211" customWidth="1"/>
    <col min="9478" max="9728" width="11.42578125" style="211"/>
    <col min="9729" max="9729" width="7.5703125" style="211" customWidth="1"/>
    <col min="9730" max="9730" width="4.28515625" style="211" customWidth="1"/>
    <col min="9731" max="9731" width="59.7109375" style="211" customWidth="1"/>
    <col min="9732" max="9732" width="84.7109375" style="211" customWidth="1"/>
    <col min="9733" max="9733" width="4.7109375" style="211" customWidth="1"/>
    <col min="9734" max="9984" width="11.42578125" style="211"/>
    <col min="9985" max="9985" width="7.5703125" style="211" customWidth="1"/>
    <col min="9986" max="9986" width="4.28515625" style="211" customWidth="1"/>
    <col min="9987" max="9987" width="59.7109375" style="211" customWidth="1"/>
    <col min="9988" max="9988" width="84.7109375" style="211" customWidth="1"/>
    <col min="9989" max="9989" width="4.7109375" style="211" customWidth="1"/>
    <col min="9990" max="10240" width="11.42578125" style="211"/>
    <col min="10241" max="10241" width="7.5703125" style="211" customWidth="1"/>
    <col min="10242" max="10242" width="4.28515625" style="211" customWidth="1"/>
    <col min="10243" max="10243" width="59.7109375" style="211" customWidth="1"/>
    <col min="10244" max="10244" width="84.7109375" style="211" customWidth="1"/>
    <col min="10245" max="10245" width="4.7109375" style="211" customWidth="1"/>
    <col min="10246" max="10496" width="11.42578125" style="211"/>
    <col min="10497" max="10497" width="7.5703125" style="211" customWidth="1"/>
    <col min="10498" max="10498" width="4.28515625" style="211" customWidth="1"/>
    <col min="10499" max="10499" width="59.7109375" style="211" customWidth="1"/>
    <col min="10500" max="10500" width="84.7109375" style="211" customWidth="1"/>
    <col min="10501" max="10501" width="4.7109375" style="211" customWidth="1"/>
    <col min="10502" max="10752" width="11.42578125" style="211"/>
    <col min="10753" max="10753" width="7.5703125" style="211" customWidth="1"/>
    <col min="10754" max="10754" width="4.28515625" style="211" customWidth="1"/>
    <col min="10755" max="10755" width="59.7109375" style="211" customWidth="1"/>
    <col min="10756" max="10756" width="84.7109375" style="211" customWidth="1"/>
    <col min="10757" max="10757" width="4.7109375" style="211" customWidth="1"/>
    <col min="10758" max="11008" width="11.42578125" style="211"/>
    <col min="11009" max="11009" width="7.5703125" style="211" customWidth="1"/>
    <col min="11010" max="11010" width="4.28515625" style="211" customWidth="1"/>
    <col min="11011" max="11011" width="59.7109375" style="211" customWidth="1"/>
    <col min="11012" max="11012" width="84.7109375" style="211" customWidth="1"/>
    <col min="11013" max="11013" width="4.7109375" style="211" customWidth="1"/>
    <col min="11014" max="11264" width="11.42578125" style="211"/>
    <col min="11265" max="11265" width="7.5703125" style="211" customWidth="1"/>
    <col min="11266" max="11266" width="4.28515625" style="211" customWidth="1"/>
    <col min="11267" max="11267" width="59.7109375" style="211" customWidth="1"/>
    <col min="11268" max="11268" width="84.7109375" style="211" customWidth="1"/>
    <col min="11269" max="11269" width="4.7109375" style="211" customWidth="1"/>
    <col min="11270" max="11520" width="11.42578125" style="211"/>
    <col min="11521" max="11521" width="7.5703125" style="211" customWidth="1"/>
    <col min="11522" max="11522" width="4.28515625" style="211" customWidth="1"/>
    <col min="11523" max="11523" width="59.7109375" style="211" customWidth="1"/>
    <col min="11524" max="11524" width="84.7109375" style="211" customWidth="1"/>
    <col min="11525" max="11525" width="4.7109375" style="211" customWidth="1"/>
    <col min="11526" max="11776" width="11.42578125" style="211"/>
    <col min="11777" max="11777" width="7.5703125" style="211" customWidth="1"/>
    <col min="11778" max="11778" width="4.28515625" style="211" customWidth="1"/>
    <col min="11779" max="11779" width="59.7109375" style="211" customWidth="1"/>
    <col min="11780" max="11780" width="84.7109375" style="211" customWidth="1"/>
    <col min="11781" max="11781" width="4.7109375" style="211" customWidth="1"/>
    <col min="11782" max="12032" width="11.42578125" style="211"/>
    <col min="12033" max="12033" width="7.5703125" style="211" customWidth="1"/>
    <col min="12034" max="12034" width="4.28515625" style="211" customWidth="1"/>
    <col min="12035" max="12035" width="59.7109375" style="211" customWidth="1"/>
    <col min="12036" max="12036" width="84.7109375" style="211" customWidth="1"/>
    <col min="12037" max="12037" width="4.7109375" style="211" customWidth="1"/>
    <col min="12038" max="12288" width="11.42578125" style="211"/>
    <col min="12289" max="12289" width="7.5703125" style="211" customWidth="1"/>
    <col min="12290" max="12290" width="4.28515625" style="211" customWidth="1"/>
    <col min="12291" max="12291" width="59.7109375" style="211" customWidth="1"/>
    <col min="12292" max="12292" width="84.7109375" style="211" customWidth="1"/>
    <col min="12293" max="12293" width="4.7109375" style="211" customWidth="1"/>
    <col min="12294" max="12544" width="11.42578125" style="211"/>
    <col min="12545" max="12545" width="7.5703125" style="211" customWidth="1"/>
    <col min="12546" max="12546" width="4.28515625" style="211" customWidth="1"/>
    <col min="12547" max="12547" width="59.7109375" style="211" customWidth="1"/>
    <col min="12548" max="12548" width="84.7109375" style="211" customWidth="1"/>
    <col min="12549" max="12549" width="4.7109375" style="211" customWidth="1"/>
    <col min="12550" max="12800" width="11.42578125" style="211"/>
    <col min="12801" max="12801" width="7.5703125" style="211" customWidth="1"/>
    <col min="12802" max="12802" width="4.28515625" style="211" customWidth="1"/>
    <col min="12803" max="12803" width="59.7109375" style="211" customWidth="1"/>
    <col min="12804" max="12804" width="84.7109375" style="211" customWidth="1"/>
    <col min="12805" max="12805" width="4.7109375" style="211" customWidth="1"/>
    <col min="12806" max="13056" width="11.42578125" style="211"/>
    <col min="13057" max="13057" width="7.5703125" style="211" customWidth="1"/>
    <col min="13058" max="13058" width="4.28515625" style="211" customWidth="1"/>
    <col min="13059" max="13059" width="59.7109375" style="211" customWidth="1"/>
    <col min="13060" max="13060" width="84.7109375" style="211" customWidth="1"/>
    <col min="13061" max="13061" width="4.7109375" style="211" customWidth="1"/>
    <col min="13062" max="13312" width="11.42578125" style="211"/>
    <col min="13313" max="13313" width="7.5703125" style="211" customWidth="1"/>
    <col min="13314" max="13314" width="4.28515625" style="211" customWidth="1"/>
    <col min="13315" max="13315" width="59.7109375" style="211" customWidth="1"/>
    <col min="13316" max="13316" width="84.7109375" style="211" customWidth="1"/>
    <col min="13317" max="13317" width="4.7109375" style="211" customWidth="1"/>
    <col min="13318" max="13568" width="11.42578125" style="211"/>
    <col min="13569" max="13569" width="7.5703125" style="211" customWidth="1"/>
    <col min="13570" max="13570" width="4.28515625" style="211" customWidth="1"/>
    <col min="13571" max="13571" width="59.7109375" style="211" customWidth="1"/>
    <col min="13572" max="13572" width="84.7109375" style="211" customWidth="1"/>
    <col min="13573" max="13573" width="4.7109375" style="211" customWidth="1"/>
    <col min="13574" max="13824" width="11.42578125" style="211"/>
    <col min="13825" max="13825" width="7.5703125" style="211" customWidth="1"/>
    <col min="13826" max="13826" width="4.28515625" style="211" customWidth="1"/>
    <col min="13827" max="13827" width="59.7109375" style="211" customWidth="1"/>
    <col min="13828" max="13828" width="84.7109375" style="211" customWidth="1"/>
    <col min="13829" max="13829" width="4.7109375" style="211" customWidth="1"/>
    <col min="13830" max="14080" width="11.42578125" style="211"/>
    <col min="14081" max="14081" width="7.5703125" style="211" customWidth="1"/>
    <col min="14082" max="14082" width="4.28515625" style="211" customWidth="1"/>
    <col min="14083" max="14083" width="59.7109375" style="211" customWidth="1"/>
    <col min="14084" max="14084" width="84.7109375" style="211" customWidth="1"/>
    <col min="14085" max="14085" width="4.7109375" style="211" customWidth="1"/>
    <col min="14086" max="14336" width="11.42578125" style="211"/>
    <col min="14337" max="14337" width="7.5703125" style="211" customWidth="1"/>
    <col min="14338" max="14338" width="4.28515625" style="211" customWidth="1"/>
    <col min="14339" max="14339" width="59.7109375" style="211" customWidth="1"/>
    <col min="14340" max="14340" width="84.7109375" style="211" customWidth="1"/>
    <col min="14341" max="14341" width="4.7109375" style="211" customWidth="1"/>
    <col min="14342" max="14592" width="11.42578125" style="211"/>
    <col min="14593" max="14593" width="7.5703125" style="211" customWidth="1"/>
    <col min="14594" max="14594" width="4.28515625" style="211" customWidth="1"/>
    <col min="14595" max="14595" width="59.7109375" style="211" customWidth="1"/>
    <col min="14596" max="14596" width="84.7109375" style="211" customWidth="1"/>
    <col min="14597" max="14597" width="4.7109375" style="211" customWidth="1"/>
    <col min="14598" max="14848" width="11.42578125" style="211"/>
    <col min="14849" max="14849" width="7.5703125" style="211" customWidth="1"/>
    <col min="14850" max="14850" width="4.28515625" style="211" customWidth="1"/>
    <col min="14851" max="14851" width="59.7109375" style="211" customWidth="1"/>
    <col min="14852" max="14852" width="84.7109375" style="211" customWidth="1"/>
    <col min="14853" max="14853" width="4.7109375" style="211" customWidth="1"/>
    <col min="14854" max="15104" width="11.42578125" style="211"/>
    <col min="15105" max="15105" width="7.5703125" style="211" customWidth="1"/>
    <col min="15106" max="15106" width="4.28515625" style="211" customWidth="1"/>
    <col min="15107" max="15107" width="59.7109375" style="211" customWidth="1"/>
    <col min="15108" max="15108" width="84.7109375" style="211" customWidth="1"/>
    <col min="15109" max="15109" width="4.7109375" style="211" customWidth="1"/>
    <col min="15110" max="15360" width="11.42578125" style="211"/>
    <col min="15361" max="15361" width="7.5703125" style="211" customWidth="1"/>
    <col min="15362" max="15362" width="4.28515625" style="211" customWidth="1"/>
    <col min="15363" max="15363" width="59.7109375" style="211" customWidth="1"/>
    <col min="15364" max="15364" width="84.7109375" style="211" customWidth="1"/>
    <col min="15365" max="15365" width="4.7109375" style="211" customWidth="1"/>
    <col min="15366" max="15616" width="11.42578125" style="211"/>
    <col min="15617" max="15617" width="7.5703125" style="211" customWidth="1"/>
    <col min="15618" max="15618" width="4.28515625" style="211" customWidth="1"/>
    <col min="15619" max="15619" width="59.7109375" style="211" customWidth="1"/>
    <col min="15620" max="15620" width="84.7109375" style="211" customWidth="1"/>
    <col min="15621" max="15621" width="4.7109375" style="211" customWidth="1"/>
    <col min="15622" max="15872" width="11.42578125" style="211"/>
    <col min="15873" max="15873" width="7.5703125" style="211" customWidth="1"/>
    <col min="15874" max="15874" width="4.28515625" style="211" customWidth="1"/>
    <col min="15875" max="15875" width="59.7109375" style="211" customWidth="1"/>
    <col min="15876" max="15876" width="84.7109375" style="211" customWidth="1"/>
    <col min="15877" max="15877" width="4.7109375" style="211" customWidth="1"/>
    <col min="15878" max="16128" width="11.42578125" style="211"/>
    <col min="16129" max="16129" width="7.5703125" style="211" customWidth="1"/>
    <col min="16130" max="16130" width="4.28515625" style="211" customWidth="1"/>
    <col min="16131" max="16131" width="59.7109375" style="211" customWidth="1"/>
    <col min="16132" max="16132" width="84.7109375" style="211" customWidth="1"/>
    <col min="16133" max="16133" width="4.7109375" style="211" customWidth="1"/>
    <col min="16134" max="16384" width="11.42578125" style="211"/>
  </cols>
  <sheetData>
    <row r="1" spans="1:4" s="430" customFormat="1" ht="15.75" customHeight="1" x14ac:dyDescent="0.2">
      <c r="A1" s="401" t="s">
        <v>781</v>
      </c>
      <c r="B1" s="492"/>
      <c r="C1" s="492"/>
      <c r="D1" s="403" t="s">
        <v>1597</v>
      </c>
    </row>
    <row r="2" spans="1:4" s="430" customFormat="1" ht="15.75" customHeight="1" x14ac:dyDescent="0.2">
      <c r="A2" s="401" t="s">
        <v>1127</v>
      </c>
      <c r="B2" s="541"/>
      <c r="C2" s="541"/>
      <c r="D2" s="404"/>
    </row>
    <row r="3" spans="1:4" s="430" customFormat="1" ht="15.75" customHeight="1" x14ac:dyDescent="0.2">
      <c r="A3" s="401" t="s">
        <v>783</v>
      </c>
      <c r="B3" s="421"/>
      <c r="C3" s="421"/>
      <c r="D3" s="404"/>
    </row>
    <row r="4" spans="1:4" s="430" customFormat="1" ht="15.75" customHeight="1" x14ac:dyDescent="0.2">
      <c r="A4" s="401" t="s">
        <v>412</v>
      </c>
      <c r="B4" s="492"/>
      <c r="C4" s="492"/>
      <c r="D4" s="421"/>
    </row>
    <row r="5" spans="1:4" ht="15" customHeight="1" x14ac:dyDescent="0.2">
      <c r="A5" s="407"/>
      <c r="B5" s="542"/>
      <c r="C5" s="408"/>
      <c r="D5" s="542"/>
    </row>
    <row r="6" spans="1:4" ht="20.25" customHeight="1" x14ac:dyDescent="0.2">
      <c r="A6" s="1508" t="s">
        <v>10</v>
      </c>
      <c r="B6" s="1508"/>
      <c r="C6" s="1508"/>
      <c r="D6" s="1508"/>
    </row>
    <row r="7" spans="1:4" ht="20.25" customHeight="1" x14ac:dyDescent="0.2">
      <c r="A7" s="1509" t="s">
        <v>771</v>
      </c>
      <c r="B7" s="1509"/>
      <c r="C7" s="1282" t="s">
        <v>784</v>
      </c>
      <c r="D7" s="1282" t="s">
        <v>785</v>
      </c>
    </row>
    <row r="8" spans="1:4" s="208" customFormat="1" ht="19.5" customHeight="1" x14ac:dyDescent="0.2">
      <c r="A8" s="1520">
        <v>1</v>
      </c>
      <c r="B8" s="1522"/>
      <c r="C8" s="1530" t="s">
        <v>1128</v>
      </c>
      <c r="D8" s="1054" t="s">
        <v>1129</v>
      </c>
    </row>
    <row r="9" spans="1:4" s="208" customFormat="1" ht="19.5" customHeight="1" x14ac:dyDescent="0.2">
      <c r="A9" s="1521"/>
      <c r="B9" s="1523"/>
      <c r="C9" s="1527"/>
      <c r="D9" s="873" t="s">
        <v>1130</v>
      </c>
    </row>
    <row r="10" spans="1:4" s="208" customFormat="1" ht="27" customHeight="1" x14ac:dyDescent="0.2">
      <c r="A10" s="1521"/>
      <c r="B10" s="1523"/>
      <c r="C10" s="1527"/>
      <c r="D10" s="873" t="s">
        <v>1131</v>
      </c>
    </row>
    <row r="11" spans="1:4" s="208" customFormat="1" ht="19.5" customHeight="1" x14ac:dyDescent="0.2">
      <c r="A11" s="1521"/>
      <c r="B11" s="1523"/>
      <c r="C11" s="1527"/>
      <c r="D11" s="873" t="s">
        <v>1132</v>
      </c>
    </row>
    <row r="12" spans="1:4" s="208" customFormat="1" ht="25.5" customHeight="1" x14ac:dyDescent="0.2">
      <c r="A12" s="1521"/>
      <c r="B12" s="1523"/>
      <c r="C12" s="1527"/>
      <c r="D12" s="873" t="s">
        <v>1133</v>
      </c>
    </row>
    <row r="13" spans="1:4" s="208" customFormat="1" ht="27" customHeight="1" x14ac:dyDescent="0.2">
      <c r="A13" s="1521"/>
      <c r="B13" s="1523"/>
      <c r="C13" s="1527"/>
      <c r="D13" s="873" t="s">
        <v>1134</v>
      </c>
    </row>
    <row r="14" spans="1:4" s="208" customFormat="1" ht="27" customHeight="1" x14ac:dyDescent="0.2">
      <c r="A14" s="1521"/>
      <c r="B14" s="1523"/>
      <c r="C14" s="1527"/>
      <c r="D14" s="873" t="s">
        <v>1135</v>
      </c>
    </row>
    <row r="15" spans="1:4" s="208" customFormat="1" ht="19.5" customHeight="1" x14ac:dyDescent="0.2">
      <c r="A15" s="1521"/>
      <c r="B15" s="1523"/>
      <c r="C15" s="1527"/>
      <c r="D15" s="872" t="s">
        <v>1136</v>
      </c>
    </row>
    <row r="16" spans="1:4" s="208" customFormat="1" ht="27" customHeight="1" x14ac:dyDescent="0.2">
      <c r="A16" s="870">
        <v>2</v>
      </c>
      <c r="B16" s="872"/>
      <c r="C16" s="873" t="s">
        <v>789</v>
      </c>
      <c r="D16" s="873" t="s">
        <v>1137</v>
      </c>
    </row>
    <row r="17" spans="1:4" s="208" customFormat="1" ht="19.5" customHeight="1" x14ac:dyDescent="0.2">
      <c r="A17" s="1521">
        <v>3</v>
      </c>
      <c r="B17" s="1505"/>
      <c r="C17" s="1527" t="s">
        <v>1138</v>
      </c>
      <c r="D17" s="873" t="s">
        <v>1139</v>
      </c>
    </row>
    <row r="18" spans="1:4" s="208" customFormat="1" ht="19.5" customHeight="1" x14ac:dyDescent="0.2">
      <c r="A18" s="1521"/>
      <c r="B18" s="1505"/>
      <c r="C18" s="1527"/>
      <c r="D18" s="872" t="s">
        <v>1140</v>
      </c>
    </row>
    <row r="19" spans="1:4" s="208" customFormat="1" ht="19.5" customHeight="1" x14ac:dyDescent="0.2">
      <c r="A19" s="871">
        <v>4</v>
      </c>
      <c r="B19" s="875"/>
      <c r="C19" s="873" t="s">
        <v>1141</v>
      </c>
      <c r="D19" s="873" t="s">
        <v>1142</v>
      </c>
    </row>
    <row r="20" spans="1:4" s="208" customFormat="1" ht="19.5" customHeight="1" x14ac:dyDescent="0.2">
      <c r="A20" s="1521">
        <v>5</v>
      </c>
      <c r="B20" s="1523"/>
      <c r="C20" s="1527" t="s">
        <v>1143</v>
      </c>
      <c r="D20" s="873" t="s">
        <v>1144</v>
      </c>
    </row>
    <row r="21" spans="1:4" s="208" customFormat="1" ht="19.5" customHeight="1" x14ac:dyDescent="0.2">
      <c r="A21" s="1521"/>
      <c r="B21" s="1523"/>
      <c r="C21" s="1527"/>
      <c r="D21" s="873" t="s">
        <v>1145</v>
      </c>
    </row>
    <row r="22" spans="1:4" s="208" customFormat="1" ht="19.5" customHeight="1" x14ac:dyDescent="0.2">
      <c r="A22" s="871">
        <v>6</v>
      </c>
      <c r="B22" s="875"/>
      <c r="C22" s="873" t="s">
        <v>1146</v>
      </c>
      <c r="D22" s="873" t="s">
        <v>1147</v>
      </c>
    </row>
    <row r="23" spans="1:4" s="208" customFormat="1" ht="19.5" customHeight="1" x14ac:dyDescent="0.2">
      <c r="A23" s="1521">
        <v>7</v>
      </c>
      <c r="B23" s="1523"/>
      <c r="C23" s="1527" t="s">
        <v>1148</v>
      </c>
      <c r="D23" s="873" t="s">
        <v>1149</v>
      </c>
    </row>
    <row r="24" spans="1:4" s="208" customFormat="1" ht="19.5" customHeight="1" x14ac:dyDescent="0.2">
      <c r="A24" s="1521"/>
      <c r="B24" s="1523"/>
      <c r="C24" s="1527"/>
      <c r="D24" s="873" t="s">
        <v>1150</v>
      </c>
    </row>
    <row r="25" spans="1:4" s="208" customFormat="1" ht="27" customHeight="1" x14ac:dyDescent="0.2">
      <c r="A25" s="871">
        <v>8</v>
      </c>
      <c r="B25" s="873"/>
      <c r="C25" s="873" t="s">
        <v>1151</v>
      </c>
      <c r="D25" s="873" t="s">
        <v>1152</v>
      </c>
    </row>
    <row r="26" spans="1:4" s="208" customFormat="1" ht="28.5" customHeight="1" x14ac:dyDescent="0.2">
      <c r="A26" s="1183">
        <v>9</v>
      </c>
      <c r="B26" s="1184"/>
      <c r="C26" s="754" t="s">
        <v>1153</v>
      </c>
      <c r="D26" s="754" t="s">
        <v>1154</v>
      </c>
    </row>
    <row r="27" spans="1:4" x14ac:dyDescent="0.2">
      <c r="A27" s="492"/>
      <c r="B27" s="492"/>
      <c r="C27" s="492"/>
      <c r="D27" s="492"/>
    </row>
    <row r="28" spans="1:4" x14ac:dyDescent="0.2">
      <c r="A28" s="492"/>
      <c r="B28" s="492"/>
      <c r="C28" s="492"/>
      <c r="D28" s="492"/>
    </row>
    <row r="29" spans="1:4" x14ac:dyDescent="0.2">
      <c r="A29" s="543" t="s">
        <v>280</v>
      </c>
      <c r="B29" s="492"/>
      <c r="C29" s="492"/>
      <c r="D29" s="492"/>
    </row>
  </sheetData>
  <mergeCells count="14">
    <mergeCell ref="A17:A18"/>
    <mergeCell ref="B17:B18"/>
    <mergeCell ref="C17:C18"/>
    <mergeCell ref="A6:D6"/>
    <mergeCell ref="A7:B7"/>
    <mergeCell ref="A8:A15"/>
    <mergeCell ref="B8:B15"/>
    <mergeCell ref="C8:C15"/>
    <mergeCell ref="A20:A21"/>
    <mergeCell ref="B20:B21"/>
    <mergeCell ref="C20:C21"/>
    <mergeCell ref="A23:A24"/>
    <mergeCell ref="B23:B24"/>
    <mergeCell ref="C23:C24"/>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&amp;L&amp;"Tahoma,Normal"462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Button 1">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66" r:id="rId5" name="Button 2">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67" r:id="rId6" name="Button 3">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68" r:id="rId7" name="Button 4">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69" r:id="rId8" name="Button 5">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0" r:id="rId9" name="Button 6">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1" r:id="rId10" name="Button 7">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2" r:id="rId11" name="Button 8">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3" r:id="rId12" name="Button 9">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4" r:id="rId13" name="Button 10">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5" r:id="rId14" name="Button 11">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mc:AlternateContent xmlns:mc="http://schemas.openxmlformats.org/markup-compatibility/2006">
          <mc:Choice Requires="x14">
            <control shapeId="11276" r:id="rId15" name="Button 12">
              <controlPr defaultSize="0" print="0" autoFill="0" autoPict="0" macro="[1]!Macro21">
                <anchor moveWithCells="1" sizeWithCells="1">
                  <from>
                    <xdr:col>2</xdr:col>
                    <xdr:colOff>2295525</xdr:colOff>
                    <xdr:row>12</xdr:row>
                    <xdr:rowOff>190500</xdr:rowOff>
                  </from>
                  <to>
                    <xdr:col>2</xdr:col>
                    <xdr:colOff>2295525</xdr:colOff>
                    <xdr:row>12</xdr:row>
                    <xdr:rowOff>190500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42"/>
  <sheetViews>
    <sheetView showGridLines="0" view="pageBreakPreview" topLeftCell="A13" zoomScaleNormal="75" zoomScaleSheetLayoutView="100" workbookViewId="0"/>
  </sheetViews>
  <sheetFormatPr baseColWidth="10" defaultColWidth="11.42578125" defaultRowHeight="12.75" x14ac:dyDescent="0.2"/>
  <cols>
    <col min="1" max="1" width="5.85546875" style="211" customWidth="1"/>
    <col min="2" max="2" width="2.5703125" style="211" customWidth="1"/>
    <col min="3" max="3" width="59.7109375" style="211" customWidth="1"/>
    <col min="4" max="4" width="84.7109375" style="211" customWidth="1"/>
    <col min="5" max="5" width="5.140625" style="211" customWidth="1"/>
    <col min="6" max="256" width="11.42578125" style="211"/>
    <col min="257" max="257" width="5.85546875" style="211" customWidth="1"/>
    <col min="258" max="258" width="2.5703125" style="211" customWidth="1"/>
    <col min="259" max="259" width="59.7109375" style="211" customWidth="1"/>
    <col min="260" max="260" width="84.7109375" style="211" customWidth="1"/>
    <col min="261" max="261" width="5.140625" style="211" customWidth="1"/>
    <col min="262" max="512" width="11.42578125" style="211"/>
    <col min="513" max="513" width="5.85546875" style="211" customWidth="1"/>
    <col min="514" max="514" width="2.5703125" style="211" customWidth="1"/>
    <col min="515" max="515" width="59.7109375" style="211" customWidth="1"/>
    <col min="516" max="516" width="84.7109375" style="211" customWidth="1"/>
    <col min="517" max="517" width="5.140625" style="211" customWidth="1"/>
    <col min="518" max="768" width="11.42578125" style="211"/>
    <col min="769" max="769" width="5.85546875" style="211" customWidth="1"/>
    <col min="770" max="770" width="2.5703125" style="211" customWidth="1"/>
    <col min="771" max="771" width="59.7109375" style="211" customWidth="1"/>
    <col min="772" max="772" width="84.7109375" style="211" customWidth="1"/>
    <col min="773" max="773" width="5.140625" style="211" customWidth="1"/>
    <col min="774" max="1024" width="11.42578125" style="211"/>
    <col min="1025" max="1025" width="5.85546875" style="211" customWidth="1"/>
    <col min="1026" max="1026" width="2.5703125" style="211" customWidth="1"/>
    <col min="1027" max="1027" width="59.7109375" style="211" customWidth="1"/>
    <col min="1028" max="1028" width="84.7109375" style="211" customWidth="1"/>
    <col min="1029" max="1029" width="5.140625" style="211" customWidth="1"/>
    <col min="1030" max="1280" width="11.42578125" style="211"/>
    <col min="1281" max="1281" width="5.85546875" style="211" customWidth="1"/>
    <col min="1282" max="1282" width="2.5703125" style="211" customWidth="1"/>
    <col min="1283" max="1283" width="59.7109375" style="211" customWidth="1"/>
    <col min="1284" max="1284" width="84.7109375" style="211" customWidth="1"/>
    <col min="1285" max="1285" width="5.140625" style="211" customWidth="1"/>
    <col min="1286" max="1536" width="11.42578125" style="211"/>
    <col min="1537" max="1537" width="5.85546875" style="211" customWidth="1"/>
    <col min="1538" max="1538" width="2.5703125" style="211" customWidth="1"/>
    <col min="1539" max="1539" width="59.7109375" style="211" customWidth="1"/>
    <col min="1540" max="1540" width="84.7109375" style="211" customWidth="1"/>
    <col min="1541" max="1541" width="5.140625" style="211" customWidth="1"/>
    <col min="1542" max="1792" width="11.42578125" style="211"/>
    <col min="1793" max="1793" width="5.85546875" style="211" customWidth="1"/>
    <col min="1794" max="1794" width="2.5703125" style="211" customWidth="1"/>
    <col min="1795" max="1795" width="59.7109375" style="211" customWidth="1"/>
    <col min="1796" max="1796" width="84.7109375" style="211" customWidth="1"/>
    <col min="1797" max="1797" width="5.140625" style="211" customWidth="1"/>
    <col min="1798" max="2048" width="11.42578125" style="211"/>
    <col min="2049" max="2049" width="5.85546875" style="211" customWidth="1"/>
    <col min="2050" max="2050" width="2.5703125" style="211" customWidth="1"/>
    <col min="2051" max="2051" width="59.7109375" style="211" customWidth="1"/>
    <col min="2052" max="2052" width="84.7109375" style="211" customWidth="1"/>
    <col min="2053" max="2053" width="5.140625" style="211" customWidth="1"/>
    <col min="2054" max="2304" width="11.42578125" style="211"/>
    <col min="2305" max="2305" width="5.85546875" style="211" customWidth="1"/>
    <col min="2306" max="2306" width="2.5703125" style="211" customWidth="1"/>
    <col min="2307" max="2307" width="59.7109375" style="211" customWidth="1"/>
    <col min="2308" max="2308" width="84.7109375" style="211" customWidth="1"/>
    <col min="2309" max="2309" width="5.140625" style="211" customWidth="1"/>
    <col min="2310" max="2560" width="11.42578125" style="211"/>
    <col min="2561" max="2561" width="5.85546875" style="211" customWidth="1"/>
    <col min="2562" max="2562" width="2.5703125" style="211" customWidth="1"/>
    <col min="2563" max="2563" width="59.7109375" style="211" customWidth="1"/>
    <col min="2564" max="2564" width="84.7109375" style="211" customWidth="1"/>
    <col min="2565" max="2565" width="5.140625" style="211" customWidth="1"/>
    <col min="2566" max="2816" width="11.42578125" style="211"/>
    <col min="2817" max="2817" width="5.85546875" style="211" customWidth="1"/>
    <col min="2818" max="2818" width="2.5703125" style="211" customWidth="1"/>
    <col min="2819" max="2819" width="59.7109375" style="211" customWidth="1"/>
    <col min="2820" max="2820" width="84.7109375" style="211" customWidth="1"/>
    <col min="2821" max="2821" width="5.140625" style="211" customWidth="1"/>
    <col min="2822" max="3072" width="11.42578125" style="211"/>
    <col min="3073" max="3073" width="5.85546875" style="211" customWidth="1"/>
    <col min="3074" max="3074" width="2.5703125" style="211" customWidth="1"/>
    <col min="3075" max="3075" width="59.7109375" style="211" customWidth="1"/>
    <col min="3076" max="3076" width="84.7109375" style="211" customWidth="1"/>
    <col min="3077" max="3077" width="5.140625" style="211" customWidth="1"/>
    <col min="3078" max="3328" width="11.42578125" style="211"/>
    <col min="3329" max="3329" width="5.85546875" style="211" customWidth="1"/>
    <col min="3330" max="3330" width="2.5703125" style="211" customWidth="1"/>
    <col min="3331" max="3331" width="59.7109375" style="211" customWidth="1"/>
    <col min="3332" max="3332" width="84.7109375" style="211" customWidth="1"/>
    <col min="3333" max="3333" width="5.140625" style="211" customWidth="1"/>
    <col min="3334" max="3584" width="11.42578125" style="211"/>
    <col min="3585" max="3585" width="5.85546875" style="211" customWidth="1"/>
    <col min="3586" max="3586" width="2.5703125" style="211" customWidth="1"/>
    <col min="3587" max="3587" width="59.7109375" style="211" customWidth="1"/>
    <col min="3588" max="3588" width="84.7109375" style="211" customWidth="1"/>
    <col min="3589" max="3589" width="5.140625" style="211" customWidth="1"/>
    <col min="3590" max="3840" width="11.42578125" style="211"/>
    <col min="3841" max="3841" width="5.85546875" style="211" customWidth="1"/>
    <col min="3842" max="3842" width="2.5703125" style="211" customWidth="1"/>
    <col min="3843" max="3843" width="59.7109375" style="211" customWidth="1"/>
    <col min="3844" max="3844" width="84.7109375" style="211" customWidth="1"/>
    <col min="3845" max="3845" width="5.140625" style="211" customWidth="1"/>
    <col min="3846" max="4096" width="11.42578125" style="211"/>
    <col min="4097" max="4097" width="5.85546875" style="211" customWidth="1"/>
    <col min="4098" max="4098" width="2.5703125" style="211" customWidth="1"/>
    <col min="4099" max="4099" width="59.7109375" style="211" customWidth="1"/>
    <col min="4100" max="4100" width="84.7109375" style="211" customWidth="1"/>
    <col min="4101" max="4101" width="5.140625" style="211" customWidth="1"/>
    <col min="4102" max="4352" width="11.42578125" style="211"/>
    <col min="4353" max="4353" width="5.85546875" style="211" customWidth="1"/>
    <col min="4354" max="4354" width="2.5703125" style="211" customWidth="1"/>
    <col min="4355" max="4355" width="59.7109375" style="211" customWidth="1"/>
    <col min="4356" max="4356" width="84.7109375" style="211" customWidth="1"/>
    <col min="4357" max="4357" width="5.140625" style="211" customWidth="1"/>
    <col min="4358" max="4608" width="11.42578125" style="211"/>
    <col min="4609" max="4609" width="5.85546875" style="211" customWidth="1"/>
    <col min="4610" max="4610" width="2.5703125" style="211" customWidth="1"/>
    <col min="4611" max="4611" width="59.7109375" style="211" customWidth="1"/>
    <col min="4612" max="4612" width="84.7109375" style="211" customWidth="1"/>
    <col min="4613" max="4613" width="5.140625" style="211" customWidth="1"/>
    <col min="4614" max="4864" width="11.42578125" style="211"/>
    <col min="4865" max="4865" width="5.85546875" style="211" customWidth="1"/>
    <col min="4866" max="4866" width="2.5703125" style="211" customWidth="1"/>
    <col min="4867" max="4867" width="59.7109375" style="211" customWidth="1"/>
    <col min="4868" max="4868" width="84.7109375" style="211" customWidth="1"/>
    <col min="4869" max="4869" width="5.140625" style="211" customWidth="1"/>
    <col min="4870" max="5120" width="11.42578125" style="211"/>
    <col min="5121" max="5121" width="5.85546875" style="211" customWidth="1"/>
    <col min="5122" max="5122" width="2.5703125" style="211" customWidth="1"/>
    <col min="5123" max="5123" width="59.7109375" style="211" customWidth="1"/>
    <col min="5124" max="5124" width="84.7109375" style="211" customWidth="1"/>
    <col min="5125" max="5125" width="5.140625" style="211" customWidth="1"/>
    <col min="5126" max="5376" width="11.42578125" style="211"/>
    <col min="5377" max="5377" width="5.85546875" style="211" customWidth="1"/>
    <col min="5378" max="5378" width="2.5703125" style="211" customWidth="1"/>
    <col min="5379" max="5379" width="59.7109375" style="211" customWidth="1"/>
    <col min="5380" max="5380" width="84.7109375" style="211" customWidth="1"/>
    <col min="5381" max="5381" width="5.140625" style="211" customWidth="1"/>
    <col min="5382" max="5632" width="11.42578125" style="211"/>
    <col min="5633" max="5633" width="5.85546875" style="211" customWidth="1"/>
    <col min="5634" max="5634" width="2.5703125" style="211" customWidth="1"/>
    <col min="5635" max="5635" width="59.7109375" style="211" customWidth="1"/>
    <col min="5636" max="5636" width="84.7109375" style="211" customWidth="1"/>
    <col min="5637" max="5637" width="5.140625" style="211" customWidth="1"/>
    <col min="5638" max="5888" width="11.42578125" style="211"/>
    <col min="5889" max="5889" width="5.85546875" style="211" customWidth="1"/>
    <col min="5890" max="5890" width="2.5703125" style="211" customWidth="1"/>
    <col min="5891" max="5891" width="59.7109375" style="211" customWidth="1"/>
    <col min="5892" max="5892" width="84.7109375" style="211" customWidth="1"/>
    <col min="5893" max="5893" width="5.140625" style="211" customWidth="1"/>
    <col min="5894" max="6144" width="11.42578125" style="211"/>
    <col min="6145" max="6145" width="5.85546875" style="211" customWidth="1"/>
    <col min="6146" max="6146" width="2.5703125" style="211" customWidth="1"/>
    <col min="6147" max="6147" width="59.7109375" style="211" customWidth="1"/>
    <col min="6148" max="6148" width="84.7109375" style="211" customWidth="1"/>
    <col min="6149" max="6149" width="5.140625" style="211" customWidth="1"/>
    <col min="6150" max="6400" width="11.42578125" style="211"/>
    <col min="6401" max="6401" width="5.85546875" style="211" customWidth="1"/>
    <col min="6402" max="6402" width="2.5703125" style="211" customWidth="1"/>
    <col min="6403" max="6403" width="59.7109375" style="211" customWidth="1"/>
    <col min="6404" max="6404" width="84.7109375" style="211" customWidth="1"/>
    <col min="6405" max="6405" width="5.140625" style="211" customWidth="1"/>
    <col min="6406" max="6656" width="11.42578125" style="211"/>
    <col min="6657" max="6657" width="5.85546875" style="211" customWidth="1"/>
    <col min="6658" max="6658" width="2.5703125" style="211" customWidth="1"/>
    <col min="6659" max="6659" width="59.7109375" style="211" customWidth="1"/>
    <col min="6660" max="6660" width="84.7109375" style="211" customWidth="1"/>
    <col min="6661" max="6661" width="5.140625" style="211" customWidth="1"/>
    <col min="6662" max="6912" width="11.42578125" style="211"/>
    <col min="6913" max="6913" width="5.85546875" style="211" customWidth="1"/>
    <col min="6914" max="6914" width="2.5703125" style="211" customWidth="1"/>
    <col min="6915" max="6915" width="59.7109375" style="211" customWidth="1"/>
    <col min="6916" max="6916" width="84.7109375" style="211" customWidth="1"/>
    <col min="6917" max="6917" width="5.140625" style="211" customWidth="1"/>
    <col min="6918" max="7168" width="11.42578125" style="211"/>
    <col min="7169" max="7169" width="5.85546875" style="211" customWidth="1"/>
    <col min="7170" max="7170" width="2.5703125" style="211" customWidth="1"/>
    <col min="7171" max="7171" width="59.7109375" style="211" customWidth="1"/>
    <col min="7172" max="7172" width="84.7109375" style="211" customWidth="1"/>
    <col min="7173" max="7173" width="5.140625" style="211" customWidth="1"/>
    <col min="7174" max="7424" width="11.42578125" style="211"/>
    <col min="7425" max="7425" width="5.85546875" style="211" customWidth="1"/>
    <col min="7426" max="7426" width="2.5703125" style="211" customWidth="1"/>
    <col min="7427" max="7427" width="59.7109375" style="211" customWidth="1"/>
    <col min="7428" max="7428" width="84.7109375" style="211" customWidth="1"/>
    <col min="7429" max="7429" width="5.140625" style="211" customWidth="1"/>
    <col min="7430" max="7680" width="11.42578125" style="211"/>
    <col min="7681" max="7681" width="5.85546875" style="211" customWidth="1"/>
    <col min="7682" max="7682" width="2.5703125" style="211" customWidth="1"/>
    <col min="7683" max="7683" width="59.7109375" style="211" customWidth="1"/>
    <col min="7684" max="7684" width="84.7109375" style="211" customWidth="1"/>
    <col min="7685" max="7685" width="5.140625" style="211" customWidth="1"/>
    <col min="7686" max="7936" width="11.42578125" style="211"/>
    <col min="7937" max="7937" width="5.85546875" style="211" customWidth="1"/>
    <col min="7938" max="7938" width="2.5703125" style="211" customWidth="1"/>
    <col min="7939" max="7939" width="59.7109375" style="211" customWidth="1"/>
    <col min="7940" max="7940" width="84.7109375" style="211" customWidth="1"/>
    <col min="7941" max="7941" width="5.140625" style="211" customWidth="1"/>
    <col min="7942" max="8192" width="11.42578125" style="211"/>
    <col min="8193" max="8193" width="5.85546875" style="211" customWidth="1"/>
    <col min="8194" max="8194" width="2.5703125" style="211" customWidth="1"/>
    <col min="8195" max="8195" width="59.7109375" style="211" customWidth="1"/>
    <col min="8196" max="8196" width="84.7109375" style="211" customWidth="1"/>
    <col min="8197" max="8197" width="5.140625" style="211" customWidth="1"/>
    <col min="8198" max="8448" width="11.42578125" style="211"/>
    <col min="8449" max="8449" width="5.85546875" style="211" customWidth="1"/>
    <col min="8450" max="8450" width="2.5703125" style="211" customWidth="1"/>
    <col min="8451" max="8451" width="59.7109375" style="211" customWidth="1"/>
    <col min="8452" max="8452" width="84.7109375" style="211" customWidth="1"/>
    <col min="8453" max="8453" width="5.140625" style="211" customWidth="1"/>
    <col min="8454" max="8704" width="11.42578125" style="211"/>
    <col min="8705" max="8705" width="5.85546875" style="211" customWidth="1"/>
    <col min="8706" max="8706" width="2.5703125" style="211" customWidth="1"/>
    <col min="8707" max="8707" width="59.7109375" style="211" customWidth="1"/>
    <col min="8708" max="8708" width="84.7109375" style="211" customWidth="1"/>
    <col min="8709" max="8709" width="5.140625" style="211" customWidth="1"/>
    <col min="8710" max="8960" width="11.42578125" style="211"/>
    <col min="8961" max="8961" width="5.85546875" style="211" customWidth="1"/>
    <col min="8962" max="8962" width="2.5703125" style="211" customWidth="1"/>
    <col min="8963" max="8963" width="59.7109375" style="211" customWidth="1"/>
    <col min="8964" max="8964" width="84.7109375" style="211" customWidth="1"/>
    <col min="8965" max="8965" width="5.140625" style="211" customWidth="1"/>
    <col min="8966" max="9216" width="11.42578125" style="211"/>
    <col min="9217" max="9217" width="5.85546875" style="211" customWidth="1"/>
    <col min="9218" max="9218" width="2.5703125" style="211" customWidth="1"/>
    <col min="9219" max="9219" width="59.7109375" style="211" customWidth="1"/>
    <col min="9220" max="9220" width="84.7109375" style="211" customWidth="1"/>
    <col min="9221" max="9221" width="5.140625" style="211" customWidth="1"/>
    <col min="9222" max="9472" width="11.42578125" style="211"/>
    <col min="9473" max="9473" width="5.85546875" style="211" customWidth="1"/>
    <col min="9474" max="9474" width="2.5703125" style="211" customWidth="1"/>
    <col min="9475" max="9475" width="59.7109375" style="211" customWidth="1"/>
    <col min="9476" max="9476" width="84.7109375" style="211" customWidth="1"/>
    <col min="9477" max="9477" width="5.140625" style="211" customWidth="1"/>
    <col min="9478" max="9728" width="11.42578125" style="211"/>
    <col min="9729" max="9729" width="5.85546875" style="211" customWidth="1"/>
    <col min="9730" max="9730" width="2.5703125" style="211" customWidth="1"/>
    <col min="9731" max="9731" width="59.7109375" style="211" customWidth="1"/>
    <col min="9732" max="9732" width="84.7109375" style="211" customWidth="1"/>
    <col min="9733" max="9733" width="5.140625" style="211" customWidth="1"/>
    <col min="9734" max="9984" width="11.42578125" style="211"/>
    <col min="9985" max="9985" width="5.85546875" style="211" customWidth="1"/>
    <col min="9986" max="9986" width="2.5703125" style="211" customWidth="1"/>
    <col min="9987" max="9987" width="59.7109375" style="211" customWidth="1"/>
    <col min="9988" max="9988" width="84.7109375" style="211" customWidth="1"/>
    <col min="9989" max="9989" width="5.140625" style="211" customWidth="1"/>
    <col min="9990" max="10240" width="11.42578125" style="211"/>
    <col min="10241" max="10241" width="5.85546875" style="211" customWidth="1"/>
    <col min="10242" max="10242" width="2.5703125" style="211" customWidth="1"/>
    <col min="10243" max="10243" width="59.7109375" style="211" customWidth="1"/>
    <col min="10244" max="10244" width="84.7109375" style="211" customWidth="1"/>
    <col min="10245" max="10245" width="5.140625" style="211" customWidth="1"/>
    <col min="10246" max="10496" width="11.42578125" style="211"/>
    <col min="10497" max="10497" width="5.85546875" style="211" customWidth="1"/>
    <col min="10498" max="10498" width="2.5703125" style="211" customWidth="1"/>
    <col min="10499" max="10499" width="59.7109375" style="211" customWidth="1"/>
    <col min="10500" max="10500" width="84.7109375" style="211" customWidth="1"/>
    <col min="10501" max="10501" width="5.140625" style="211" customWidth="1"/>
    <col min="10502" max="10752" width="11.42578125" style="211"/>
    <col min="10753" max="10753" width="5.85546875" style="211" customWidth="1"/>
    <col min="10754" max="10754" width="2.5703125" style="211" customWidth="1"/>
    <col min="10755" max="10755" width="59.7109375" style="211" customWidth="1"/>
    <col min="10756" max="10756" width="84.7109375" style="211" customWidth="1"/>
    <col min="10757" max="10757" width="5.140625" style="211" customWidth="1"/>
    <col min="10758" max="11008" width="11.42578125" style="211"/>
    <col min="11009" max="11009" width="5.85546875" style="211" customWidth="1"/>
    <col min="11010" max="11010" width="2.5703125" style="211" customWidth="1"/>
    <col min="11011" max="11011" width="59.7109375" style="211" customWidth="1"/>
    <col min="11012" max="11012" width="84.7109375" style="211" customWidth="1"/>
    <col min="11013" max="11013" width="5.140625" style="211" customWidth="1"/>
    <col min="11014" max="11264" width="11.42578125" style="211"/>
    <col min="11265" max="11265" width="5.85546875" style="211" customWidth="1"/>
    <col min="11266" max="11266" width="2.5703125" style="211" customWidth="1"/>
    <col min="11267" max="11267" width="59.7109375" style="211" customWidth="1"/>
    <col min="11268" max="11268" width="84.7109375" style="211" customWidth="1"/>
    <col min="11269" max="11269" width="5.140625" style="211" customWidth="1"/>
    <col min="11270" max="11520" width="11.42578125" style="211"/>
    <col min="11521" max="11521" width="5.85546875" style="211" customWidth="1"/>
    <col min="11522" max="11522" width="2.5703125" style="211" customWidth="1"/>
    <col min="11523" max="11523" width="59.7109375" style="211" customWidth="1"/>
    <col min="11524" max="11524" width="84.7109375" style="211" customWidth="1"/>
    <col min="11525" max="11525" width="5.140625" style="211" customWidth="1"/>
    <col min="11526" max="11776" width="11.42578125" style="211"/>
    <col min="11777" max="11777" width="5.85546875" style="211" customWidth="1"/>
    <col min="11778" max="11778" width="2.5703125" style="211" customWidth="1"/>
    <col min="11779" max="11779" width="59.7109375" style="211" customWidth="1"/>
    <col min="11780" max="11780" width="84.7109375" style="211" customWidth="1"/>
    <col min="11781" max="11781" width="5.140625" style="211" customWidth="1"/>
    <col min="11782" max="12032" width="11.42578125" style="211"/>
    <col min="12033" max="12033" width="5.85546875" style="211" customWidth="1"/>
    <col min="12034" max="12034" width="2.5703125" style="211" customWidth="1"/>
    <col min="12035" max="12035" width="59.7109375" style="211" customWidth="1"/>
    <col min="12036" max="12036" width="84.7109375" style="211" customWidth="1"/>
    <col min="12037" max="12037" width="5.140625" style="211" customWidth="1"/>
    <col min="12038" max="12288" width="11.42578125" style="211"/>
    <col min="12289" max="12289" width="5.85546875" style="211" customWidth="1"/>
    <col min="12290" max="12290" width="2.5703125" style="211" customWidth="1"/>
    <col min="12291" max="12291" width="59.7109375" style="211" customWidth="1"/>
    <col min="12292" max="12292" width="84.7109375" style="211" customWidth="1"/>
    <col min="12293" max="12293" width="5.140625" style="211" customWidth="1"/>
    <col min="12294" max="12544" width="11.42578125" style="211"/>
    <col min="12545" max="12545" width="5.85546875" style="211" customWidth="1"/>
    <col min="12546" max="12546" width="2.5703125" style="211" customWidth="1"/>
    <col min="12547" max="12547" width="59.7109375" style="211" customWidth="1"/>
    <col min="12548" max="12548" width="84.7109375" style="211" customWidth="1"/>
    <col min="12549" max="12549" width="5.140625" style="211" customWidth="1"/>
    <col min="12550" max="12800" width="11.42578125" style="211"/>
    <col min="12801" max="12801" width="5.85546875" style="211" customWidth="1"/>
    <col min="12802" max="12802" width="2.5703125" style="211" customWidth="1"/>
    <col min="12803" max="12803" width="59.7109375" style="211" customWidth="1"/>
    <col min="12804" max="12804" width="84.7109375" style="211" customWidth="1"/>
    <col min="12805" max="12805" width="5.140625" style="211" customWidth="1"/>
    <col min="12806" max="13056" width="11.42578125" style="211"/>
    <col min="13057" max="13057" width="5.85546875" style="211" customWidth="1"/>
    <col min="13058" max="13058" width="2.5703125" style="211" customWidth="1"/>
    <col min="13059" max="13059" width="59.7109375" style="211" customWidth="1"/>
    <col min="13060" max="13060" width="84.7109375" style="211" customWidth="1"/>
    <col min="13061" max="13061" width="5.140625" style="211" customWidth="1"/>
    <col min="13062" max="13312" width="11.42578125" style="211"/>
    <col min="13313" max="13313" width="5.85546875" style="211" customWidth="1"/>
    <col min="13314" max="13314" width="2.5703125" style="211" customWidth="1"/>
    <col min="13315" max="13315" width="59.7109375" style="211" customWidth="1"/>
    <col min="13316" max="13316" width="84.7109375" style="211" customWidth="1"/>
    <col min="13317" max="13317" width="5.140625" style="211" customWidth="1"/>
    <col min="13318" max="13568" width="11.42578125" style="211"/>
    <col min="13569" max="13569" width="5.85546875" style="211" customWidth="1"/>
    <col min="13570" max="13570" width="2.5703125" style="211" customWidth="1"/>
    <col min="13571" max="13571" width="59.7109375" style="211" customWidth="1"/>
    <col min="13572" max="13572" width="84.7109375" style="211" customWidth="1"/>
    <col min="13573" max="13573" width="5.140625" style="211" customWidth="1"/>
    <col min="13574" max="13824" width="11.42578125" style="211"/>
    <col min="13825" max="13825" width="5.85546875" style="211" customWidth="1"/>
    <col min="13826" max="13826" width="2.5703125" style="211" customWidth="1"/>
    <col min="13827" max="13827" width="59.7109375" style="211" customWidth="1"/>
    <col min="13828" max="13828" width="84.7109375" style="211" customWidth="1"/>
    <col min="13829" max="13829" width="5.140625" style="211" customWidth="1"/>
    <col min="13830" max="14080" width="11.42578125" style="211"/>
    <col min="14081" max="14081" width="5.85546875" style="211" customWidth="1"/>
    <col min="14082" max="14082" width="2.5703125" style="211" customWidth="1"/>
    <col min="14083" max="14083" width="59.7109375" style="211" customWidth="1"/>
    <col min="14084" max="14084" width="84.7109375" style="211" customWidth="1"/>
    <col min="14085" max="14085" width="5.140625" style="211" customWidth="1"/>
    <col min="14086" max="14336" width="11.42578125" style="211"/>
    <col min="14337" max="14337" width="5.85546875" style="211" customWidth="1"/>
    <col min="14338" max="14338" width="2.5703125" style="211" customWidth="1"/>
    <col min="14339" max="14339" width="59.7109375" style="211" customWidth="1"/>
    <col min="14340" max="14340" width="84.7109375" style="211" customWidth="1"/>
    <col min="14341" max="14341" width="5.140625" style="211" customWidth="1"/>
    <col min="14342" max="14592" width="11.42578125" style="211"/>
    <col min="14593" max="14593" width="5.85546875" style="211" customWidth="1"/>
    <col min="14594" max="14594" width="2.5703125" style="211" customWidth="1"/>
    <col min="14595" max="14595" width="59.7109375" style="211" customWidth="1"/>
    <col min="14596" max="14596" width="84.7109375" style="211" customWidth="1"/>
    <col min="14597" max="14597" width="5.140625" style="211" customWidth="1"/>
    <col min="14598" max="14848" width="11.42578125" style="211"/>
    <col min="14849" max="14849" width="5.85546875" style="211" customWidth="1"/>
    <col min="14850" max="14850" width="2.5703125" style="211" customWidth="1"/>
    <col min="14851" max="14851" width="59.7109375" style="211" customWidth="1"/>
    <col min="14852" max="14852" width="84.7109375" style="211" customWidth="1"/>
    <col min="14853" max="14853" width="5.140625" style="211" customWidth="1"/>
    <col min="14854" max="15104" width="11.42578125" style="211"/>
    <col min="15105" max="15105" width="5.85546875" style="211" customWidth="1"/>
    <col min="15106" max="15106" width="2.5703125" style="211" customWidth="1"/>
    <col min="15107" max="15107" width="59.7109375" style="211" customWidth="1"/>
    <col min="15108" max="15108" width="84.7109375" style="211" customWidth="1"/>
    <col min="15109" max="15109" width="5.140625" style="211" customWidth="1"/>
    <col min="15110" max="15360" width="11.42578125" style="211"/>
    <col min="15361" max="15361" width="5.85546875" style="211" customWidth="1"/>
    <col min="15362" max="15362" width="2.5703125" style="211" customWidth="1"/>
    <col min="15363" max="15363" width="59.7109375" style="211" customWidth="1"/>
    <col min="15364" max="15364" width="84.7109375" style="211" customWidth="1"/>
    <col min="15365" max="15365" width="5.140625" style="211" customWidth="1"/>
    <col min="15366" max="15616" width="11.42578125" style="211"/>
    <col min="15617" max="15617" width="5.85546875" style="211" customWidth="1"/>
    <col min="15618" max="15618" width="2.5703125" style="211" customWidth="1"/>
    <col min="15619" max="15619" width="59.7109375" style="211" customWidth="1"/>
    <col min="15620" max="15620" width="84.7109375" style="211" customWidth="1"/>
    <col min="15621" max="15621" width="5.140625" style="211" customWidth="1"/>
    <col min="15622" max="15872" width="11.42578125" style="211"/>
    <col min="15873" max="15873" width="5.85546875" style="211" customWidth="1"/>
    <col min="15874" max="15874" width="2.5703125" style="211" customWidth="1"/>
    <col min="15875" max="15875" width="59.7109375" style="211" customWidth="1"/>
    <col min="15876" max="15876" width="84.7109375" style="211" customWidth="1"/>
    <col min="15877" max="15877" width="5.140625" style="211" customWidth="1"/>
    <col min="15878" max="16128" width="11.42578125" style="211"/>
    <col min="16129" max="16129" width="5.85546875" style="211" customWidth="1"/>
    <col min="16130" max="16130" width="2.5703125" style="211" customWidth="1"/>
    <col min="16131" max="16131" width="59.7109375" style="211" customWidth="1"/>
    <col min="16132" max="16132" width="84.7109375" style="211" customWidth="1"/>
    <col min="16133" max="16133" width="5.140625" style="211" customWidth="1"/>
    <col min="16134" max="16384" width="11.42578125" style="211"/>
  </cols>
  <sheetData>
    <row r="1" spans="1:4" s="247" customFormat="1" ht="15.75" customHeight="1" x14ac:dyDescent="0.2">
      <c r="A1" s="401" t="s">
        <v>781</v>
      </c>
      <c r="B1" s="402"/>
      <c r="C1" s="402"/>
      <c r="D1" s="403" t="s">
        <v>1597</v>
      </c>
    </row>
    <row r="2" spans="1:4" s="247" customFormat="1" ht="15.75" customHeight="1" x14ac:dyDescent="0.2">
      <c r="A2" s="401" t="s">
        <v>1127</v>
      </c>
      <c r="B2" s="544"/>
      <c r="C2" s="544"/>
      <c r="D2" s="404"/>
    </row>
    <row r="3" spans="1:4" s="247" customFormat="1" ht="15.75" customHeight="1" x14ac:dyDescent="0.2">
      <c r="A3" s="401" t="s">
        <v>783</v>
      </c>
      <c r="B3" s="421"/>
      <c r="C3" s="421"/>
      <c r="D3" s="404"/>
    </row>
    <row r="4" spans="1:4" s="247" customFormat="1" ht="15.75" customHeight="1" x14ac:dyDescent="0.2">
      <c r="A4" s="401" t="s">
        <v>412</v>
      </c>
      <c r="B4" s="492"/>
      <c r="C4" s="492"/>
      <c r="D4" s="421"/>
    </row>
    <row r="5" spans="1:4" ht="15" x14ac:dyDescent="0.2">
      <c r="A5" s="407"/>
      <c r="B5" s="402"/>
      <c r="C5" s="408"/>
      <c r="D5" s="402"/>
    </row>
    <row r="6" spans="1:4" ht="17.25" customHeight="1" x14ac:dyDescent="0.2">
      <c r="A6" s="1508" t="s">
        <v>10</v>
      </c>
      <c r="B6" s="1508"/>
      <c r="C6" s="1508"/>
      <c r="D6" s="1508"/>
    </row>
    <row r="7" spans="1:4" ht="17.25" customHeight="1" x14ac:dyDescent="0.2">
      <c r="A7" s="1509" t="s">
        <v>771</v>
      </c>
      <c r="B7" s="1509"/>
      <c r="C7" s="1282" t="s">
        <v>784</v>
      </c>
      <c r="D7" s="1282" t="s">
        <v>785</v>
      </c>
    </row>
    <row r="8" spans="1:4" s="208" customFormat="1" ht="15.95" customHeight="1" x14ac:dyDescent="0.2">
      <c r="A8" s="1520">
        <v>10</v>
      </c>
      <c r="B8" s="1522"/>
      <c r="C8" s="1512" t="s">
        <v>1155</v>
      </c>
      <c r="D8" s="1178" t="s">
        <v>1156</v>
      </c>
    </row>
    <row r="9" spans="1:4" s="208" customFormat="1" ht="15.95" customHeight="1" x14ac:dyDescent="0.2">
      <c r="A9" s="1521"/>
      <c r="B9" s="1523"/>
      <c r="C9" s="1506"/>
      <c r="D9" s="420" t="s">
        <v>1157</v>
      </c>
    </row>
    <row r="10" spans="1:4" s="208" customFormat="1" ht="15.95" customHeight="1" x14ac:dyDescent="0.2">
      <c r="A10" s="1521"/>
      <c r="B10" s="1523"/>
      <c r="C10" s="1506"/>
      <c r="D10" s="420" t="s">
        <v>1158</v>
      </c>
    </row>
    <row r="11" spans="1:4" s="208" customFormat="1" ht="15.95" customHeight="1" x14ac:dyDescent="0.2">
      <c r="A11" s="1521"/>
      <c r="B11" s="1523"/>
      <c r="C11" s="1506"/>
      <c r="D11" s="420" t="s">
        <v>1159</v>
      </c>
    </row>
    <row r="12" spans="1:4" s="208" customFormat="1" ht="15.95" customHeight="1" x14ac:dyDescent="0.2">
      <c r="A12" s="1521"/>
      <c r="B12" s="1523"/>
      <c r="C12" s="1506"/>
      <c r="D12" s="420" t="s">
        <v>1160</v>
      </c>
    </row>
    <row r="13" spans="1:4" s="208" customFormat="1" ht="15.95" customHeight="1" x14ac:dyDescent="0.2">
      <c r="A13" s="1521"/>
      <c r="B13" s="1523"/>
      <c r="C13" s="1506"/>
      <c r="D13" s="420" t="s">
        <v>1161</v>
      </c>
    </row>
    <row r="14" spans="1:4" s="208" customFormat="1" ht="15.95" customHeight="1" x14ac:dyDescent="0.2">
      <c r="A14" s="1521"/>
      <c r="B14" s="1523"/>
      <c r="C14" s="1506"/>
      <c r="D14" s="420" t="s">
        <v>1162</v>
      </c>
    </row>
    <row r="15" spans="1:4" s="208" customFormat="1" ht="15.95" customHeight="1" x14ac:dyDescent="0.2">
      <c r="A15" s="1521"/>
      <c r="B15" s="1523"/>
      <c r="C15" s="1506"/>
      <c r="D15" s="420" t="s">
        <v>1163</v>
      </c>
    </row>
    <row r="16" spans="1:4" s="208" customFormat="1" ht="15.95" customHeight="1" x14ac:dyDescent="0.2">
      <c r="A16" s="1521"/>
      <c r="B16" s="1523"/>
      <c r="C16" s="1506"/>
      <c r="D16" s="420" t="s">
        <v>1164</v>
      </c>
    </row>
    <row r="17" spans="1:4" s="208" customFormat="1" ht="15.95" customHeight="1" x14ac:dyDescent="0.2">
      <c r="A17" s="1521"/>
      <c r="B17" s="1523"/>
      <c r="C17" s="1506"/>
      <c r="D17" s="420" t="s">
        <v>1165</v>
      </c>
    </row>
    <row r="18" spans="1:4" s="208" customFormat="1" ht="15.95" customHeight="1" x14ac:dyDescent="0.2">
      <c r="A18" s="1521"/>
      <c r="B18" s="1523"/>
      <c r="C18" s="1506"/>
      <c r="D18" s="420" t="s">
        <v>1166</v>
      </c>
    </row>
    <row r="19" spans="1:4" s="208" customFormat="1" ht="15.95" customHeight="1" x14ac:dyDescent="0.2">
      <c r="A19" s="1521"/>
      <c r="B19" s="1523"/>
      <c r="C19" s="1506"/>
      <c r="D19" s="420" t="s">
        <v>1167</v>
      </c>
    </row>
    <row r="20" spans="1:4" s="208" customFormat="1" ht="15.95" customHeight="1" x14ac:dyDescent="0.2">
      <c r="A20" s="1521"/>
      <c r="B20" s="1523"/>
      <c r="C20" s="1506"/>
      <c r="D20" s="420" t="s">
        <v>1168</v>
      </c>
    </row>
    <row r="21" spans="1:4" s="208" customFormat="1" ht="15.95" customHeight="1" x14ac:dyDescent="0.2">
      <c r="A21" s="873">
        <v>11</v>
      </c>
      <c r="B21" s="875"/>
      <c r="C21" s="873" t="s">
        <v>1169</v>
      </c>
      <c r="D21" s="420" t="s">
        <v>1170</v>
      </c>
    </row>
    <row r="22" spans="1:4" s="208" customFormat="1" ht="15.95" customHeight="1" x14ac:dyDescent="0.2">
      <c r="A22" s="1527">
        <v>12</v>
      </c>
      <c r="B22" s="1523"/>
      <c r="C22" s="1527" t="s">
        <v>1171</v>
      </c>
      <c r="D22" s="420" t="s">
        <v>1172</v>
      </c>
    </row>
    <row r="23" spans="1:4" s="208" customFormat="1" ht="15.95" customHeight="1" x14ac:dyDescent="0.2">
      <c r="A23" s="1527"/>
      <c r="B23" s="1523"/>
      <c r="C23" s="1527"/>
      <c r="D23" s="420" t="s">
        <v>1173</v>
      </c>
    </row>
    <row r="24" spans="1:4" s="208" customFormat="1" ht="15.95" customHeight="1" x14ac:dyDescent="0.2">
      <c r="A24" s="1527"/>
      <c r="B24" s="1523"/>
      <c r="C24" s="1527"/>
      <c r="D24" s="420" t="s">
        <v>1174</v>
      </c>
    </row>
    <row r="25" spans="1:4" s="208" customFormat="1" ht="15.95" customHeight="1" x14ac:dyDescent="0.2">
      <c r="A25" s="873">
        <v>13</v>
      </c>
      <c r="B25" s="875"/>
      <c r="C25" s="873" t="s">
        <v>1175</v>
      </c>
      <c r="D25" s="420" t="s">
        <v>1176</v>
      </c>
    </row>
    <row r="26" spans="1:4" s="208" customFormat="1" ht="15.95" customHeight="1" x14ac:dyDescent="0.2">
      <c r="A26" s="873">
        <v>14</v>
      </c>
      <c r="B26" s="875"/>
      <c r="C26" s="873" t="s">
        <v>1177</v>
      </c>
      <c r="D26" s="420" t="s">
        <v>1178</v>
      </c>
    </row>
    <row r="27" spans="1:4" s="208" customFormat="1" ht="27" customHeight="1" x14ac:dyDescent="0.2">
      <c r="A27" s="873">
        <v>15</v>
      </c>
      <c r="B27" s="875"/>
      <c r="C27" s="873" t="s">
        <v>1179</v>
      </c>
      <c r="D27" s="420" t="s">
        <v>1180</v>
      </c>
    </row>
    <row r="28" spans="1:4" s="208" customFormat="1" ht="15.95" customHeight="1" x14ac:dyDescent="0.2">
      <c r="A28" s="754">
        <v>16</v>
      </c>
      <c r="B28" s="1184"/>
      <c r="C28" s="754" t="s">
        <v>1181</v>
      </c>
      <c r="D28" s="1179" t="s">
        <v>1182</v>
      </c>
    </row>
    <row r="29" spans="1:4" s="208" customFormat="1" ht="18.75" customHeight="1" x14ac:dyDescent="0.2">
      <c r="A29" s="496"/>
      <c r="B29" s="499"/>
      <c r="C29" s="496"/>
      <c r="D29" s="420"/>
    </row>
    <row r="30" spans="1:4" ht="18" customHeight="1" x14ac:dyDescent="0.2">
      <c r="A30" s="1513" t="s">
        <v>780</v>
      </c>
      <c r="B30" s="1513"/>
      <c r="C30" s="1513"/>
      <c r="D30" s="1513"/>
    </row>
    <row r="31" spans="1:4" x14ac:dyDescent="0.2">
      <c r="A31" s="435"/>
    </row>
    <row r="42" spans="4:4" x14ac:dyDescent="0.2">
      <c r="D42" s="424"/>
    </row>
  </sheetData>
  <mergeCells count="9">
    <mergeCell ref="A30:D30"/>
    <mergeCell ref="A6:D6"/>
    <mergeCell ref="A7:B7"/>
    <mergeCell ref="A8:A20"/>
    <mergeCell ref="B8:B20"/>
    <mergeCell ref="C8:C20"/>
    <mergeCell ref="A22:A24"/>
    <mergeCell ref="B22:B24"/>
    <mergeCell ref="C22:C24"/>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&amp;R&amp;"Tahoma,Normal"463</oddFooter>
  </headerFooter>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38"/>
  <sheetViews>
    <sheetView showGridLines="0" view="pageBreakPreview" topLeftCell="A16" zoomScaleNormal="75" zoomScaleSheetLayoutView="100" workbookViewId="0"/>
  </sheetViews>
  <sheetFormatPr baseColWidth="10" defaultColWidth="11.42578125" defaultRowHeight="12.75" x14ac:dyDescent="0.2"/>
  <cols>
    <col min="1" max="1" width="4.85546875" style="211" customWidth="1"/>
    <col min="2" max="2" width="3.7109375" style="211" customWidth="1"/>
    <col min="3" max="3" width="59.7109375" style="211" customWidth="1"/>
    <col min="4" max="4" width="84.7109375" style="211" customWidth="1"/>
    <col min="5" max="5" width="4.5703125" style="211" customWidth="1"/>
    <col min="6" max="256" width="11.42578125" style="211"/>
    <col min="257" max="257" width="5.85546875" style="211" customWidth="1"/>
    <col min="258" max="258" width="3.42578125" style="211" customWidth="1"/>
    <col min="259" max="259" width="59.7109375" style="211" customWidth="1"/>
    <col min="260" max="260" width="84.7109375" style="211" customWidth="1"/>
    <col min="261" max="261" width="4.5703125" style="211" customWidth="1"/>
    <col min="262" max="512" width="11.42578125" style="211"/>
    <col min="513" max="513" width="5.85546875" style="211" customWidth="1"/>
    <col min="514" max="514" width="3.42578125" style="211" customWidth="1"/>
    <col min="515" max="515" width="59.7109375" style="211" customWidth="1"/>
    <col min="516" max="516" width="84.7109375" style="211" customWidth="1"/>
    <col min="517" max="517" width="4.5703125" style="211" customWidth="1"/>
    <col min="518" max="768" width="11.42578125" style="211"/>
    <col min="769" max="769" width="5.85546875" style="211" customWidth="1"/>
    <col min="770" max="770" width="3.42578125" style="211" customWidth="1"/>
    <col min="771" max="771" width="59.7109375" style="211" customWidth="1"/>
    <col min="772" max="772" width="84.7109375" style="211" customWidth="1"/>
    <col min="773" max="773" width="4.5703125" style="211" customWidth="1"/>
    <col min="774" max="1024" width="11.42578125" style="211"/>
    <col min="1025" max="1025" width="5.85546875" style="211" customWidth="1"/>
    <col min="1026" max="1026" width="3.42578125" style="211" customWidth="1"/>
    <col min="1027" max="1027" width="59.7109375" style="211" customWidth="1"/>
    <col min="1028" max="1028" width="84.7109375" style="211" customWidth="1"/>
    <col min="1029" max="1029" width="4.5703125" style="211" customWidth="1"/>
    <col min="1030" max="1280" width="11.42578125" style="211"/>
    <col min="1281" max="1281" width="5.85546875" style="211" customWidth="1"/>
    <col min="1282" max="1282" width="3.42578125" style="211" customWidth="1"/>
    <col min="1283" max="1283" width="59.7109375" style="211" customWidth="1"/>
    <col min="1284" max="1284" width="84.7109375" style="211" customWidth="1"/>
    <col min="1285" max="1285" width="4.5703125" style="211" customWidth="1"/>
    <col min="1286" max="1536" width="11.42578125" style="211"/>
    <col min="1537" max="1537" width="5.85546875" style="211" customWidth="1"/>
    <col min="1538" max="1538" width="3.42578125" style="211" customWidth="1"/>
    <col min="1539" max="1539" width="59.7109375" style="211" customWidth="1"/>
    <col min="1540" max="1540" width="84.7109375" style="211" customWidth="1"/>
    <col min="1541" max="1541" width="4.5703125" style="211" customWidth="1"/>
    <col min="1542" max="1792" width="11.42578125" style="211"/>
    <col min="1793" max="1793" width="5.85546875" style="211" customWidth="1"/>
    <col min="1794" max="1794" width="3.42578125" style="211" customWidth="1"/>
    <col min="1795" max="1795" width="59.7109375" style="211" customWidth="1"/>
    <col min="1796" max="1796" width="84.7109375" style="211" customWidth="1"/>
    <col min="1797" max="1797" width="4.5703125" style="211" customWidth="1"/>
    <col min="1798" max="2048" width="11.42578125" style="211"/>
    <col min="2049" max="2049" width="5.85546875" style="211" customWidth="1"/>
    <col min="2050" max="2050" width="3.42578125" style="211" customWidth="1"/>
    <col min="2051" max="2051" width="59.7109375" style="211" customWidth="1"/>
    <col min="2052" max="2052" width="84.7109375" style="211" customWidth="1"/>
    <col min="2053" max="2053" width="4.5703125" style="211" customWidth="1"/>
    <col min="2054" max="2304" width="11.42578125" style="211"/>
    <col min="2305" max="2305" width="5.85546875" style="211" customWidth="1"/>
    <col min="2306" max="2306" width="3.42578125" style="211" customWidth="1"/>
    <col min="2307" max="2307" width="59.7109375" style="211" customWidth="1"/>
    <col min="2308" max="2308" width="84.7109375" style="211" customWidth="1"/>
    <col min="2309" max="2309" width="4.5703125" style="211" customWidth="1"/>
    <col min="2310" max="2560" width="11.42578125" style="211"/>
    <col min="2561" max="2561" width="5.85546875" style="211" customWidth="1"/>
    <col min="2562" max="2562" width="3.42578125" style="211" customWidth="1"/>
    <col min="2563" max="2563" width="59.7109375" style="211" customWidth="1"/>
    <col min="2564" max="2564" width="84.7109375" style="211" customWidth="1"/>
    <col min="2565" max="2565" width="4.5703125" style="211" customWidth="1"/>
    <col min="2566" max="2816" width="11.42578125" style="211"/>
    <col min="2817" max="2817" width="5.85546875" style="211" customWidth="1"/>
    <col min="2818" max="2818" width="3.42578125" style="211" customWidth="1"/>
    <col min="2819" max="2819" width="59.7109375" style="211" customWidth="1"/>
    <col min="2820" max="2820" width="84.7109375" style="211" customWidth="1"/>
    <col min="2821" max="2821" width="4.5703125" style="211" customWidth="1"/>
    <col min="2822" max="3072" width="11.42578125" style="211"/>
    <col min="3073" max="3073" width="5.85546875" style="211" customWidth="1"/>
    <col min="3074" max="3074" width="3.42578125" style="211" customWidth="1"/>
    <col min="3075" max="3075" width="59.7109375" style="211" customWidth="1"/>
    <col min="3076" max="3076" width="84.7109375" style="211" customWidth="1"/>
    <col min="3077" max="3077" width="4.5703125" style="211" customWidth="1"/>
    <col min="3078" max="3328" width="11.42578125" style="211"/>
    <col min="3329" max="3329" width="5.85546875" style="211" customWidth="1"/>
    <col min="3330" max="3330" width="3.42578125" style="211" customWidth="1"/>
    <col min="3331" max="3331" width="59.7109375" style="211" customWidth="1"/>
    <col min="3332" max="3332" width="84.7109375" style="211" customWidth="1"/>
    <col min="3333" max="3333" width="4.5703125" style="211" customWidth="1"/>
    <col min="3334" max="3584" width="11.42578125" style="211"/>
    <col min="3585" max="3585" width="5.85546875" style="211" customWidth="1"/>
    <col min="3586" max="3586" width="3.42578125" style="211" customWidth="1"/>
    <col min="3587" max="3587" width="59.7109375" style="211" customWidth="1"/>
    <col min="3588" max="3588" width="84.7109375" style="211" customWidth="1"/>
    <col min="3589" max="3589" width="4.5703125" style="211" customWidth="1"/>
    <col min="3590" max="3840" width="11.42578125" style="211"/>
    <col min="3841" max="3841" width="5.85546875" style="211" customWidth="1"/>
    <col min="3842" max="3842" width="3.42578125" style="211" customWidth="1"/>
    <col min="3843" max="3843" width="59.7109375" style="211" customWidth="1"/>
    <col min="3844" max="3844" width="84.7109375" style="211" customWidth="1"/>
    <col min="3845" max="3845" width="4.5703125" style="211" customWidth="1"/>
    <col min="3846" max="4096" width="11.42578125" style="211"/>
    <col min="4097" max="4097" width="5.85546875" style="211" customWidth="1"/>
    <col min="4098" max="4098" width="3.42578125" style="211" customWidth="1"/>
    <col min="4099" max="4099" width="59.7109375" style="211" customWidth="1"/>
    <col min="4100" max="4100" width="84.7109375" style="211" customWidth="1"/>
    <col min="4101" max="4101" width="4.5703125" style="211" customWidth="1"/>
    <col min="4102" max="4352" width="11.42578125" style="211"/>
    <col min="4353" max="4353" width="5.85546875" style="211" customWidth="1"/>
    <col min="4354" max="4354" width="3.42578125" style="211" customWidth="1"/>
    <col min="4355" max="4355" width="59.7109375" style="211" customWidth="1"/>
    <col min="4356" max="4356" width="84.7109375" style="211" customWidth="1"/>
    <col min="4357" max="4357" width="4.5703125" style="211" customWidth="1"/>
    <col min="4358" max="4608" width="11.42578125" style="211"/>
    <col min="4609" max="4609" width="5.85546875" style="211" customWidth="1"/>
    <col min="4610" max="4610" width="3.42578125" style="211" customWidth="1"/>
    <col min="4611" max="4611" width="59.7109375" style="211" customWidth="1"/>
    <col min="4612" max="4612" width="84.7109375" style="211" customWidth="1"/>
    <col min="4613" max="4613" width="4.5703125" style="211" customWidth="1"/>
    <col min="4614" max="4864" width="11.42578125" style="211"/>
    <col min="4865" max="4865" width="5.85546875" style="211" customWidth="1"/>
    <col min="4866" max="4866" width="3.42578125" style="211" customWidth="1"/>
    <col min="4867" max="4867" width="59.7109375" style="211" customWidth="1"/>
    <col min="4868" max="4868" width="84.7109375" style="211" customWidth="1"/>
    <col min="4869" max="4869" width="4.5703125" style="211" customWidth="1"/>
    <col min="4870" max="5120" width="11.42578125" style="211"/>
    <col min="5121" max="5121" width="5.85546875" style="211" customWidth="1"/>
    <col min="5122" max="5122" width="3.42578125" style="211" customWidth="1"/>
    <col min="5123" max="5123" width="59.7109375" style="211" customWidth="1"/>
    <col min="5124" max="5124" width="84.7109375" style="211" customWidth="1"/>
    <col min="5125" max="5125" width="4.5703125" style="211" customWidth="1"/>
    <col min="5126" max="5376" width="11.42578125" style="211"/>
    <col min="5377" max="5377" width="5.85546875" style="211" customWidth="1"/>
    <col min="5378" max="5378" width="3.42578125" style="211" customWidth="1"/>
    <col min="5379" max="5379" width="59.7109375" style="211" customWidth="1"/>
    <col min="5380" max="5380" width="84.7109375" style="211" customWidth="1"/>
    <col min="5381" max="5381" width="4.5703125" style="211" customWidth="1"/>
    <col min="5382" max="5632" width="11.42578125" style="211"/>
    <col min="5633" max="5633" width="5.85546875" style="211" customWidth="1"/>
    <col min="5634" max="5634" width="3.42578125" style="211" customWidth="1"/>
    <col min="5635" max="5635" width="59.7109375" style="211" customWidth="1"/>
    <col min="5636" max="5636" width="84.7109375" style="211" customWidth="1"/>
    <col min="5637" max="5637" width="4.5703125" style="211" customWidth="1"/>
    <col min="5638" max="5888" width="11.42578125" style="211"/>
    <col min="5889" max="5889" width="5.85546875" style="211" customWidth="1"/>
    <col min="5890" max="5890" width="3.42578125" style="211" customWidth="1"/>
    <col min="5891" max="5891" width="59.7109375" style="211" customWidth="1"/>
    <col min="5892" max="5892" width="84.7109375" style="211" customWidth="1"/>
    <col min="5893" max="5893" width="4.5703125" style="211" customWidth="1"/>
    <col min="5894" max="6144" width="11.42578125" style="211"/>
    <col min="6145" max="6145" width="5.85546875" style="211" customWidth="1"/>
    <col min="6146" max="6146" width="3.42578125" style="211" customWidth="1"/>
    <col min="6147" max="6147" width="59.7109375" style="211" customWidth="1"/>
    <col min="6148" max="6148" width="84.7109375" style="211" customWidth="1"/>
    <col min="6149" max="6149" width="4.5703125" style="211" customWidth="1"/>
    <col min="6150" max="6400" width="11.42578125" style="211"/>
    <col min="6401" max="6401" width="5.85546875" style="211" customWidth="1"/>
    <col min="6402" max="6402" width="3.42578125" style="211" customWidth="1"/>
    <col min="6403" max="6403" width="59.7109375" style="211" customWidth="1"/>
    <col min="6404" max="6404" width="84.7109375" style="211" customWidth="1"/>
    <col min="6405" max="6405" width="4.5703125" style="211" customWidth="1"/>
    <col min="6406" max="6656" width="11.42578125" style="211"/>
    <col min="6657" max="6657" width="5.85546875" style="211" customWidth="1"/>
    <col min="6658" max="6658" width="3.42578125" style="211" customWidth="1"/>
    <col min="6659" max="6659" width="59.7109375" style="211" customWidth="1"/>
    <col min="6660" max="6660" width="84.7109375" style="211" customWidth="1"/>
    <col min="6661" max="6661" width="4.5703125" style="211" customWidth="1"/>
    <col min="6662" max="6912" width="11.42578125" style="211"/>
    <col min="6913" max="6913" width="5.85546875" style="211" customWidth="1"/>
    <col min="6914" max="6914" width="3.42578125" style="211" customWidth="1"/>
    <col min="6915" max="6915" width="59.7109375" style="211" customWidth="1"/>
    <col min="6916" max="6916" width="84.7109375" style="211" customWidth="1"/>
    <col min="6917" max="6917" width="4.5703125" style="211" customWidth="1"/>
    <col min="6918" max="7168" width="11.42578125" style="211"/>
    <col min="7169" max="7169" width="5.85546875" style="211" customWidth="1"/>
    <col min="7170" max="7170" width="3.42578125" style="211" customWidth="1"/>
    <col min="7171" max="7171" width="59.7109375" style="211" customWidth="1"/>
    <col min="7172" max="7172" width="84.7109375" style="211" customWidth="1"/>
    <col min="7173" max="7173" width="4.5703125" style="211" customWidth="1"/>
    <col min="7174" max="7424" width="11.42578125" style="211"/>
    <col min="7425" max="7425" width="5.85546875" style="211" customWidth="1"/>
    <col min="7426" max="7426" width="3.42578125" style="211" customWidth="1"/>
    <col min="7427" max="7427" width="59.7109375" style="211" customWidth="1"/>
    <col min="7428" max="7428" width="84.7109375" style="211" customWidth="1"/>
    <col min="7429" max="7429" width="4.5703125" style="211" customWidth="1"/>
    <col min="7430" max="7680" width="11.42578125" style="211"/>
    <col min="7681" max="7681" width="5.85546875" style="211" customWidth="1"/>
    <col min="7682" max="7682" width="3.42578125" style="211" customWidth="1"/>
    <col min="7683" max="7683" width="59.7109375" style="211" customWidth="1"/>
    <col min="7684" max="7684" width="84.7109375" style="211" customWidth="1"/>
    <col min="7685" max="7685" width="4.5703125" style="211" customWidth="1"/>
    <col min="7686" max="7936" width="11.42578125" style="211"/>
    <col min="7937" max="7937" width="5.85546875" style="211" customWidth="1"/>
    <col min="7938" max="7938" width="3.42578125" style="211" customWidth="1"/>
    <col min="7939" max="7939" width="59.7109375" style="211" customWidth="1"/>
    <col min="7940" max="7940" width="84.7109375" style="211" customWidth="1"/>
    <col min="7941" max="7941" width="4.5703125" style="211" customWidth="1"/>
    <col min="7942" max="8192" width="11.42578125" style="211"/>
    <col min="8193" max="8193" width="5.85546875" style="211" customWidth="1"/>
    <col min="8194" max="8194" width="3.42578125" style="211" customWidth="1"/>
    <col min="8195" max="8195" width="59.7109375" style="211" customWidth="1"/>
    <col min="8196" max="8196" width="84.7109375" style="211" customWidth="1"/>
    <col min="8197" max="8197" width="4.5703125" style="211" customWidth="1"/>
    <col min="8198" max="8448" width="11.42578125" style="211"/>
    <col min="8449" max="8449" width="5.85546875" style="211" customWidth="1"/>
    <col min="8450" max="8450" width="3.42578125" style="211" customWidth="1"/>
    <col min="8451" max="8451" width="59.7109375" style="211" customWidth="1"/>
    <col min="8452" max="8452" width="84.7109375" style="211" customWidth="1"/>
    <col min="8453" max="8453" width="4.5703125" style="211" customWidth="1"/>
    <col min="8454" max="8704" width="11.42578125" style="211"/>
    <col min="8705" max="8705" width="5.85546875" style="211" customWidth="1"/>
    <col min="8706" max="8706" width="3.42578125" style="211" customWidth="1"/>
    <col min="8707" max="8707" width="59.7109375" style="211" customWidth="1"/>
    <col min="8708" max="8708" width="84.7109375" style="211" customWidth="1"/>
    <col min="8709" max="8709" width="4.5703125" style="211" customWidth="1"/>
    <col min="8710" max="8960" width="11.42578125" style="211"/>
    <col min="8961" max="8961" width="5.85546875" style="211" customWidth="1"/>
    <col min="8962" max="8962" width="3.42578125" style="211" customWidth="1"/>
    <col min="8963" max="8963" width="59.7109375" style="211" customWidth="1"/>
    <col min="8964" max="8964" width="84.7109375" style="211" customWidth="1"/>
    <col min="8965" max="8965" width="4.5703125" style="211" customWidth="1"/>
    <col min="8966" max="9216" width="11.42578125" style="211"/>
    <col min="9217" max="9217" width="5.85546875" style="211" customWidth="1"/>
    <col min="9218" max="9218" width="3.42578125" style="211" customWidth="1"/>
    <col min="9219" max="9219" width="59.7109375" style="211" customWidth="1"/>
    <col min="9220" max="9220" width="84.7109375" style="211" customWidth="1"/>
    <col min="9221" max="9221" width="4.5703125" style="211" customWidth="1"/>
    <col min="9222" max="9472" width="11.42578125" style="211"/>
    <col min="9473" max="9473" width="5.85546875" style="211" customWidth="1"/>
    <col min="9474" max="9474" width="3.42578125" style="211" customWidth="1"/>
    <col min="9475" max="9475" width="59.7109375" style="211" customWidth="1"/>
    <col min="9476" max="9476" width="84.7109375" style="211" customWidth="1"/>
    <col min="9477" max="9477" width="4.5703125" style="211" customWidth="1"/>
    <col min="9478" max="9728" width="11.42578125" style="211"/>
    <col min="9729" max="9729" width="5.85546875" style="211" customWidth="1"/>
    <col min="9730" max="9730" width="3.42578125" style="211" customWidth="1"/>
    <col min="9731" max="9731" width="59.7109375" style="211" customWidth="1"/>
    <col min="9732" max="9732" width="84.7109375" style="211" customWidth="1"/>
    <col min="9733" max="9733" width="4.5703125" style="211" customWidth="1"/>
    <col min="9734" max="9984" width="11.42578125" style="211"/>
    <col min="9985" max="9985" width="5.85546875" style="211" customWidth="1"/>
    <col min="9986" max="9986" width="3.42578125" style="211" customWidth="1"/>
    <col min="9987" max="9987" width="59.7109375" style="211" customWidth="1"/>
    <col min="9988" max="9988" width="84.7109375" style="211" customWidth="1"/>
    <col min="9989" max="9989" width="4.5703125" style="211" customWidth="1"/>
    <col min="9990" max="10240" width="11.42578125" style="211"/>
    <col min="10241" max="10241" width="5.85546875" style="211" customWidth="1"/>
    <col min="10242" max="10242" width="3.42578125" style="211" customWidth="1"/>
    <col min="10243" max="10243" width="59.7109375" style="211" customWidth="1"/>
    <col min="10244" max="10244" width="84.7109375" style="211" customWidth="1"/>
    <col min="10245" max="10245" width="4.5703125" style="211" customWidth="1"/>
    <col min="10246" max="10496" width="11.42578125" style="211"/>
    <col min="10497" max="10497" width="5.85546875" style="211" customWidth="1"/>
    <col min="10498" max="10498" width="3.42578125" style="211" customWidth="1"/>
    <col min="10499" max="10499" width="59.7109375" style="211" customWidth="1"/>
    <col min="10500" max="10500" width="84.7109375" style="211" customWidth="1"/>
    <col min="10501" max="10501" width="4.5703125" style="211" customWidth="1"/>
    <col min="10502" max="10752" width="11.42578125" style="211"/>
    <col min="10753" max="10753" width="5.85546875" style="211" customWidth="1"/>
    <col min="10754" max="10754" width="3.42578125" style="211" customWidth="1"/>
    <col min="10755" max="10755" width="59.7109375" style="211" customWidth="1"/>
    <col min="10756" max="10756" width="84.7109375" style="211" customWidth="1"/>
    <col min="10757" max="10757" width="4.5703125" style="211" customWidth="1"/>
    <col min="10758" max="11008" width="11.42578125" style="211"/>
    <col min="11009" max="11009" width="5.85546875" style="211" customWidth="1"/>
    <col min="11010" max="11010" width="3.42578125" style="211" customWidth="1"/>
    <col min="11011" max="11011" width="59.7109375" style="211" customWidth="1"/>
    <col min="11012" max="11012" width="84.7109375" style="211" customWidth="1"/>
    <col min="11013" max="11013" width="4.5703125" style="211" customWidth="1"/>
    <col min="11014" max="11264" width="11.42578125" style="211"/>
    <col min="11265" max="11265" width="5.85546875" style="211" customWidth="1"/>
    <col min="11266" max="11266" width="3.42578125" style="211" customWidth="1"/>
    <col min="11267" max="11267" width="59.7109375" style="211" customWidth="1"/>
    <col min="11268" max="11268" width="84.7109375" style="211" customWidth="1"/>
    <col min="11269" max="11269" width="4.5703125" style="211" customWidth="1"/>
    <col min="11270" max="11520" width="11.42578125" style="211"/>
    <col min="11521" max="11521" width="5.85546875" style="211" customWidth="1"/>
    <col min="11522" max="11522" width="3.42578125" style="211" customWidth="1"/>
    <col min="11523" max="11523" width="59.7109375" style="211" customWidth="1"/>
    <col min="11524" max="11524" width="84.7109375" style="211" customWidth="1"/>
    <col min="11525" max="11525" width="4.5703125" style="211" customWidth="1"/>
    <col min="11526" max="11776" width="11.42578125" style="211"/>
    <col min="11777" max="11777" width="5.85546875" style="211" customWidth="1"/>
    <col min="11778" max="11778" width="3.42578125" style="211" customWidth="1"/>
    <col min="11779" max="11779" width="59.7109375" style="211" customWidth="1"/>
    <col min="11780" max="11780" width="84.7109375" style="211" customWidth="1"/>
    <col min="11781" max="11781" width="4.5703125" style="211" customWidth="1"/>
    <col min="11782" max="12032" width="11.42578125" style="211"/>
    <col min="12033" max="12033" width="5.85546875" style="211" customWidth="1"/>
    <col min="12034" max="12034" width="3.42578125" style="211" customWidth="1"/>
    <col min="12035" max="12035" width="59.7109375" style="211" customWidth="1"/>
    <col min="12036" max="12036" width="84.7109375" style="211" customWidth="1"/>
    <col min="12037" max="12037" width="4.5703125" style="211" customWidth="1"/>
    <col min="12038" max="12288" width="11.42578125" style="211"/>
    <col min="12289" max="12289" width="5.85546875" style="211" customWidth="1"/>
    <col min="12290" max="12290" width="3.42578125" style="211" customWidth="1"/>
    <col min="12291" max="12291" width="59.7109375" style="211" customWidth="1"/>
    <col min="12292" max="12292" width="84.7109375" style="211" customWidth="1"/>
    <col min="12293" max="12293" width="4.5703125" style="211" customWidth="1"/>
    <col min="12294" max="12544" width="11.42578125" style="211"/>
    <col min="12545" max="12545" width="5.85546875" style="211" customWidth="1"/>
    <col min="12546" max="12546" width="3.42578125" style="211" customWidth="1"/>
    <col min="12547" max="12547" width="59.7109375" style="211" customWidth="1"/>
    <col min="12548" max="12548" width="84.7109375" style="211" customWidth="1"/>
    <col min="12549" max="12549" width="4.5703125" style="211" customWidth="1"/>
    <col min="12550" max="12800" width="11.42578125" style="211"/>
    <col min="12801" max="12801" width="5.85546875" style="211" customWidth="1"/>
    <col min="12802" max="12802" width="3.42578125" style="211" customWidth="1"/>
    <col min="12803" max="12803" width="59.7109375" style="211" customWidth="1"/>
    <col min="12804" max="12804" width="84.7109375" style="211" customWidth="1"/>
    <col min="12805" max="12805" width="4.5703125" style="211" customWidth="1"/>
    <col min="12806" max="13056" width="11.42578125" style="211"/>
    <col min="13057" max="13057" width="5.85546875" style="211" customWidth="1"/>
    <col min="13058" max="13058" width="3.42578125" style="211" customWidth="1"/>
    <col min="13059" max="13059" width="59.7109375" style="211" customWidth="1"/>
    <col min="13060" max="13060" width="84.7109375" style="211" customWidth="1"/>
    <col min="13061" max="13061" width="4.5703125" style="211" customWidth="1"/>
    <col min="13062" max="13312" width="11.42578125" style="211"/>
    <col min="13313" max="13313" width="5.85546875" style="211" customWidth="1"/>
    <col min="13314" max="13314" width="3.42578125" style="211" customWidth="1"/>
    <col min="13315" max="13315" width="59.7109375" style="211" customWidth="1"/>
    <col min="13316" max="13316" width="84.7109375" style="211" customWidth="1"/>
    <col min="13317" max="13317" width="4.5703125" style="211" customWidth="1"/>
    <col min="13318" max="13568" width="11.42578125" style="211"/>
    <col min="13569" max="13569" width="5.85546875" style="211" customWidth="1"/>
    <col min="13570" max="13570" width="3.42578125" style="211" customWidth="1"/>
    <col min="13571" max="13571" width="59.7109375" style="211" customWidth="1"/>
    <col min="13572" max="13572" width="84.7109375" style="211" customWidth="1"/>
    <col min="13573" max="13573" width="4.5703125" style="211" customWidth="1"/>
    <col min="13574" max="13824" width="11.42578125" style="211"/>
    <col min="13825" max="13825" width="5.85546875" style="211" customWidth="1"/>
    <col min="13826" max="13826" width="3.42578125" style="211" customWidth="1"/>
    <col min="13827" max="13827" width="59.7109375" style="211" customWidth="1"/>
    <col min="13828" max="13828" width="84.7109375" style="211" customWidth="1"/>
    <col min="13829" max="13829" width="4.5703125" style="211" customWidth="1"/>
    <col min="13830" max="14080" width="11.42578125" style="211"/>
    <col min="14081" max="14081" width="5.85546875" style="211" customWidth="1"/>
    <col min="14082" max="14082" width="3.42578125" style="211" customWidth="1"/>
    <col min="14083" max="14083" width="59.7109375" style="211" customWidth="1"/>
    <col min="14084" max="14084" width="84.7109375" style="211" customWidth="1"/>
    <col min="14085" max="14085" width="4.5703125" style="211" customWidth="1"/>
    <col min="14086" max="14336" width="11.42578125" style="211"/>
    <col min="14337" max="14337" width="5.85546875" style="211" customWidth="1"/>
    <col min="14338" max="14338" width="3.42578125" style="211" customWidth="1"/>
    <col min="14339" max="14339" width="59.7109375" style="211" customWidth="1"/>
    <col min="14340" max="14340" width="84.7109375" style="211" customWidth="1"/>
    <col min="14341" max="14341" width="4.5703125" style="211" customWidth="1"/>
    <col min="14342" max="14592" width="11.42578125" style="211"/>
    <col min="14593" max="14593" width="5.85546875" style="211" customWidth="1"/>
    <col min="14594" max="14594" width="3.42578125" style="211" customWidth="1"/>
    <col min="14595" max="14595" width="59.7109375" style="211" customWidth="1"/>
    <col min="14596" max="14596" width="84.7109375" style="211" customWidth="1"/>
    <col min="14597" max="14597" width="4.5703125" style="211" customWidth="1"/>
    <col min="14598" max="14848" width="11.42578125" style="211"/>
    <col min="14849" max="14849" width="5.85546875" style="211" customWidth="1"/>
    <col min="14850" max="14850" width="3.42578125" style="211" customWidth="1"/>
    <col min="14851" max="14851" width="59.7109375" style="211" customWidth="1"/>
    <col min="14852" max="14852" width="84.7109375" style="211" customWidth="1"/>
    <col min="14853" max="14853" width="4.5703125" style="211" customWidth="1"/>
    <col min="14854" max="15104" width="11.42578125" style="211"/>
    <col min="15105" max="15105" width="5.85546875" style="211" customWidth="1"/>
    <col min="15106" max="15106" width="3.42578125" style="211" customWidth="1"/>
    <col min="15107" max="15107" width="59.7109375" style="211" customWidth="1"/>
    <col min="15108" max="15108" width="84.7109375" style="211" customWidth="1"/>
    <col min="15109" max="15109" width="4.5703125" style="211" customWidth="1"/>
    <col min="15110" max="15360" width="11.42578125" style="211"/>
    <col min="15361" max="15361" width="5.85546875" style="211" customWidth="1"/>
    <col min="15362" max="15362" width="3.42578125" style="211" customWidth="1"/>
    <col min="15363" max="15363" width="59.7109375" style="211" customWidth="1"/>
    <col min="15364" max="15364" width="84.7109375" style="211" customWidth="1"/>
    <col min="15365" max="15365" width="4.5703125" style="211" customWidth="1"/>
    <col min="15366" max="15616" width="11.42578125" style="211"/>
    <col min="15617" max="15617" width="5.85546875" style="211" customWidth="1"/>
    <col min="15618" max="15618" width="3.42578125" style="211" customWidth="1"/>
    <col min="15619" max="15619" width="59.7109375" style="211" customWidth="1"/>
    <col min="15620" max="15620" width="84.7109375" style="211" customWidth="1"/>
    <col min="15621" max="15621" width="4.5703125" style="211" customWidth="1"/>
    <col min="15622" max="15872" width="11.42578125" style="211"/>
    <col min="15873" max="15873" width="5.85546875" style="211" customWidth="1"/>
    <col min="15874" max="15874" width="3.42578125" style="211" customWidth="1"/>
    <col min="15875" max="15875" width="59.7109375" style="211" customWidth="1"/>
    <col min="15876" max="15876" width="84.7109375" style="211" customWidth="1"/>
    <col min="15877" max="15877" width="4.5703125" style="211" customWidth="1"/>
    <col min="15878" max="16128" width="11.42578125" style="211"/>
    <col min="16129" max="16129" width="5.85546875" style="211" customWidth="1"/>
    <col min="16130" max="16130" width="3.42578125" style="211" customWidth="1"/>
    <col min="16131" max="16131" width="59.7109375" style="211" customWidth="1"/>
    <col min="16132" max="16132" width="84.7109375" style="211" customWidth="1"/>
    <col min="16133" max="16133" width="4.5703125" style="211" customWidth="1"/>
    <col min="16134" max="16384" width="11.42578125" style="211"/>
  </cols>
  <sheetData>
    <row r="1" spans="1:4" s="247" customFormat="1" ht="15.75" customHeight="1" x14ac:dyDescent="0.2">
      <c r="A1" s="401" t="s">
        <v>781</v>
      </c>
      <c r="B1" s="492"/>
      <c r="C1" s="492"/>
      <c r="D1" s="403" t="s">
        <v>1598</v>
      </c>
    </row>
    <row r="2" spans="1:4" s="247" customFormat="1" ht="15.75" customHeight="1" x14ac:dyDescent="0.2">
      <c r="A2" s="401" t="s">
        <v>1183</v>
      </c>
      <c r="B2" s="541"/>
      <c r="C2" s="541"/>
      <c r="D2" s="404"/>
    </row>
    <row r="3" spans="1:4" s="247" customFormat="1" ht="15.75" customHeight="1" x14ac:dyDescent="0.2">
      <c r="A3" s="401" t="s">
        <v>783</v>
      </c>
      <c r="B3" s="421"/>
      <c r="C3" s="421"/>
      <c r="D3" s="404"/>
    </row>
    <row r="4" spans="1:4" s="247" customFormat="1" ht="15.75" customHeight="1" x14ac:dyDescent="0.2">
      <c r="A4" s="401" t="s">
        <v>412</v>
      </c>
      <c r="B4" s="492"/>
      <c r="C4" s="492"/>
      <c r="D4" s="421"/>
    </row>
    <row r="5" spans="1:4" ht="18.75" customHeight="1" x14ac:dyDescent="0.2">
      <c r="A5" s="407"/>
      <c r="B5" s="402"/>
      <c r="C5" s="408"/>
      <c r="D5" s="402"/>
    </row>
    <row r="6" spans="1:4" ht="15.75" customHeight="1" x14ac:dyDescent="0.2">
      <c r="A6" s="1508" t="s">
        <v>12</v>
      </c>
      <c r="B6" s="1508"/>
      <c r="C6" s="1508"/>
      <c r="D6" s="1508"/>
    </row>
    <row r="7" spans="1:4" ht="15" customHeight="1" x14ac:dyDescent="0.2">
      <c r="A7" s="1509" t="s">
        <v>771</v>
      </c>
      <c r="B7" s="1509"/>
      <c r="C7" s="491" t="s">
        <v>784</v>
      </c>
      <c r="D7" s="491" t="s">
        <v>785</v>
      </c>
    </row>
    <row r="8" spans="1:4" s="208" customFormat="1" ht="16.5" customHeight="1" x14ac:dyDescent="0.2">
      <c r="A8" s="1054">
        <v>1</v>
      </c>
      <c r="B8" s="1054"/>
      <c r="C8" s="1182" t="s">
        <v>1184</v>
      </c>
      <c r="D8" s="1178" t="s">
        <v>1185</v>
      </c>
    </row>
    <row r="9" spans="1:4" s="208" customFormat="1" ht="27" customHeight="1" x14ac:dyDescent="0.2">
      <c r="A9" s="872">
        <v>2</v>
      </c>
      <c r="B9" s="872"/>
      <c r="C9" s="878" t="s">
        <v>1186</v>
      </c>
      <c r="D9" s="420" t="s">
        <v>1187</v>
      </c>
    </row>
    <row r="10" spans="1:4" s="208" customFormat="1" ht="15.75" customHeight="1" x14ac:dyDescent="0.2">
      <c r="A10" s="872">
        <v>3</v>
      </c>
      <c r="B10" s="872"/>
      <c r="C10" s="878" t="s">
        <v>1188</v>
      </c>
      <c r="D10" s="420" t="s">
        <v>1189</v>
      </c>
    </row>
    <row r="11" spans="1:4" s="208" customFormat="1" ht="19.5" customHeight="1" x14ac:dyDescent="0.2">
      <c r="A11" s="872">
        <v>4</v>
      </c>
      <c r="B11" s="872"/>
      <c r="C11" s="878" t="s">
        <v>1190</v>
      </c>
      <c r="D11" s="420" t="s">
        <v>2145</v>
      </c>
    </row>
    <row r="12" spans="1:4" s="208" customFormat="1" ht="25.5" customHeight="1" x14ac:dyDescent="0.2">
      <c r="A12" s="872">
        <v>5</v>
      </c>
      <c r="B12" s="872"/>
      <c r="C12" s="878" t="s">
        <v>1191</v>
      </c>
      <c r="D12" s="420" t="s">
        <v>1192</v>
      </c>
    </row>
    <row r="13" spans="1:4" s="208" customFormat="1" ht="15" customHeight="1" x14ac:dyDescent="0.2">
      <c r="A13" s="1521">
        <v>6</v>
      </c>
      <c r="B13" s="1523"/>
      <c r="C13" s="1506" t="s">
        <v>1193</v>
      </c>
      <c r="D13" s="420" t="s">
        <v>1194</v>
      </c>
    </row>
    <row r="14" spans="1:4" s="208" customFormat="1" ht="14.25" customHeight="1" x14ac:dyDescent="0.2">
      <c r="A14" s="1521"/>
      <c r="B14" s="1523"/>
      <c r="C14" s="1506"/>
      <c r="D14" s="420" t="s">
        <v>1195</v>
      </c>
    </row>
    <row r="15" spans="1:4" s="208" customFormat="1" ht="15" customHeight="1" x14ac:dyDescent="0.2">
      <c r="A15" s="1521"/>
      <c r="B15" s="1523"/>
      <c r="C15" s="1506"/>
      <c r="D15" s="420" t="s">
        <v>2146</v>
      </c>
    </row>
    <row r="16" spans="1:4" s="208" customFormat="1" ht="14.25" customHeight="1" x14ac:dyDescent="0.2">
      <c r="A16" s="1521"/>
      <c r="B16" s="1523"/>
      <c r="C16" s="1506"/>
      <c r="D16" s="420" t="s">
        <v>1196</v>
      </c>
    </row>
    <row r="17" spans="1:4" s="208" customFormat="1" ht="12.75" customHeight="1" x14ac:dyDescent="0.2">
      <c r="A17" s="1521"/>
      <c r="B17" s="1523"/>
      <c r="C17" s="1506"/>
      <c r="D17" s="872" t="s">
        <v>1197</v>
      </c>
    </row>
    <row r="18" spans="1:4" s="208" customFormat="1" ht="13.5" customHeight="1" x14ac:dyDescent="0.2">
      <c r="A18" s="1521"/>
      <c r="B18" s="1523"/>
      <c r="C18" s="1506"/>
      <c r="D18" s="872" t="s">
        <v>1198</v>
      </c>
    </row>
    <row r="19" spans="1:4" s="208" customFormat="1" ht="14.25" customHeight="1" x14ac:dyDescent="0.2">
      <c r="A19" s="1521">
        <v>7</v>
      </c>
      <c r="B19" s="1523"/>
      <c r="C19" s="1506" t="s">
        <v>1199</v>
      </c>
      <c r="D19" s="420" t="s">
        <v>1200</v>
      </c>
    </row>
    <row r="20" spans="1:4" s="208" customFormat="1" ht="14.25" customHeight="1" x14ac:dyDescent="0.2">
      <c r="A20" s="1521"/>
      <c r="B20" s="1523"/>
      <c r="C20" s="1506"/>
      <c r="D20" s="420" t="s">
        <v>1201</v>
      </c>
    </row>
    <row r="21" spans="1:4" s="208" customFormat="1" ht="13.5" customHeight="1" x14ac:dyDescent="0.2">
      <c r="A21" s="1521">
        <v>8</v>
      </c>
      <c r="B21" s="1523"/>
      <c r="C21" s="1506" t="s">
        <v>1202</v>
      </c>
      <c r="D21" s="420" t="s">
        <v>1194</v>
      </c>
    </row>
    <row r="22" spans="1:4" s="208" customFormat="1" ht="15" customHeight="1" x14ac:dyDescent="0.2">
      <c r="A22" s="1521"/>
      <c r="B22" s="1523"/>
      <c r="C22" s="1506"/>
      <c r="D22" s="420" t="s">
        <v>1203</v>
      </c>
    </row>
    <row r="23" spans="1:4" s="208" customFormat="1" ht="12.75" customHeight="1" x14ac:dyDescent="0.2">
      <c r="A23" s="1521"/>
      <c r="B23" s="1523"/>
      <c r="C23" s="1506"/>
      <c r="D23" s="420" t="s">
        <v>1204</v>
      </c>
    </row>
    <row r="24" spans="1:4" s="208" customFormat="1" ht="15" customHeight="1" x14ac:dyDescent="0.2">
      <c r="A24" s="1521">
        <v>9</v>
      </c>
      <c r="B24" s="1523"/>
      <c r="C24" s="1506" t="s">
        <v>1205</v>
      </c>
      <c r="D24" s="420" t="s">
        <v>1078</v>
      </c>
    </row>
    <row r="25" spans="1:4" s="208" customFormat="1" ht="14.25" customHeight="1" x14ac:dyDescent="0.2">
      <c r="A25" s="1521"/>
      <c r="B25" s="1523"/>
      <c r="C25" s="1506"/>
      <c r="D25" s="420" t="s">
        <v>1206</v>
      </c>
    </row>
    <row r="26" spans="1:4" s="208" customFormat="1" ht="14.25" customHeight="1" x14ac:dyDescent="0.2">
      <c r="A26" s="1521"/>
      <c r="B26" s="1523"/>
      <c r="C26" s="1506"/>
      <c r="D26" s="420" t="s">
        <v>1207</v>
      </c>
    </row>
    <row r="27" spans="1:4" s="208" customFormat="1" ht="15" customHeight="1" x14ac:dyDescent="0.2">
      <c r="A27" s="1521"/>
      <c r="B27" s="1523"/>
      <c r="C27" s="1506"/>
      <c r="D27" s="420" t="s">
        <v>1208</v>
      </c>
    </row>
    <row r="28" spans="1:4" s="208" customFormat="1" ht="15.75" customHeight="1" x14ac:dyDescent="0.2">
      <c r="A28" s="871">
        <v>10</v>
      </c>
      <c r="B28" s="875"/>
      <c r="C28" s="878" t="s">
        <v>1209</v>
      </c>
      <c r="D28" s="420" t="s">
        <v>1078</v>
      </c>
    </row>
    <row r="29" spans="1:4" s="208" customFormat="1" ht="15" customHeight="1" x14ac:dyDescent="0.2">
      <c r="A29" s="1521">
        <v>11</v>
      </c>
      <c r="B29" s="1523"/>
      <c r="C29" s="1506" t="s">
        <v>1210</v>
      </c>
      <c r="D29" s="420" t="s">
        <v>1211</v>
      </c>
    </row>
    <row r="30" spans="1:4" s="208" customFormat="1" ht="15.75" customHeight="1" x14ac:dyDescent="0.2">
      <c r="A30" s="1521"/>
      <c r="B30" s="1523"/>
      <c r="C30" s="1506"/>
      <c r="D30" s="420" t="s">
        <v>1212</v>
      </c>
    </row>
    <row r="31" spans="1:4" s="208" customFormat="1" ht="15.75" customHeight="1" x14ac:dyDescent="0.2">
      <c r="A31" s="871">
        <v>12</v>
      </c>
      <c r="B31" s="875"/>
      <c r="C31" s="878" t="s">
        <v>1213</v>
      </c>
      <c r="D31" s="420" t="s">
        <v>1214</v>
      </c>
    </row>
    <row r="32" spans="1:4" s="208" customFormat="1" ht="14.25" customHeight="1" x14ac:dyDescent="0.2">
      <c r="A32" s="871">
        <v>13</v>
      </c>
      <c r="B32" s="875"/>
      <c r="C32" s="878" t="s">
        <v>1215</v>
      </c>
      <c r="D32" s="420" t="s">
        <v>1078</v>
      </c>
    </row>
    <row r="33" spans="1:4" s="208" customFormat="1" ht="16.5" customHeight="1" x14ac:dyDescent="0.2">
      <c r="A33" s="1183">
        <v>14</v>
      </c>
      <c r="B33" s="1184"/>
      <c r="C33" s="1185" t="s">
        <v>1216</v>
      </c>
      <c r="D33" s="1179" t="s">
        <v>1217</v>
      </c>
    </row>
    <row r="34" spans="1:4" ht="15" customHeight="1" x14ac:dyDescent="0.2">
      <c r="A34" s="492"/>
      <c r="B34" s="492"/>
      <c r="C34" s="492"/>
      <c r="D34" s="492"/>
    </row>
    <row r="35" spans="1:4" ht="15.75" customHeight="1" x14ac:dyDescent="0.2">
      <c r="A35" s="1513" t="s">
        <v>780</v>
      </c>
      <c r="B35" s="1513"/>
      <c r="C35" s="1513"/>
      <c r="D35" s="1513"/>
    </row>
    <row r="38" spans="1:4" x14ac:dyDescent="0.2">
      <c r="A38" s="1534"/>
      <c r="B38" s="1534"/>
      <c r="C38" s="1534"/>
      <c r="D38" s="1534"/>
    </row>
  </sheetData>
  <mergeCells count="19">
    <mergeCell ref="A19:A20"/>
    <mergeCell ref="B19:B20"/>
    <mergeCell ref="C19:C20"/>
    <mergeCell ref="A6:D6"/>
    <mergeCell ref="A7:B7"/>
    <mergeCell ref="A13:A18"/>
    <mergeCell ref="B13:B18"/>
    <mergeCell ref="C13:C18"/>
    <mergeCell ref="A21:A23"/>
    <mergeCell ref="B21:B23"/>
    <mergeCell ref="C21:C23"/>
    <mergeCell ref="A24:A27"/>
    <mergeCell ref="B24:B27"/>
    <mergeCell ref="C24:C27"/>
    <mergeCell ref="A29:A30"/>
    <mergeCell ref="B29:B30"/>
    <mergeCell ref="C29:C30"/>
    <mergeCell ref="A35:D35"/>
    <mergeCell ref="A38:D3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&amp;L&amp;"Tahoma,Normal"464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14" r:id="rId5" name="Button 2">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15" r:id="rId6" name="Button 3">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16" r:id="rId7" name="Button 4">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17" r:id="rId8" name="Button 5">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18" r:id="rId9" name="Button 6">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19" r:id="rId10" name="Button 7">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20" r:id="rId11" name="Button 8">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mc:AlternateContent xmlns:mc="http://schemas.openxmlformats.org/markup-compatibility/2006">
          <mc:Choice Requires="x14">
            <control shapeId="13321" r:id="rId12" name="Button 9">
              <controlPr defaultSize="0" print="0" autoFill="0" autoPict="0" macro="[1]!Macro21">
                <anchor moveWithCells="1" sizeWithCells="1">
                  <from>
                    <xdr:col>2</xdr:col>
                    <xdr:colOff>2676525</xdr:colOff>
                    <xdr:row>3</xdr:row>
                    <xdr:rowOff>19050</xdr:rowOff>
                  </from>
                  <to>
                    <xdr:col>2</xdr:col>
                    <xdr:colOff>2676525</xdr:colOff>
                    <xdr:row>3</xdr:row>
                    <xdr:rowOff>19050</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24"/>
  <sheetViews>
    <sheetView showGridLines="0" view="pageBreakPreview" topLeftCell="A10" zoomScaleNormal="75" zoomScaleSheetLayoutView="100" workbookViewId="0"/>
  </sheetViews>
  <sheetFormatPr baseColWidth="10" defaultColWidth="11.42578125" defaultRowHeight="12.75" x14ac:dyDescent="0.2"/>
  <cols>
    <col min="1" max="1" width="4.85546875" style="211" customWidth="1"/>
    <col min="2" max="2" width="3.5703125" style="211" customWidth="1"/>
    <col min="3" max="3" width="59.7109375" style="211" customWidth="1"/>
    <col min="4" max="4" width="84.7109375" style="211" customWidth="1"/>
    <col min="5" max="5" width="6.85546875" style="211" customWidth="1"/>
    <col min="6" max="256" width="11.42578125" style="211"/>
    <col min="257" max="257" width="7.42578125" style="211" customWidth="1"/>
    <col min="258" max="258" width="4.28515625" style="211" customWidth="1"/>
    <col min="259" max="259" width="59.7109375" style="211" customWidth="1"/>
    <col min="260" max="260" width="84.7109375" style="211" customWidth="1"/>
    <col min="261" max="261" width="6.85546875" style="211" customWidth="1"/>
    <col min="262" max="512" width="11.42578125" style="211"/>
    <col min="513" max="513" width="7.42578125" style="211" customWidth="1"/>
    <col min="514" max="514" width="4.28515625" style="211" customWidth="1"/>
    <col min="515" max="515" width="59.7109375" style="211" customWidth="1"/>
    <col min="516" max="516" width="84.7109375" style="211" customWidth="1"/>
    <col min="517" max="517" width="6.85546875" style="211" customWidth="1"/>
    <col min="518" max="768" width="11.42578125" style="211"/>
    <col min="769" max="769" width="7.42578125" style="211" customWidth="1"/>
    <col min="770" max="770" width="4.28515625" style="211" customWidth="1"/>
    <col min="771" max="771" width="59.7109375" style="211" customWidth="1"/>
    <col min="772" max="772" width="84.7109375" style="211" customWidth="1"/>
    <col min="773" max="773" width="6.85546875" style="211" customWidth="1"/>
    <col min="774" max="1024" width="11.42578125" style="211"/>
    <col min="1025" max="1025" width="7.42578125" style="211" customWidth="1"/>
    <col min="1026" max="1026" width="4.28515625" style="211" customWidth="1"/>
    <col min="1027" max="1027" width="59.7109375" style="211" customWidth="1"/>
    <col min="1028" max="1028" width="84.7109375" style="211" customWidth="1"/>
    <col min="1029" max="1029" width="6.85546875" style="211" customWidth="1"/>
    <col min="1030" max="1280" width="11.42578125" style="211"/>
    <col min="1281" max="1281" width="7.42578125" style="211" customWidth="1"/>
    <col min="1282" max="1282" width="4.28515625" style="211" customWidth="1"/>
    <col min="1283" max="1283" width="59.7109375" style="211" customWidth="1"/>
    <col min="1284" max="1284" width="84.7109375" style="211" customWidth="1"/>
    <col min="1285" max="1285" width="6.85546875" style="211" customWidth="1"/>
    <col min="1286" max="1536" width="11.42578125" style="211"/>
    <col min="1537" max="1537" width="7.42578125" style="211" customWidth="1"/>
    <col min="1538" max="1538" width="4.28515625" style="211" customWidth="1"/>
    <col min="1539" max="1539" width="59.7109375" style="211" customWidth="1"/>
    <col min="1540" max="1540" width="84.7109375" style="211" customWidth="1"/>
    <col min="1541" max="1541" width="6.85546875" style="211" customWidth="1"/>
    <col min="1542" max="1792" width="11.42578125" style="211"/>
    <col min="1793" max="1793" width="7.42578125" style="211" customWidth="1"/>
    <col min="1794" max="1794" width="4.28515625" style="211" customWidth="1"/>
    <col min="1795" max="1795" width="59.7109375" style="211" customWidth="1"/>
    <col min="1796" max="1796" width="84.7109375" style="211" customWidth="1"/>
    <col min="1797" max="1797" width="6.85546875" style="211" customWidth="1"/>
    <col min="1798" max="2048" width="11.42578125" style="211"/>
    <col min="2049" max="2049" width="7.42578125" style="211" customWidth="1"/>
    <col min="2050" max="2050" width="4.28515625" style="211" customWidth="1"/>
    <col min="2051" max="2051" width="59.7109375" style="211" customWidth="1"/>
    <col min="2052" max="2052" width="84.7109375" style="211" customWidth="1"/>
    <col min="2053" max="2053" width="6.85546875" style="211" customWidth="1"/>
    <col min="2054" max="2304" width="11.42578125" style="211"/>
    <col min="2305" max="2305" width="7.42578125" style="211" customWidth="1"/>
    <col min="2306" max="2306" width="4.28515625" style="211" customWidth="1"/>
    <col min="2307" max="2307" width="59.7109375" style="211" customWidth="1"/>
    <col min="2308" max="2308" width="84.7109375" style="211" customWidth="1"/>
    <col min="2309" max="2309" width="6.85546875" style="211" customWidth="1"/>
    <col min="2310" max="2560" width="11.42578125" style="211"/>
    <col min="2561" max="2561" width="7.42578125" style="211" customWidth="1"/>
    <col min="2562" max="2562" width="4.28515625" style="211" customWidth="1"/>
    <col min="2563" max="2563" width="59.7109375" style="211" customWidth="1"/>
    <col min="2564" max="2564" width="84.7109375" style="211" customWidth="1"/>
    <col min="2565" max="2565" width="6.85546875" style="211" customWidth="1"/>
    <col min="2566" max="2816" width="11.42578125" style="211"/>
    <col min="2817" max="2817" width="7.42578125" style="211" customWidth="1"/>
    <col min="2818" max="2818" width="4.28515625" style="211" customWidth="1"/>
    <col min="2819" max="2819" width="59.7109375" style="211" customWidth="1"/>
    <col min="2820" max="2820" width="84.7109375" style="211" customWidth="1"/>
    <col min="2821" max="2821" width="6.85546875" style="211" customWidth="1"/>
    <col min="2822" max="3072" width="11.42578125" style="211"/>
    <col min="3073" max="3073" width="7.42578125" style="211" customWidth="1"/>
    <col min="3074" max="3074" width="4.28515625" style="211" customWidth="1"/>
    <col min="3075" max="3075" width="59.7109375" style="211" customWidth="1"/>
    <col min="3076" max="3076" width="84.7109375" style="211" customWidth="1"/>
    <col min="3077" max="3077" width="6.85546875" style="211" customWidth="1"/>
    <col min="3078" max="3328" width="11.42578125" style="211"/>
    <col min="3329" max="3329" width="7.42578125" style="211" customWidth="1"/>
    <col min="3330" max="3330" width="4.28515625" style="211" customWidth="1"/>
    <col min="3331" max="3331" width="59.7109375" style="211" customWidth="1"/>
    <col min="3332" max="3332" width="84.7109375" style="211" customWidth="1"/>
    <col min="3333" max="3333" width="6.85546875" style="211" customWidth="1"/>
    <col min="3334" max="3584" width="11.42578125" style="211"/>
    <col min="3585" max="3585" width="7.42578125" style="211" customWidth="1"/>
    <col min="3586" max="3586" width="4.28515625" style="211" customWidth="1"/>
    <col min="3587" max="3587" width="59.7109375" style="211" customWidth="1"/>
    <col min="3588" max="3588" width="84.7109375" style="211" customWidth="1"/>
    <col min="3589" max="3589" width="6.85546875" style="211" customWidth="1"/>
    <col min="3590" max="3840" width="11.42578125" style="211"/>
    <col min="3841" max="3841" width="7.42578125" style="211" customWidth="1"/>
    <col min="3842" max="3842" width="4.28515625" style="211" customWidth="1"/>
    <col min="3843" max="3843" width="59.7109375" style="211" customWidth="1"/>
    <col min="3844" max="3844" width="84.7109375" style="211" customWidth="1"/>
    <col min="3845" max="3845" width="6.85546875" style="211" customWidth="1"/>
    <col min="3846" max="4096" width="11.42578125" style="211"/>
    <col min="4097" max="4097" width="7.42578125" style="211" customWidth="1"/>
    <col min="4098" max="4098" width="4.28515625" style="211" customWidth="1"/>
    <col min="4099" max="4099" width="59.7109375" style="211" customWidth="1"/>
    <col min="4100" max="4100" width="84.7109375" style="211" customWidth="1"/>
    <col min="4101" max="4101" width="6.85546875" style="211" customWidth="1"/>
    <col min="4102" max="4352" width="11.42578125" style="211"/>
    <col min="4353" max="4353" width="7.42578125" style="211" customWidth="1"/>
    <col min="4354" max="4354" width="4.28515625" style="211" customWidth="1"/>
    <col min="4355" max="4355" width="59.7109375" style="211" customWidth="1"/>
    <col min="4356" max="4356" width="84.7109375" style="211" customWidth="1"/>
    <col min="4357" max="4357" width="6.85546875" style="211" customWidth="1"/>
    <col min="4358" max="4608" width="11.42578125" style="211"/>
    <col min="4609" max="4609" width="7.42578125" style="211" customWidth="1"/>
    <col min="4610" max="4610" width="4.28515625" style="211" customWidth="1"/>
    <col min="4611" max="4611" width="59.7109375" style="211" customWidth="1"/>
    <col min="4612" max="4612" width="84.7109375" style="211" customWidth="1"/>
    <col min="4613" max="4613" width="6.85546875" style="211" customWidth="1"/>
    <col min="4614" max="4864" width="11.42578125" style="211"/>
    <col min="4865" max="4865" width="7.42578125" style="211" customWidth="1"/>
    <col min="4866" max="4866" width="4.28515625" style="211" customWidth="1"/>
    <col min="4867" max="4867" width="59.7109375" style="211" customWidth="1"/>
    <col min="4868" max="4868" width="84.7109375" style="211" customWidth="1"/>
    <col min="4869" max="4869" width="6.85546875" style="211" customWidth="1"/>
    <col min="4870" max="5120" width="11.42578125" style="211"/>
    <col min="5121" max="5121" width="7.42578125" style="211" customWidth="1"/>
    <col min="5122" max="5122" width="4.28515625" style="211" customWidth="1"/>
    <col min="5123" max="5123" width="59.7109375" style="211" customWidth="1"/>
    <col min="5124" max="5124" width="84.7109375" style="211" customWidth="1"/>
    <col min="5125" max="5125" width="6.85546875" style="211" customWidth="1"/>
    <col min="5126" max="5376" width="11.42578125" style="211"/>
    <col min="5377" max="5377" width="7.42578125" style="211" customWidth="1"/>
    <col min="5378" max="5378" width="4.28515625" style="211" customWidth="1"/>
    <col min="5379" max="5379" width="59.7109375" style="211" customWidth="1"/>
    <col min="5380" max="5380" width="84.7109375" style="211" customWidth="1"/>
    <col min="5381" max="5381" width="6.85546875" style="211" customWidth="1"/>
    <col min="5382" max="5632" width="11.42578125" style="211"/>
    <col min="5633" max="5633" width="7.42578125" style="211" customWidth="1"/>
    <col min="5634" max="5634" width="4.28515625" style="211" customWidth="1"/>
    <col min="5635" max="5635" width="59.7109375" style="211" customWidth="1"/>
    <col min="5636" max="5636" width="84.7109375" style="211" customWidth="1"/>
    <col min="5637" max="5637" width="6.85546875" style="211" customWidth="1"/>
    <col min="5638" max="5888" width="11.42578125" style="211"/>
    <col min="5889" max="5889" width="7.42578125" style="211" customWidth="1"/>
    <col min="5890" max="5890" width="4.28515625" style="211" customWidth="1"/>
    <col min="5891" max="5891" width="59.7109375" style="211" customWidth="1"/>
    <col min="5892" max="5892" width="84.7109375" style="211" customWidth="1"/>
    <col min="5893" max="5893" width="6.85546875" style="211" customWidth="1"/>
    <col min="5894" max="6144" width="11.42578125" style="211"/>
    <col min="6145" max="6145" width="7.42578125" style="211" customWidth="1"/>
    <col min="6146" max="6146" width="4.28515625" style="211" customWidth="1"/>
    <col min="6147" max="6147" width="59.7109375" style="211" customWidth="1"/>
    <col min="6148" max="6148" width="84.7109375" style="211" customWidth="1"/>
    <col min="6149" max="6149" width="6.85546875" style="211" customWidth="1"/>
    <col min="6150" max="6400" width="11.42578125" style="211"/>
    <col min="6401" max="6401" width="7.42578125" style="211" customWidth="1"/>
    <col min="6402" max="6402" width="4.28515625" style="211" customWidth="1"/>
    <col min="6403" max="6403" width="59.7109375" style="211" customWidth="1"/>
    <col min="6404" max="6404" width="84.7109375" style="211" customWidth="1"/>
    <col min="6405" max="6405" width="6.85546875" style="211" customWidth="1"/>
    <col min="6406" max="6656" width="11.42578125" style="211"/>
    <col min="6657" max="6657" width="7.42578125" style="211" customWidth="1"/>
    <col min="6658" max="6658" width="4.28515625" style="211" customWidth="1"/>
    <col min="6659" max="6659" width="59.7109375" style="211" customWidth="1"/>
    <col min="6660" max="6660" width="84.7109375" style="211" customWidth="1"/>
    <col min="6661" max="6661" width="6.85546875" style="211" customWidth="1"/>
    <col min="6662" max="6912" width="11.42578125" style="211"/>
    <col min="6913" max="6913" width="7.42578125" style="211" customWidth="1"/>
    <col min="6914" max="6914" width="4.28515625" style="211" customWidth="1"/>
    <col min="6915" max="6915" width="59.7109375" style="211" customWidth="1"/>
    <col min="6916" max="6916" width="84.7109375" style="211" customWidth="1"/>
    <col min="6917" max="6917" width="6.85546875" style="211" customWidth="1"/>
    <col min="6918" max="7168" width="11.42578125" style="211"/>
    <col min="7169" max="7169" width="7.42578125" style="211" customWidth="1"/>
    <col min="7170" max="7170" width="4.28515625" style="211" customWidth="1"/>
    <col min="7171" max="7171" width="59.7109375" style="211" customWidth="1"/>
    <col min="7172" max="7172" width="84.7109375" style="211" customWidth="1"/>
    <col min="7173" max="7173" width="6.85546875" style="211" customWidth="1"/>
    <col min="7174" max="7424" width="11.42578125" style="211"/>
    <col min="7425" max="7425" width="7.42578125" style="211" customWidth="1"/>
    <col min="7426" max="7426" width="4.28515625" style="211" customWidth="1"/>
    <col min="7427" max="7427" width="59.7109375" style="211" customWidth="1"/>
    <col min="7428" max="7428" width="84.7109375" style="211" customWidth="1"/>
    <col min="7429" max="7429" width="6.85546875" style="211" customWidth="1"/>
    <col min="7430" max="7680" width="11.42578125" style="211"/>
    <col min="7681" max="7681" width="7.42578125" style="211" customWidth="1"/>
    <col min="7682" max="7682" width="4.28515625" style="211" customWidth="1"/>
    <col min="7683" max="7683" width="59.7109375" style="211" customWidth="1"/>
    <col min="7684" max="7684" width="84.7109375" style="211" customWidth="1"/>
    <col min="7685" max="7685" width="6.85546875" style="211" customWidth="1"/>
    <col min="7686" max="7936" width="11.42578125" style="211"/>
    <col min="7937" max="7937" width="7.42578125" style="211" customWidth="1"/>
    <col min="7938" max="7938" width="4.28515625" style="211" customWidth="1"/>
    <col min="7939" max="7939" width="59.7109375" style="211" customWidth="1"/>
    <col min="7940" max="7940" width="84.7109375" style="211" customWidth="1"/>
    <col min="7941" max="7941" width="6.85546875" style="211" customWidth="1"/>
    <col min="7942" max="8192" width="11.42578125" style="211"/>
    <col min="8193" max="8193" width="7.42578125" style="211" customWidth="1"/>
    <col min="8194" max="8194" width="4.28515625" style="211" customWidth="1"/>
    <col min="8195" max="8195" width="59.7109375" style="211" customWidth="1"/>
    <col min="8196" max="8196" width="84.7109375" style="211" customWidth="1"/>
    <col min="8197" max="8197" width="6.85546875" style="211" customWidth="1"/>
    <col min="8198" max="8448" width="11.42578125" style="211"/>
    <col min="8449" max="8449" width="7.42578125" style="211" customWidth="1"/>
    <col min="8450" max="8450" width="4.28515625" style="211" customWidth="1"/>
    <col min="8451" max="8451" width="59.7109375" style="211" customWidth="1"/>
    <col min="8452" max="8452" width="84.7109375" style="211" customWidth="1"/>
    <col min="8453" max="8453" width="6.85546875" style="211" customWidth="1"/>
    <col min="8454" max="8704" width="11.42578125" style="211"/>
    <col min="8705" max="8705" width="7.42578125" style="211" customWidth="1"/>
    <col min="8706" max="8706" width="4.28515625" style="211" customWidth="1"/>
    <col min="8707" max="8707" width="59.7109375" style="211" customWidth="1"/>
    <col min="8708" max="8708" width="84.7109375" style="211" customWidth="1"/>
    <col min="8709" max="8709" width="6.85546875" style="211" customWidth="1"/>
    <col min="8710" max="8960" width="11.42578125" style="211"/>
    <col min="8961" max="8961" width="7.42578125" style="211" customWidth="1"/>
    <col min="8962" max="8962" width="4.28515625" style="211" customWidth="1"/>
    <col min="8963" max="8963" width="59.7109375" style="211" customWidth="1"/>
    <col min="8964" max="8964" width="84.7109375" style="211" customWidth="1"/>
    <col min="8965" max="8965" width="6.85546875" style="211" customWidth="1"/>
    <col min="8966" max="9216" width="11.42578125" style="211"/>
    <col min="9217" max="9217" width="7.42578125" style="211" customWidth="1"/>
    <col min="9218" max="9218" width="4.28515625" style="211" customWidth="1"/>
    <col min="9219" max="9219" width="59.7109375" style="211" customWidth="1"/>
    <col min="9220" max="9220" width="84.7109375" style="211" customWidth="1"/>
    <col min="9221" max="9221" width="6.85546875" style="211" customWidth="1"/>
    <col min="9222" max="9472" width="11.42578125" style="211"/>
    <col min="9473" max="9473" width="7.42578125" style="211" customWidth="1"/>
    <col min="9474" max="9474" width="4.28515625" style="211" customWidth="1"/>
    <col min="9475" max="9475" width="59.7109375" style="211" customWidth="1"/>
    <col min="9476" max="9476" width="84.7109375" style="211" customWidth="1"/>
    <col min="9477" max="9477" width="6.85546875" style="211" customWidth="1"/>
    <col min="9478" max="9728" width="11.42578125" style="211"/>
    <col min="9729" max="9729" width="7.42578125" style="211" customWidth="1"/>
    <col min="9730" max="9730" width="4.28515625" style="211" customWidth="1"/>
    <col min="9731" max="9731" width="59.7109375" style="211" customWidth="1"/>
    <col min="9732" max="9732" width="84.7109375" style="211" customWidth="1"/>
    <col min="9733" max="9733" width="6.85546875" style="211" customWidth="1"/>
    <col min="9734" max="9984" width="11.42578125" style="211"/>
    <col min="9985" max="9985" width="7.42578125" style="211" customWidth="1"/>
    <col min="9986" max="9986" width="4.28515625" style="211" customWidth="1"/>
    <col min="9987" max="9987" width="59.7109375" style="211" customWidth="1"/>
    <col min="9988" max="9988" width="84.7109375" style="211" customWidth="1"/>
    <col min="9989" max="9989" width="6.85546875" style="211" customWidth="1"/>
    <col min="9990" max="10240" width="11.42578125" style="211"/>
    <col min="10241" max="10241" width="7.42578125" style="211" customWidth="1"/>
    <col min="10242" max="10242" width="4.28515625" style="211" customWidth="1"/>
    <col min="10243" max="10243" width="59.7109375" style="211" customWidth="1"/>
    <col min="10244" max="10244" width="84.7109375" style="211" customWidth="1"/>
    <col min="10245" max="10245" width="6.85546875" style="211" customWidth="1"/>
    <col min="10246" max="10496" width="11.42578125" style="211"/>
    <col min="10497" max="10497" width="7.42578125" style="211" customWidth="1"/>
    <col min="10498" max="10498" width="4.28515625" style="211" customWidth="1"/>
    <col min="10499" max="10499" width="59.7109375" style="211" customWidth="1"/>
    <col min="10500" max="10500" width="84.7109375" style="211" customWidth="1"/>
    <col min="10501" max="10501" width="6.85546875" style="211" customWidth="1"/>
    <col min="10502" max="10752" width="11.42578125" style="211"/>
    <col min="10753" max="10753" width="7.42578125" style="211" customWidth="1"/>
    <col min="10754" max="10754" width="4.28515625" style="211" customWidth="1"/>
    <col min="10755" max="10755" width="59.7109375" style="211" customWidth="1"/>
    <col min="10756" max="10756" width="84.7109375" style="211" customWidth="1"/>
    <col min="10757" max="10757" width="6.85546875" style="211" customWidth="1"/>
    <col min="10758" max="11008" width="11.42578125" style="211"/>
    <col min="11009" max="11009" width="7.42578125" style="211" customWidth="1"/>
    <col min="11010" max="11010" width="4.28515625" style="211" customWidth="1"/>
    <col min="11011" max="11011" width="59.7109375" style="211" customWidth="1"/>
    <col min="11012" max="11012" width="84.7109375" style="211" customWidth="1"/>
    <col min="11013" max="11013" width="6.85546875" style="211" customWidth="1"/>
    <col min="11014" max="11264" width="11.42578125" style="211"/>
    <col min="11265" max="11265" width="7.42578125" style="211" customWidth="1"/>
    <col min="11266" max="11266" width="4.28515625" style="211" customWidth="1"/>
    <col min="11267" max="11267" width="59.7109375" style="211" customWidth="1"/>
    <col min="11268" max="11268" width="84.7109375" style="211" customWidth="1"/>
    <col min="11269" max="11269" width="6.85546875" style="211" customWidth="1"/>
    <col min="11270" max="11520" width="11.42578125" style="211"/>
    <col min="11521" max="11521" width="7.42578125" style="211" customWidth="1"/>
    <col min="11522" max="11522" width="4.28515625" style="211" customWidth="1"/>
    <col min="11523" max="11523" width="59.7109375" style="211" customWidth="1"/>
    <col min="11524" max="11524" width="84.7109375" style="211" customWidth="1"/>
    <col min="11525" max="11525" width="6.85546875" style="211" customWidth="1"/>
    <col min="11526" max="11776" width="11.42578125" style="211"/>
    <col min="11777" max="11777" width="7.42578125" style="211" customWidth="1"/>
    <col min="11778" max="11778" width="4.28515625" style="211" customWidth="1"/>
    <col min="11779" max="11779" width="59.7109375" style="211" customWidth="1"/>
    <col min="11780" max="11780" width="84.7109375" style="211" customWidth="1"/>
    <col min="11781" max="11781" width="6.85546875" style="211" customWidth="1"/>
    <col min="11782" max="12032" width="11.42578125" style="211"/>
    <col min="12033" max="12033" width="7.42578125" style="211" customWidth="1"/>
    <col min="12034" max="12034" width="4.28515625" style="211" customWidth="1"/>
    <col min="12035" max="12035" width="59.7109375" style="211" customWidth="1"/>
    <col min="12036" max="12036" width="84.7109375" style="211" customWidth="1"/>
    <col min="12037" max="12037" width="6.85546875" style="211" customWidth="1"/>
    <col min="12038" max="12288" width="11.42578125" style="211"/>
    <col min="12289" max="12289" width="7.42578125" style="211" customWidth="1"/>
    <col min="12290" max="12290" width="4.28515625" style="211" customWidth="1"/>
    <col min="12291" max="12291" width="59.7109375" style="211" customWidth="1"/>
    <col min="12292" max="12292" width="84.7109375" style="211" customWidth="1"/>
    <col min="12293" max="12293" width="6.85546875" style="211" customWidth="1"/>
    <col min="12294" max="12544" width="11.42578125" style="211"/>
    <col min="12545" max="12545" width="7.42578125" style="211" customWidth="1"/>
    <col min="12546" max="12546" width="4.28515625" style="211" customWidth="1"/>
    <col min="12547" max="12547" width="59.7109375" style="211" customWidth="1"/>
    <col min="12548" max="12548" width="84.7109375" style="211" customWidth="1"/>
    <col min="12549" max="12549" width="6.85546875" style="211" customWidth="1"/>
    <col min="12550" max="12800" width="11.42578125" style="211"/>
    <col min="12801" max="12801" width="7.42578125" style="211" customWidth="1"/>
    <col min="12802" max="12802" width="4.28515625" style="211" customWidth="1"/>
    <col min="12803" max="12803" width="59.7109375" style="211" customWidth="1"/>
    <col min="12804" max="12804" width="84.7109375" style="211" customWidth="1"/>
    <col min="12805" max="12805" width="6.85546875" style="211" customWidth="1"/>
    <col min="12806" max="13056" width="11.42578125" style="211"/>
    <col min="13057" max="13057" width="7.42578125" style="211" customWidth="1"/>
    <col min="13058" max="13058" width="4.28515625" style="211" customWidth="1"/>
    <col min="13059" max="13059" width="59.7109375" style="211" customWidth="1"/>
    <col min="13060" max="13060" width="84.7109375" style="211" customWidth="1"/>
    <col min="13061" max="13061" width="6.85546875" style="211" customWidth="1"/>
    <col min="13062" max="13312" width="11.42578125" style="211"/>
    <col min="13313" max="13313" width="7.42578125" style="211" customWidth="1"/>
    <col min="13314" max="13314" width="4.28515625" style="211" customWidth="1"/>
    <col min="13315" max="13315" width="59.7109375" style="211" customWidth="1"/>
    <col min="13316" max="13316" width="84.7109375" style="211" customWidth="1"/>
    <col min="13317" max="13317" width="6.85546875" style="211" customWidth="1"/>
    <col min="13318" max="13568" width="11.42578125" style="211"/>
    <col min="13569" max="13569" width="7.42578125" style="211" customWidth="1"/>
    <col min="13570" max="13570" width="4.28515625" style="211" customWidth="1"/>
    <col min="13571" max="13571" width="59.7109375" style="211" customWidth="1"/>
    <col min="13572" max="13572" width="84.7109375" style="211" customWidth="1"/>
    <col min="13573" max="13573" width="6.85546875" style="211" customWidth="1"/>
    <col min="13574" max="13824" width="11.42578125" style="211"/>
    <col min="13825" max="13825" width="7.42578125" style="211" customWidth="1"/>
    <col min="13826" max="13826" width="4.28515625" style="211" customWidth="1"/>
    <col min="13827" max="13827" width="59.7109375" style="211" customWidth="1"/>
    <col min="13828" max="13828" width="84.7109375" style="211" customWidth="1"/>
    <col min="13829" max="13829" width="6.85546875" style="211" customWidth="1"/>
    <col min="13830" max="14080" width="11.42578125" style="211"/>
    <col min="14081" max="14081" width="7.42578125" style="211" customWidth="1"/>
    <col min="14082" max="14082" width="4.28515625" style="211" customWidth="1"/>
    <col min="14083" max="14083" width="59.7109375" style="211" customWidth="1"/>
    <col min="14084" max="14084" width="84.7109375" style="211" customWidth="1"/>
    <col min="14085" max="14085" width="6.85546875" style="211" customWidth="1"/>
    <col min="14086" max="14336" width="11.42578125" style="211"/>
    <col min="14337" max="14337" width="7.42578125" style="211" customWidth="1"/>
    <col min="14338" max="14338" width="4.28515625" style="211" customWidth="1"/>
    <col min="14339" max="14339" width="59.7109375" style="211" customWidth="1"/>
    <col min="14340" max="14340" width="84.7109375" style="211" customWidth="1"/>
    <col min="14341" max="14341" width="6.85546875" style="211" customWidth="1"/>
    <col min="14342" max="14592" width="11.42578125" style="211"/>
    <col min="14593" max="14593" width="7.42578125" style="211" customWidth="1"/>
    <col min="14594" max="14594" width="4.28515625" style="211" customWidth="1"/>
    <col min="14595" max="14595" width="59.7109375" style="211" customWidth="1"/>
    <col min="14596" max="14596" width="84.7109375" style="211" customWidth="1"/>
    <col min="14597" max="14597" width="6.85546875" style="211" customWidth="1"/>
    <col min="14598" max="14848" width="11.42578125" style="211"/>
    <col min="14849" max="14849" width="7.42578125" style="211" customWidth="1"/>
    <col min="14850" max="14850" width="4.28515625" style="211" customWidth="1"/>
    <col min="14851" max="14851" width="59.7109375" style="211" customWidth="1"/>
    <col min="14852" max="14852" width="84.7109375" style="211" customWidth="1"/>
    <col min="14853" max="14853" width="6.85546875" style="211" customWidth="1"/>
    <col min="14854" max="15104" width="11.42578125" style="211"/>
    <col min="15105" max="15105" width="7.42578125" style="211" customWidth="1"/>
    <col min="15106" max="15106" width="4.28515625" style="211" customWidth="1"/>
    <col min="15107" max="15107" width="59.7109375" style="211" customWidth="1"/>
    <col min="15108" max="15108" width="84.7109375" style="211" customWidth="1"/>
    <col min="15109" max="15109" width="6.85546875" style="211" customWidth="1"/>
    <col min="15110" max="15360" width="11.42578125" style="211"/>
    <col min="15361" max="15361" width="7.42578125" style="211" customWidth="1"/>
    <col min="15362" max="15362" width="4.28515625" style="211" customWidth="1"/>
    <col min="15363" max="15363" width="59.7109375" style="211" customWidth="1"/>
    <col min="15364" max="15364" width="84.7109375" style="211" customWidth="1"/>
    <col min="15365" max="15365" width="6.85546875" style="211" customWidth="1"/>
    <col min="15366" max="15616" width="11.42578125" style="211"/>
    <col min="15617" max="15617" width="7.42578125" style="211" customWidth="1"/>
    <col min="15618" max="15618" width="4.28515625" style="211" customWidth="1"/>
    <col min="15619" max="15619" width="59.7109375" style="211" customWidth="1"/>
    <col min="15620" max="15620" width="84.7109375" style="211" customWidth="1"/>
    <col min="15621" max="15621" width="6.85546875" style="211" customWidth="1"/>
    <col min="15622" max="15872" width="11.42578125" style="211"/>
    <col min="15873" max="15873" width="7.42578125" style="211" customWidth="1"/>
    <col min="15874" max="15874" width="4.28515625" style="211" customWidth="1"/>
    <col min="15875" max="15875" width="59.7109375" style="211" customWidth="1"/>
    <col min="15876" max="15876" width="84.7109375" style="211" customWidth="1"/>
    <col min="15877" max="15877" width="6.85546875" style="211" customWidth="1"/>
    <col min="15878" max="16128" width="11.42578125" style="211"/>
    <col min="16129" max="16129" width="7.42578125" style="211" customWidth="1"/>
    <col min="16130" max="16130" width="4.28515625" style="211" customWidth="1"/>
    <col min="16131" max="16131" width="59.7109375" style="211" customWidth="1"/>
    <col min="16132" max="16132" width="84.7109375" style="211" customWidth="1"/>
    <col min="16133" max="16133" width="6.85546875" style="211" customWidth="1"/>
    <col min="16134" max="16384" width="11.42578125" style="211"/>
  </cols>
  <sheetData>
    <row r="1" spans="1:4" s="218" customFormat="1" ht="15.75" customHeight="1" x14ac:dyDescent="0.2">
      <c r="A1" s="693" t="s">
        <v>781</v>
      </c>
      <c r="B1" s="545"/>
      <c r="C1" s="545"/>
      <c r="D1" s="403" t="s">
        <v>1599</v>
      </c>
    </row>
    <row r="2" spans="1:4" s="218" customFormat="1" ht="15.75" customHeight="1" x14ac:dyDescent="0.2">
      <c r="A2" s="693" t="s">
        <v>2074</v>
      </c>
      <c r="B2" s="546"/>
      <c r="C2" s="546"/>
      <c r="D2" s="404"/>
    </row>
    <row r="3" spans="1:4" s="218" customFormat="1" ht="15.75" customHeight="1" x14ac:dyDescent="0.2">
      <c r="A3" s="693" t="s">
        <v>783</v>
      </c>
      <c r="B3" s="201"/>
      <c r="C3" s="201"/>
      <c r="D3" s="404"/>
    </row>
    <row r="4" spans="1:4" s="218" customFormat="1" ht="18" customHeight="1" x14ac:dyDescent="0.2">
      <c r="A4" s="693" t="s">
        <v>412</v>
      </c>
      <c r="B4" s="545"/>
      <c r="C4" s="545"/>
      <c r="D4" s="201"/>
    </row>
    <row r="5" spans="1:4" s="228" customFormat="1" ht="15.75" customHeight="1" x14ac:dyDescent="0.2">
      <c r="A5" s="407"/>
      <c r="B5" s="547"/>
      <c r="C5" s="408"/>
      <c r="D5" s="547"/>
    </row>
    <row r="6" spans="1:4" ht="20.25" customHeight="1" x14ac:dyDescent="0.2">
      <c r="A6" s="1508" t="s">
        <v>415</v>
      </c>
      <c r="B6" s="1508"/>
      <c r="C6" s="1508"/>
      <c r="D6" s="1508"/>
    </row>
    <row r="7" spans="1:4" ht="20.25" customHeight="1" x14ac:dyDescent="0.2">
      <c r="A7" s="1509" t="s">
        <v>771</v>
      </c>
      <c r="B7" s="1509"/>
      <c r="C7" s="700" t="s">
        <v>784</v>
      </c>
      <c r="D7" s="700" t="s">
        <v>785</v>
      </c>
    </row>
    <row r="8" spans="1:4" s="208" customFormat="1" ht="16.5" customHeight="1" x14ac:dyDescent="0.2">
      <c r="A8" s="1520">
        <v>1</v>
      </c>
      <c r="B8" s="1522"/>
      <c r="C8" s="1530" t="s">
        <v>1218</v>
      </c>
      <c r="D8" s="1054" t="s">
        <v>1219</v>
      </c>
    </row>
    <row r="9" spans="1:4" s="208" customFormat="1" ht="17.25" customHeight="1" x14ac:dyDescent="0.2">
      <c r="A9" s="1521"/>
      <c r="B9" s="1523"/>
      <c r="C9" s="1527"/>
      <c r="D9" s="873" t="s">
        <v>1220</v>
      </c>
    </row>
    <row r="10" spans="1:4" s="208" customFormat="1" ht="18" customHeight="1" x14ac:dyDescent="0.2">
      <c r="A10" s="871">
        <v>2</v>
      </c>
      <c r="B10" s="873"/>
      <c r="C10" s="873" t="s">
        <v>2097</v>
      </c>
      <c r="D10" s="873" t="s">
        <v>1221</v>
      </c>
    </row>
    <row r="11" spans="1:4" s="208" customFormat="1" ht="18" customHeight="1" x14ac:dyDescent="0.2">
      <c r="A11" s="870">
        <v>3</v>
      </c>
      <c r="B11" s="423"/>
      <c r="C11" s="873" t="s">
        <v>1222</v>
      </c>
      <c r="D11" s="873" t="s">
        <v>1223</v>
      </c>
    </row>
    <row r="12" spans="1:4" s="208" customFormat="1" ht="18" customHeight="1" x14ac:dyDescent="0.2">
      <c r="A12" s="870">
        <v>4</v>
      </c>
      <c r="B12" s="423"/>
      <c r="C12" s="873" t="s">
        <v>1224</v>
      </c>
      <c r="D12" s="873" t="s">
        <v>1225</v>
      </c>
    </row>
    <row r="13" spans="1:4" s="208" customFormat="1" ht="25.5" x14ac:dyDescent="0.2">
      <c r="A13" s="870">
        <v>5</v>
      </c>
      <c r="B13" s="423"/>
      <c r="C13" s="873" t="s">
        <v>1226</v>
      </c>
      <c r="D13" s="873" t="s">
        <v>1227</v>
      </c>
    </row>
    <row r="14" spans="1:4" s="208" customFormat="1" ht="18" customHeight="1" x14ac:dyDescent="0.2">
      <c r="A14" s="870">
        <v>6</v>
      </c>
      <c r="B14" s="423"/>
      <c r="C14" s="873" t="s">
        <v>1228</v>
      </c>
      <c r="D14" s="873" t="s">
        <v>1229</v>
      </c>
    </row>
    <row r="15" spans="1:4" s="208" customFormat="1" ht="18" customHeight="1" x14ac:dyDescent="0.2">
      <c r="A15" s="1504">
        <v>7</v>
      </c>
      <c r="B15" s="1505"/>
      <c r="C15" s="1527" t="s">
        <v>1230</v>
      </c>
      <c r="D15" s="873" t="s">
        <v>1231</v>
      </c>
    </row>
    <row r="16" spans="1:4" s="208" customFormat="1" ht="18" customHeight="1" x14ac:dyDescent="0.2">
      <c r="A16" s="1504"/>
      <c r="B16" s="1505"/>
      <c r="C16" s="1527"/>
      <c r="D16" s="873" t="s">
        <v>1232</v>
      </c>
    </row>
    <row r="17" spans="1:4" s="208" customFormat="1" ht="29.25" customHeight="1" x14ac:dyDescent="0.2">
      <c r="A17" s="870">
        <v>8</v>
      </c>
      <c r="B17" s="872"/>
      <c r="C17" s="873" t="s">
        <v>1233</v>
      </c>
      <c r="D17" s="873" t="s">
        <v>1234</v>
      </c>
    </row>
    <row r="18" spans="1:4" s="208" customFormat="1" ht="18" customHeight="1" x14ac:dyDescent="0.2">
      <c r="A18" s="870">
        <v>9</v>
      </c>
      <c r="B18" s="875"/>
      <c r="C18" s="873" t="s">
        <v>1235</v>
      </c>
      <c r="D18" s="873" t="s">
        <v>1236</v>
      </c>
    </row>
    <row r="19" spans="1:4" s="208" customFormat="1" ht="18" customHeight="1" x14ac:dyDescent="0.2">
      <c r="A19" s="870">
        <v>10</v>
      </c>
      <c r="B19" s="875"/>
      <c r="C19" s="873" t="s">
        <v>1237</v>
      </c>
      <c r="D19" s="873" t="s">
        <v>1238</v>
      </c>
    </row>
    <row r="20" spans="1:4" s="208" customFormat="1" ht="18" customHeight="1" x14ac:dyDescent="0.2">
      <c r="A20" s="870">
        <v>11</v>
      </c>
      <c r="B20" s="875"/>
      <c r="C20" s="872" t="s">
        <v>1239</v>
      </c>
      <c r="D20" s="873" t="s">
        <v>1240</v>
      </c>
    </row>
    <row r="21" spans="1:4" s="208" customFormat="1" ht="19.5" customHeight="1" x14ac:dyDescent="0.2">
      <c r="A21" s="944">
        <v>12</v>
      </c>
      <c r="B21" s="1184"/>
      <c r="C21" s="754" t="s">
        <v>1241</v>
      </c>
      <c r="D21" s="754" t="s">
        <v>1242</v>
      </c>
    </row>
    <row r="22" spans="1:4" s="208" customFormat="1" ht="18" customHeight="1" x14ac:dyDescent="0.2">
      <c r="A22" s="702"/>
      <c r="B22" s="708"/>
      <c r="C22" s="704"/>
      <c r="D22" s="704"/>
    </row>
    <row r="23" spans="1:4" ht="15" customHeight="1" x14ac:dyDescent="0.2">
      <c r="A23" s="1513" t="s">
        <v>780</v>
      </c>
      <c r="B23" s="1513"/>
      <c r="C23" s="1513"/>
      <c r="D23" s="1513"/>
    </row>
    <row r="24" spans="1:4" x14ac:dyDescent="0.2">
      <c r="A24" s="444"/>
      <c r="B24" s="399"/>
      <c r="C24" s="399"/>
      <c r="D24" s="399"/>
    </row>
  </sheetData>
  <mergeCells count="9">
    <mergeCell ref="A23:D23"/>
    <mergeCell ref="A6:D6"/>
    <mergeCell ref="A7:B7"/>
    <mergeCell ref="A8:A9"/>
    <mergeCell ref="B8:B9"/>
    <mergeCell ref="C8:C9"/>
    <mergeCell ref="A15:A16"/>
    <mergeCell ref="B15:B16"/>
    <mergeCell ref="C15:C16"/>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&amp;R&amp;"Tahoma,Normal"465</oddFooter>
  </headerFooter>
  <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24"/>
  <sheetViews>
    <sheetView showGridLines="0" view="pageBreakPreview" zoomScaleNormal="75" zoomScaleSheetLayoutView="100" workbookViewId="0"/>
  </sheetViews>
  <sheetFormatPr baseColWidth="10" defaultColWidth="11.42578125" defaultRowHeight="12.75" x14ac:dyDescent="0.2"/>
  <cols>
    <col min="1" max="1" width="5.28515625" style="211" customWidth="1"/>
    <col min="2" max="2" width="3.42578125" style="211" customWidth="1"/>
    <col min="3" max="3" width="59.7109375" style="211" customWidth="1"/>
    <col min="4" max="4" width="84.7109375" style="211" customWidth="1"/>
    <col min="5" max="5" width="5" style="211" customWidth="1"/>
    <col min="6" max="256" width="11.42578125" style="211"/>
    <col min="257" max="257" width="7" style="211" customWidth="1"/>
    <col min="258" max="258" width="4.85546875" style="211" customWidth="1"/>
    <col min="259" max="259" width="59.7109375" style="211" customWidth="1"/>
    <col min="260" max="260" width="84.7109375" style="211" customWidth="1"/>
    <col min="261" max="261" width="5" style="211" customWidth="1"/>
    <col min="262" max="512" width="11.42578125" style="211"/>
    <col min="513" max="513" width="7" style="211" customWidth="1"/>
    <col min="514" max="514" width="4.85546875" style="211" customWidth="1"/>
    <col min="515" max="515" width="59.7109375" style="211" customWidth="1"/>
    <col min="516" max="516" width="84.7109375" style="211" customWidth="1"/>
    <col min="517" max="517" width="5" style="211" customWidth="1"/>
    <col min="518" max="768" width="11.42578125" style="211"/>
    <col min="769" max="769" width="7" style="211" customWidth="1"/>
    <col min="770" max="770" width="4.85546875" style="211" customWidth="1"/>
    <col min="771" max="771" width="59.7109375" style="211" customWidth="1"/>
    <col min="772" max="772" width="84.7109375" style="211" customWidth="1"/>
    <col min="773" max="773" width="5" style="211" customWidth="1"/>
    <col min="774" max="1024" width="11.42578125" style="211"/>
    <col min="1025" max="1025" width="7" style="211" customWidth="1"/>
    <col min="1026" max="1026" width="4.85546875" style="211" customWidth="1"/>
    <col min="1027" max="1027" width="59.7109375" style="211" customWidth="1"/>
    <col min="1028" max="1028" width="84.7109375" style="211" customWidth="1"/>
    <col min="1029" max="1029" width="5" style="211" customWidth="1"/>
    <col min="1030" max="1280" width="11.42578125" style="211"/>
    <col min="1281" max="1281" width="7" style="211" customWidth="1"/>
    <col min="1282" max="1282" width="4.85546875" style="211" customWidth="1"/>
    <col min="1283" max="1283" width="59.7109375" style="211" customWidth="1"/>
    <col min="1284" max="1284" width="84.7109375" style="211" customWidth="1"/>
    <col min="1285" max="1285" width="5" style="211" customWidth="1"/>
    <col min="1286" max="1536" width="11.42578125" style="211"/>
    <col min="1537" max="1537" width="7" style="211" customWidth="1"/>
    <col min="1538" max="1538" width="4.85546875" style="211" customWidth="1"/>
    <col min="1539" max="1539" width="59.7109375" style="211" customWidth="1"/>
    <col min="1540" max="1540" width="84.7109375" style="211" customWidth="1"/>
    <col min="1541" max="1541" width="5" style="211" customWidth="1"/>
    <col min="1542" max="1792" width="11.42578125" style="211"/>
    <col min="1793" max="1793" width="7" style="211" customWidth="1"/>
    <col min="1794" max="1794" width="4.85546875" style="211" customWidth="1"/>
    <col min="1795" max="1795" width="59.7109375" style="211" customWidth="1"/>
    <col min="1796" max="1796" width="84.7109375" style="211" customWidth="1"/>
    <col min="1797" max="1797" width="5" style="211" customWidth="1"/>
    <col min="1798" max="2048" width="11.42578125" style="211"/>
    <col min="2049" max="2049" width="7" style="211" customWidth="1"/>
    <col min="2050" max="2050" width="4.85546875" style="211" customWidth="1"/>
    <col min="2051" max="2051" width="59.7109375" style="211" customWidth="1"/>
    <col min="2052" max="2052" width="84.7109375" style="211" customWidth="1"/>
    <col min="2053" max="2053" width="5" style="211" customWidth="1"/>
    <col min="2054" max="2304" width="11.42578125" style="211"/>
    <col min="2305" max="2305" width="7" style="211" customWidth="1"/>
    <col min="2306" max="2306" width="4.85546875" style="211" customWidth="1"/>
    <col min="2307" max="2307" width="59.7109375" style="211" customWidth="1"/>
    <col min="2308" max="2308" width="84.7109375" style="211" customWidth="1"/>
    <col min="2309" max="2309" width="5" style="211" customWidth="1"/>
    <col min="2310" max="2560" width="11.42578125" style="211"/>
    <col min="2561" max="2561" width="7" style="211" customWidth="1"/>
    <col min="2562" max="2562" width="4.85546875" style="211" customWidth="1"/>
    <col min="2563" max="2563" width="59.7109375" style="211" customWidth="1"/>
    <col min="2564" max="2564" width="84.7109375" style="211" customWidth="1"/>
    <col min="2565" max="2565" width="5" style="211" customWidth="1"/>
    <col min="2566" max="2816" width="11.42578125" style="211"/>
    <col min="2817" max="2817" width="7" style="211" customWidth="1"/>
    <col min="2818" max="2818" width="4.85546875" style="211" customWidth="1"/>
    <col min="2819" max="2819" width="59.7109375" style="211" customWidth="1"/>
    <col min="2820" max="2820" width="84.7109375" style="211" customWidth="1"/>
    <col min="2821" max="2821" width="5" style="211" customWidth="1"/>
    <col min="2822" max="3072" width="11.42578125" style="211"/>
    <col min="3073" max="3073" width="7" style="211" customWidth="1"/>
    <col min="3074" max="3074" width="4.85546875" style="211" customWidth="1"/>
    <col min="3075" max="3075" width="59.7109375" style="211" customWidth="1"/>
    <col min="3076" max="3076" width="84.7109375" style="211" customWidth="1"/>
    <col min="3077" max="3077" width="5" style="211" customWidth="1"/>
    <col min="3078" max="3328" width="11.42578125" style="211"/>
    <col min="3329" max="3329" width="7" style="211" customWidth="1"/>
    <col min="3330" max="3330" width="4.85546875" style="211" customWidth="1"/>
    <col min="3331" max="3331" width="59.7109375" style="211" customWidth="1"/>
    <col min="3332" max="3332" width="84.7109375" style="211" customWidth="1"/>
    <col min="3333" max="3333" width="5" style="211" customWidth="1"/>
    <col min="3334" max="3584" width="11.42578125" style="211"/>
    <col min="3585" max="3585" width="7" style="211" customWidth="1"/>
    <col min="3586" max="3586" width="4.85546875" style="211" customWidth="1"/>
    <col min="3587" max="3587" width="59.7109375" style="211" customWidth="1"/>
    <col min="3588" max="3588" width="84.7109375" style="211" customWidth="1"/>
    <col min="3589" max="3589" width="5" style="211" customWidth="1"/>
    <col min="3590" max="3840" width="11.42578125" style="211"/>
    <col min="3841" max="3841" width="7" style="211" customWidth="1"/>
    <col min="3842" max="3842" width="4.85546875" style="211" customWidth="1"/>
    <col min="3843" max="3843" width="59.7109375" style="211" customWidth="1"/>
    <col min="3844" max="3844" width="84.7109375" style="211" customWidth="1"/>
    <col min="3845" max="3845" width="5" style="211" customWidth="1"/>
    <col min="3846" max="4096" width="11.42578125" style="211"/>
    <col min="4097" max="4097" width="7" style="211" customWidth="1"/>
    <col min="4098" max="4098" width="4.85546875" style="211" customWidth="1"/>
    <col min="4099" max="4099" width="59.7109375" style="211" customWidth="1"/>
    <col min="4100" max="4100" width="84.7109375" style="211" customWidth="1"/>
    <col min="4101" max="4101" width="5" style="211" customWidth="1"/>
    <col min="4102" max="4352" width="11.42578125" style="211"/>
    <col min="4353" max="4353" width="7" style="211" customWidth="1"/>
    <col min="4354" max="4354" width="4.85546875" style="211" customWidth="1"/>
    <col min="4355" max="4355" width="59.7109375" style="211" customWidth="1"/>
    <col min="4356" max="4356" width="84.7109375" style="211" customWidth="1"/>
    <col min="4357" max="4357" width="5" style="211" customWidth="1"/>
    <col min="4358" max="4608" width="11.42578125" style="211"/>
    <col min="4609" max="4609" width="7" style="211" customWidth="1"/>
    <col min="4610" max="4610" width="4.85546875" style="211" customWidth="1"/>
    <col min="4611" max="4611" width="59.7109375" style="211" customWidth="1"/>
    <col min="4612" max="4612" width="84.7109375" style="211" customWidth="1"/>
    <col min="4613" max="4613" width="5" style="211" customWidth="1"/>
    <col min="4614" max="4864" width="11.42578125" style="211"/>
    <col min="4865" max="4865" width="7" style="211" customWidth="1"/>
    <col min="4866" max="4866" width="4.85546875" style="211" customWidth="1"/>
    <col min="4867" max="4867" width="59.7109375" style="211" customWidth="1"/>
    <col min="4868" max="4868" width="84.7109375" style="211" customWidth="1"/>
    <col min="4869" max="4869" width="5" style="211" customWidth="1"/>
    <col min="4870" max="5120" width="11.42578125" style="211"/>
    <col min="5121" max="5121" width="7" style="211" customWidth="1"/>
    <col min="5122" max="5122" width="4.85546875" style="211" customWidth="1"/>
    <col min="5123" max="5123" width="59.7109375" style="211" customWidth="1"/>
    <col min="5124" max="5124" width="84.7109375" style="211" customWidth="1"/>
    <col min="5125" max="5125" width="5" style="211" customWidth="1"/>
    <col min="5126" max="5376" width="11.42578125" style="211"/>
    <col min="5377" max="5377" width="7" style="211" customWidth="1"/>
    <col min="5378" max="5378" width="4.85546875" style="211" customWidth="1"/>
    <col min="5379" max="5379" width="59.7109375" style="211" customWidth="1"/>
    <col min="5380" max="5380" width="84.7109375" style="211" customWidth="1"/>
    <col min="5381" max="5381" width="5" style="211" customWidth="1"/>
    <col min="5382" max="5632" width="11.42578125" style="211"/>
    <col min="5633" max="5633" width="7" style="211" customWidth="1"/>
    <col min="5634" max="5634" width="4.85546875" style="211" customWidth="1"/>
    <col min="5635" max="5635" width="59.7109375" style="211" customWidth="1"/>
    <col min="5636" max="5636" width="84.7109375" style="211" customWidth="1"/>
    <col min="5637" max="5637" width="5" style="211" customWidth="1"/>
    <col min="5638" max="5888" width="11.42578125" style="211"/>
    <col min="5889" max="5889" width="7" style="211" customWidth="1"/>
    <col min="5890" max="5890" width="4.85546875" style="211" customWidth="1"/>
    <col min="5891" max="5891" width="59.7109375" style="211" customWidth="1"/>
    <col min="5892" max="5892" width="84.7109375" style="211" customWidth="1"/>
    <col min="5893" max="5893" width="5" style="211" customWidth="1"/>
    <col min="5894" max="6144" width="11.42578125" style="211"/>
    <col min="6145" max="6145" width="7" style="211" customWidth="1"/>
    <col min="6146" max="6146" width="4.85546875" style="211" customWidth="1"/>
    <col min="6147" max="6147" width="59.7109375" style="211" customWidth="1"/>
    <col min="6148" max="6148" width="84.7109375" style="211" customWidth="1"/>
    <col min="6149" max="6149" width="5" style="211" customWidth="1"/>
    <col min="6150" max="6400" width="11.42578125" style="211"/>
    <col min="6401" max="6401" width="7" style="211" customWidth="1"/>
    <col min="6402" max="6402" width="4.85546875" style="211" customWidth="1"/>
    <col min="6403" max="6403" width="59.7109375" style="211" customWidth="1"/>
    <col min="6404" max="6404" width="84.7109375" style="211" customWidth="1"/>
    <col min="6405" max="6405" width="5" style="211" customWidth="1"/>
    <col min="6406" max="6656" width="11.42578125" style="211"/>
    <col min="6657" max="6657" width="7" style="211" customWidth="1"/>
    <col min="6658" max="6658" width="4.85546875" style="211" customWidth="1"/>
    <col min="6659" max="6659" width="59.7109375" style="211" customWidth="1"/>
    <col min="6660" max="6660" width="84.7109375" style="211" customWidth="1"/>
    <col min="6661" max="6661" width="5" style="211" customWidth="1"/>
    <col min="6662" max="6912" width="11.42578125" style="211"/>
    <col min="6913" max="6913" width="7" style="211" customWidth="1"/>
    <col min="6914" max="6914" width="4.85546875" style="211" customWidth="1"/>
    <col min="6915" max="6915" width="59.7109375" style="211" customWidth="1"/>
    <col min="6916" max="6916" width="84.7109375" style="211" customWidth="1"/>
    <col min="6917" max="6917" width="5" style="211" customWidth="1"/>
    <col min="6918" max="7168" width="11.42578125" style="211"/>
    <col min="7169" max="7169" width="7" style="211" customWidth="1"/>
    <col min="7170" max="7170" width="4.85546875" style="211" customWidth="1"/>
    <col min="7171" max="7171" width="59.7109375" style="211" customWidth="1"/>
    <col min="7172" max="7172" width="84.7109375" style="211" customWidth="1"/>
    <col min="7173" max="7173" width="5" style="211" customWidth="1"/>
    <col min="7174" max="7424" width="11.42578125" style="211"/>
    <col min="7425" max="7425" width="7" style="211" customWidth="1"/>
    <col min="7426" max="7426" width="4.85546875" style="211" customWidth="1"/>
    <col min="7427" max="7427" width="59.7109375" style="211" customWidth="1"/>
    <col min="7428" max="7428" width="84.7109375" style="211" customWidth="1"/>
    <col min="7429" max="7429" width="5" style="211" customWidth="1"/>
    <col min="7430" max="7680" width="11.42578125" style="211"/>
    <col min="7681" max="7681" width="7" style="211" customWidth="1"/>
    <col min="7682" max="7682" width="4.85546875" style="211" customWidth="1"/>
    <col min="7683" max="7683" width="59.7109375" style="211" customWidth="1"/>
    <col min="7684" max="7684" width="84.7109375" style="211" customWidth="1"/>
    <col min="7685" max="7685" width="5" style="211" customWidth="1"/>
    <col min="7686" max="7936" width="11.42578125" style="211"/>
    <col min="7937" max="7937" width="7" style="211" customWidth="1"/>
    <col min="7938" max="7938" width="4.85546875" style="211" customWidth="1"/>
    <col min="7939" max="7939" width="59.7109375" style="211" customWidth="1"/>
    <col min="7940" max="7940" width="84.7109375" style="211" customWidth="1"/>
    <col min="7941" max="7941" width="5" style="211" customWidth="1"/>
    <col min="7942" max="8192" width="11.42578125" style="211"/>
    <col min="8193" max="8193" width="7" style="211" customWidth="1"/>
    <col min="8194" max="8194" width="4.85546875" style="211" customWidth="1"/>
    <col min="8195" max="8195" width="59.7109375" style="211" customWidth="1"/>
    <col min="8196" max="8196" width="84.7109375" style="211" customWidth="1"/>
    <col min="8197" max="8197" width="5" style="211" customWidth="1"/>
    <col min="8198" max="8448" width="11.42578125" style="211"/>
    <col min="8449" max="8449" width="7" style="211" customWidth="1"/>
    <col min="8450" max="8450" width="4.85546875" style="211" customWidth="1"/>
    <col min="8451" max="8451" width="59.7109375" style="211" customWidth="1"/>
    <col min="8452" max="8452" width="84.7109375" style="211" customWidth="1"/>
    <col min="8453" max="8453" width="5" style="211" customWidth="1"/>
    <col min="8454" max="8704" width="11.42578125" style="211"/>
    <col min="8705" max="8705" width="7" style="211" customWidth="1"/>
    <col min="8706" max="8706" width="4.85546875" style="211" customWidth="1"/>
    <col min="8707" max="8707" width="59.7109375" style="211" customWidth="1"/>
    <col min="8708" max="8708" width="84.7109375" style="211" customWidth="1"/>
    <col min="8709" max="8709" width="5" style="211" customWidth="1"/>
    <col min="8710" max="8960" width="11.42578125" style="211"/>
    <col min="8961" max="8961" width="7" style="211" customWidth="1"/>
    <col min="8962" max="8962" width="4.85546875" style="211" customWidth="1"/>
    <col min="8963" max="8963" width="59.7109375" style="211" customWidth="1"/>
    <col min="8964" max="8964" width="84.7109375" style="211" customWidth="1"/>
    <col min="8965" max="8965" width="5" style="211" customWidth="1"/>
    <col min="8966" max="9216" width="11.42578125" style="211"/>
    <col min="9217" max="9217" width="7" style="211" customWidth="1"/>
    <col min="9218" max="9218" width="4.85546875" style="211" customWidth="1"/>
    <col min="9219" max="9219" width="59.7109375" style="211" customWidth="1"/>
    <col min="9220" max="9220" width="84.7109375" style="211" customWidth="1"/>
    <col min="9221" max="9221" width="5" style="211" customWidth="1"/>
    <col min="9222" max="9472" width="11.42578125" style="211"/>
    <col min="9473" max="9473" width="7" style="211" customWidth="1"/>
    <col min="9474" max="9474" width="4.85546875" style="211" customWidth="1"/>
    <col min="9475" max="9475" width="59.7109375" style="211" customWidth="1"/>
    <col min="9476" max="9476" width="84.7109375" style="211" customWidth="1"/>
    <col min="9477" max="9477" width="5" style="211" customWidth="1"/>
    <col min="9478" max="9728" width="11.42578125" style="211"/>
    <col min="9729" max="9729" width="7" style="211" customWidth="1"/>
    <col min="9730" max="9730" width="4.85546875" style="211" customWidth="1"/>
    <col min="9731" max="9731" width="59.7109375" style="211" customWidth="1"/>
    <col min="9732" max="9732" width="84.7109375" style="211" customWidth="1"/>
    <col min="9733" max="9733" width="5" style="211" customWidth="1"/>
    <col min="9734" max="9984" width="11.42578125" style="211"/>
    <col min="9985" max="9985" width="7" style="211" customWidth="1"/>
    <col min="9986" max="9986" width="4.85546875" style="211" customWidth="1"/>
    <col min="9987" max="9987" width="59.7109375" style="211" customWidth="1"/>
    <col min="9988" max="9988" width="84.7109375" style="211" customWidth="1"/>
    <col min="9989" max="9989" width="5" style="211" customWidth="1"/>
    <col min="9990" max="10240" width="11.42578125" style="211"/>
    <col min="10241" max="10241" width="7" style="211" customWidth="1"/>
    <col min="10242" max="10242" width="4.85546875" style="211" customWidth="1"/>
    <col min="10243" max="10243" width="59.7109375" style="211" customWidth="1"/>
    <col min="10244" max="10244" width="84.7109375" style="211" customWidth="1"/>
    <col min="10245" max="10245" width="5" style="211" customWidth="1"/>
    <col min="10246" max="10496" width="11.42578125" style="211"/>
    <col min="10497" max="10497" width="7" style="211" customWidth="1"/>
    <col min="10498" max="10498" width="4.85546875" style="211" customWidth="1"/>
    <col min="10499" max="10499" width="59.7109375" style="211" customWidth="1"/>
    <col min="10500" max="10500" width="84.7109375" style="211" customWidth="1"/>
    <col min="10501" max="10501" width="5" style="211" customWidth="1"/>
    <col min="10502" max="10752" width="11.42578125" style="211"/>
    <col min="10753" max="10753" width="7" style="211" customWidth="1"/>
    <col min="10754" max="10754" width="4.85546875" style="211" customWidth="1"/>
    <col min="10755" max="10755" width="59.7109375" style="211" customWidth="1"/>
    <col min="10756" max="10756" width="84.7109375" style="211" customWidth="1"/>
    <col min="10757" max="10757" width="5" style="211" customWidth="1"/>
    <col min="10758" max="11008" width="11.42578125" style="211"/>
    <col min="11009" max="11009" width="7" style="211" customWidth="1"/>
    <col min="11010" max="11010" width="4.85546875" style="211" customWidth="1"/>
    <col min="11011" max="11011" width="59.7109375" style="211" customWidth="1"/>
    <col min="11012" max="11012" width="84.7109375" style="211" customWidth="1"/>
    <col min="11013" max="11013" width="5" style="211" customWidth="1"/>
    <col min="11014" max="11264" width="11.42578125" style="211"/>
    <col min="11265" max="11265" width="7" style="211" customWidth="1"/>
    <col min="11266" max="11266" width="4.85546875" style="211" customWidth="1"/>
    <col min="11267" max="11267" width="59.7109375" style="211" customWidth="1"/>
    <col min="11268" max="11268" width="84.7109375" style="211" customWidth="1"/>
    <col min="11269" max="11269" width="5" style="211" customWidth="1"/>
    <col min="11270" max="11520" width="11.42578125" style="211"/>
    <col min="11521" max="11521" width="7" style="211" customWidth="1"/>
    <col min="11522" max="11522" width="4.85546875" style="211" customWidth="1"/>
    <col min="11523" max="11523" width="59.7109375" style="211" customWidth="1"/>
    <col min="11524" max="11524" width="84.7109375" style="211" customWidth="1"/>
    <col min="11525" max="11525" width="5" style="211" customWidth="1"/>
    <col min="11526" max="11776" width="11.42578125" style="211"/>
    <col min="11777" max="11777" width="7" style="211" customWidth="1"/>
    <col min="11778" max="11778" width="4.85546875" style="211" customWidth="1"/>
    <col min="11779" max="11779" width="59.7109375" style="211" customWidth="1"/>
    <col min="11780" max="11780" width="84.7109375" style="211" customWidth="1"/>
    <col min="11781" max="11781" width="5" style="211" customWidth="1"/>
    <col min="11782" max="12032" width="11.42578125" style="211"/>
    <col min="12033" max="12033" width="7" style="211" customWidth="1"/>
    <col min="12034" max="12034" width="4.85546875" style="211" customWidth="1"/>
    <col min="12035" max="12035" width="59.7109375" style="211" customWidth="1"/>
    <col min="12036" max="12036" width="84.7109375" style="211" customWidth="1"/>
    <col min="12037" max="12037" width="5" style="211" customWidth="1"/>
    <col min="12038" max="12288" width="11.42578125" style="211"/>
    <col min="12289" max="12289" width="7" style="211" customWidth="1"/>
    <col min="12290" max="12290" width="4.85546875" style="211" customWidth="1"/>
    <col min="12291" max="12291" width="59.7109375" style="211" customWidth="1"/>
    <col min="12292" max="12292" width="84.7109375" style="211" customWidth="1"/>
    <col min="12293" max="12293" width="5" style="211" customWidth="1"/>
    <col min="12294" max="12544" width="11.42578125" style="211"/>
    <col min="12545" max="12545" width="7" style="211" customWidth="1"/>
    <col min="12546" max="12546" width="4.85546875" style="211" customWidth="1"/>
    <col min="12547" max="12547" width="59.7109375" style="211" customWidth="1"/>
    <col min="12548" max="12548" width="84.7109375" style="211" customWidth="1"/>
    <col min="12549" max="12549" width="5" style="211" customWidth="1"/>
    <col min="12550" max="12800" width="11.42578125" style="211"/>
    <col min="12801" max="12801" width="7" style="211" customWidth="1"/>
    <col min="12802" max="12802" width="4.85546875" style="211" customWidth="1"/>
    <col min="12803" max="12803" width="59.7109375" style="211" customWidth="1"/>
    <col min="12804" max="12804" width="84.7109375" style="211" customWidth="1"/>
    <col min="12805" max="12805" width="5" style="211" customWidth="1"/>
    <col min="12806" max="13056" width="11.42578125" style="211"/>
    <col min="13057" max="13057" width="7" style="211" customWidth="1"/>
    <col min="13058" max="13058" width="4.85546875" style="211" customWidth="1"/>
    <col min="13059" max="13059" width="59.7109375" style="211" customWidth="1"/>
    <col min="13060" max="13060" width="84.7109375" style="211" customWidth="1"/>
    <col min="13061" max="13061" width="5" style="211" customWidth="1"/>
    <col min="13062" max="13312" width="11.42578125" style="211"/>
    <col min="13313" max="13313" width="7" style="211" customWidth="1"/>
    <col min="13314" max="13314" width="4.85546875" style="211" customWidth="1"/>
    <col min="13315" max="13315" width="59.7109375" style="211" customWidth="1"/>
    <col min="13316" max="13316" width="84.7109375" style="211" customWidth="1"/>
    <col min="13317" max="13317" width="5" style="211" customWidth="1"/>
    <col min="13318" max="13568" width="11.42578125" style="211"/>
    <col min="13569" max="13569" width="7" style="211" customWidth="1"/>
    <col min="13570" max="13570" width="4.85546875" style="211" customWidth="1"/>
    <col min="13571" max="13571" width="59.7109375" style="211" customWidth="1"/>
    <col min="13572" max="13572" width="84.7109375" style="211" customWidth="1"/>
    <col min="13573" max="13573" width="5" style="211" customWidth="1"/>
    <col min="13574" max="13824" width="11.42578125" style="211"/>
    <col min="13825" max="13825" width="7" style="211" customWidth="1"/>
    <col min="13826" max="13826" width="4.85546875" style="211" customWidth="1"/>
    <col min="13827" max="13827" width="59.7109375" style="211" customWidth="1"/>
    <col min="13828" max="13828" width="84.7109375" style="211" customWidth="1"/>
    <col min="13829" max="13829" width="5" style="211" customWidth="1"/>
    <col min="13830" max="14080" width="11.42578125" style="211"/>
    <col min="14081" max="14081" width="7" style="211" customWidth="1"/>
    <col min="14082" max="14082" width="4.85546875" style="211" customWidth="1"/>
    <col min="14083" max="14083" width="59.7109375" style="211" customWidth="1"/>
    <col min="14084" max="14084" width="84.7109375" style="211" customWidth="1"/>
    <col min="14085" max="14085" width="5" style="211" customWidth="1"/>
    <col min="14086" max="14336" width="11.42578125" style="211"/>
    <col min="14337" max="14337" width="7" style="211" customWidth="1"/>
    <col min="14338" max="14338" width="4.85546875" style="211" customWidth="1"/>
    <col min="14339" max="14339" width="59.7109375" style="211" customWidth="1"/>
    <col min="14340" max="14340" width="84.7109375" style="211" customWidth="1"/>
    <col min="14341" max="14341" width="5" style="211" customWidth="1"/>
    <col min="14342" max="14592" width="11.42578125" style="211"/>
    <col min="14593" max="14593" width="7" style="211" customWidth="1"/>
    <col min="14594" max="14594" width="4.85546875" style="211" customWidth="1"/>
    <col min="14595" max="14595" width="59.7109375" style="211" customWidth="1"/>
    <col min="14596" max="14596" width="84.7109375" style="211" customWidth="1"/>
    <col min="14597" max="14597" width="5" style="211" customWidth="1"/>
    <col min="14598" max="14848" width="11.42578125" style="211"/>
    <col min="14849" max="14849" width="7" style="211" customWidth="1"/>
    <col min="14850" max="14850" width="4.85546875" style="211" customWidth="1"/>
    <col min="14851" max="14851" width="59.7109375" style="211" customWidth="1"/>
    <col min="14852" max="14852" width="84.7109375" style="211" customWidth="1"/>
    <col min="14853" max="14853" width="5" style="211" customWidth="1"/>
    <col min="14854" max="15104" width="11.42578125" style="211"/>
    <col min="15105" max="15105" width="7" style="211" customWidth="1"/>
    <col min="15106" max="15106" width="4.85546875" style="211" customWidth="1"/>
    <col min="15107" max="15107" width="59.7109375" style="211" customWidth="1"/>
    <col min="15108" max="15108" width="84.7109375" style="211" customWidth="1"/>
    <col min="15109" max="15109" width="5" style="211" customWidth="1"/>
    <col min="15110" max="15360" width="11.42578125" style="211"/>
    <col min="15361" max="15361" width="7" style="211" customWidth="1"/>
    <col min="15362" max="15362" width="4.85546875" style="211" customWidth="1"/>
    <col min="15363" max="15363" width="59.7109375" style="211" customWidth="1"/>
    <col min="15364" max="15364" width="84.7109375" style="211" customWidth="1"/>
    <col min="15365" max="15365" width="5" style="211" customWidth="1"/>
    <col min="15366" max="15616" width="11.42578125" style="211"/>
    <col min="15617" max="15617" width="7" style="211" customWidth="1"/>
    <col min="15618" max="15618" width="4.85546875" style="211" customWidth="1"/>
    <col min="15619" max="15619" width="59.7109375" style="211" customWidth="1"/>
    <col min="15620" max="15620" width="84.7109375" style="211" customWidth="1"/>
    <col min="15621" max="15621" width="5" style="211" customWidth="1"/>
    <col min="15622" max="15872" width="11.42578125" style="211"/>
    <col min="15873" max="15873" width="7" style="211" customWidth="1"/>
    <col min="15874" max="15874" width="4.85546875" style="211" customWidth="1"/>
    <col min="15875" max="15875" width="59.7109375" style="211" customWidth="1"/>
    <col min="15876" max="15876" width="84.7109375" style="211" customWidth="1"/>
    <col min="15877" max="15877" width="5" style="211" customWidth="1"/>
    <col min="15878" max="16128" width="11.42578125" style="211"/>
    <col min="16129" max="16129" width="7" style="211" customWidth="1"/>
    <col min="16130" max="16130" width="4.85546875" style="211" customWidth="1"/>
    <col min="16131" max="16131" width="59.7109375" style="211" customWidth="1"/>
    <col min="16132" max="16132" width="84.7109375" style="211" customWidth="1"/>
    <col min="16133" max="16133" width="5" style="211" customWidth="1"/>
    <col min="16134" max="16384" width="11.42578125" style="211"/>
  </cols>
  <sheetData>
    <row r="1" spans="1:5" s="247" customFormat="1" ht="15.75" customHeight="1" x14ac:dyDescent="0.2">
      <c r="A1" s="401" t="s">
        <v>781</v>
      </c>
      <c r="B1" s="448"/>
      <c r="C1" s="448"/>
      <c r="D1" s="403" t="s">
        <v>1600</v>
      </c>
    </row>
    <row r="2" spans="1:5" s="247" customFormat="1" ht="15.75" customHeight="1" x14ac:dyDescent="0.2">
      <c r="A2" s="401" t="s">
        <v>2075</v>
      </c>
      <c r="B2" s="449"/>
      <c r="C2" s="449"/>
      <c r="D2" s="404"/>
    </row>
    <row r="3" spans="1:5" s="247" customFormat="1" ht="15.75" customHeight="1" x14ac:dyDescent="0.2">
      <c r="A3" s="401" t="s">
        <v>783</v>
      </c>
      <c r="B3" s="437"/>
      <c r="C3" s="437"/>
      <c r="D3" s="404"/>
    </row>
    <row r="4" spans="1:5" s="247" customFormat="1" ht="15.75" customHeight="1" x14ac:dyDescent="0.2">
      <c r="A4" s="401" t="s">
        <v>412</v>
      </c>
      <c r="B4" s="448"/>
      <c r="C4" s="448"/>
      <c r="D4" s="421"/>
    </row>
    <row r="5" spans="1:5" ht="12.75" customHeight="1" x14ac:dyDescent="0.2">
      <c r="A5" s="407"/>
      <c r="B5" s="542"/>
      <c r="C5" s="408"/>
      <c r="D5" s="542"/>
    </row>
    <row r="6" spans="1:5" s="399" customFormat="1" ht="23.25" customHeight="1" x14ac:dyDescent="0.2">
      <c r="A6" s="1508" t="s">
        <v>14</v>
      </c>
      <c r="B6" s="1508"/>
      <c r="C6" s="1508"/>
      <c r="D6" s="1508"/>
    </row>
    <row r="7" spans="1:5" s="399" customFormat="1" ht="22.5" customHeight="1" x14ac:dyDescent="0.2">
      <c r="A7" s="1509" t="s">
        <v>771</v>
      </c>
      <c r="B7" s="1509"/>
      <c r="C7" s="491" t="s">
        <v>784</v>
      </c>
      <c r="D7" s="491" t="s">
        <v>785</v>
      </c>
    </row>
    <row r="8" spans="1:5" s="410" customFormat="1" ht="21.75" customHeight="1" x14ac:dyDescent="0.2">
      <c r="A8" s="932">
        <v>1</v>
      </c>
      <c r="B8" s="1190"/>
      <c r="C8" s="924" t="s">
        <v>1243</v>
      </c>
      <c r="D8" s="1054" t="s">
        <v>1244</v>
      </c>
    </row>
    <row r="9" spans="1:5" s="410" customFormat="1" ht="21.75" customHeight="1" x14ac:dyDescent="0.2">
      <c r="A9" s="870">
        <v>2</v>
      </c>
      <c r="B9" s="524"/>
      <c r="C9" s="872" t="s">
        <v>791</v>
      </c>
      <c r="D9" s="873" t="s">
        <v>1245</v>
      </c>
    </row>
    <row r="10" spans="1:5" s="410" customFormat="1" ht="30" customHeight="1" x14ac:dyDescent="0.2">
      <c r="A10" s="870">
        <v>3</v>
      </c>
      <c r="B10" s="524"/>
      <c r="C10" s="873" t="s">
        <v>1246</v>
      </c>
      <c r="D10" s="873" t="s">
        <v>1247</v>
      </c>
    </row>
    <row r="11" spans="1:5" s="208" customFormat="1" ht="21" customHeight="1" x14ac:dyDescent="0.2">
      <c r="A11" s="871">
        <v>4</v>
      </c>
      <c r="B11" s="875"/>
      <c r="C11" s="873" t="s">
        <v>1248</v>
      </c>
      <c r="D11" s="873" t="s">
        <v>1249</v>
      </c>
      <c r="E11" s="410"/>
    </row>
    <row r="12" spans="1:5" s="208" customFormat="1" ht="27.75" customHeight="1" x14ac:dyDescent="0.2">
      <c r="A12" s="871">
        <v>5</v>
      </c>
      <c r="B12" s="873"/>
      <c r="C12" s="873" t="s">
        <v>1250</v>
      </c>
      <c r="D12" s="873" t="s">
        <v>1251</v>
      </c>
      <c r="E12" s="410"/>
    </row>
    <row r="13" spans="1:5" s="208" customFormat="1" ht="22.5" customHeight="1" x14ac:dyDescent="0.2">
      <c r="A13" s="871">
        <v>6</v>
      </c>
      <c r="B13" s="873"/>
      <c r="C13" s="873" t="s">
        <v>1252</v>
      </c>
      <c r="D13" s="873" t="s">
        <v>1253</v>
      </c>
      <c r="E13" s="410"/>
    </row>
    <row r="14" spans="1:5" s="208" customFormat="1" ht="27.75" customHeight="1" x14ac:dyDescent="0.2">
      <c r="A14" s="871">
        <v>7</v>
      </c>
      <c r="B14" s="875"/>
      <c r="C14" s="873" t="s">
        <v>1254</v>
      </c>
      <c r="D14" s="873" t="s">
        <v>1255</v>
      </c>
      <c r="E14" s="410"/>
    </row>
    <row r="15" spans="1:5" s="208" customFormat="1" ht="21" customHeight="1" x14ac:dyDescent="0.2">
      <c r="A15" s="871">
        <v>8</v>
      </c>
      <c r="B15" s="875"/>
      <c r="C15" s="873" t="s">
        <v>1256</v>
      </c>
      <c r="D15" s="873" t="s">
        <v>1257</v>
      </c>
      <c r="E15" s="410"/>
    </row>
    <row r="16" spans="1:5" s="208" customFormat="1" ht="20.25" customHeight="1" x14ac:dyDescent="0.2">
      <c r="A16" s="871">
        <v>9</v>
      </c>
      <c r="B16" s="873"/>
      <c r="C16" s="873" t="s">
        <v>1258</v>
      </c>
      <c r="D16" s="873" t="s">
        <v>1259</v>
      </c>
      <c r="E16" s="410"/>
    </row>
    <row r="17" spans="1:5" s="208" customFormat="1" ht="21" customHeight="1" x14ac:dyDescent="0.2">
      <c r="A17" s="871">
        <v>10</v>
      </c>
      <c r="B17" s="873"/>
      <c r="C17" s="873" t="s">
        <v>1260</v>
      </c>
      <c r="D17" s="873" t="s">
        <v>1261</v>
      </c>
      <c r="E17" s="410"/>
    </row>
    <row r="18" spans="1:5" s="208" customFormat="1" ht="22.5" customHeight="1" x14ac:dyDescent="0.2">
      <c r="A18" s="871">
        <v>11</v>
      </c>
      <c r="B18" s="873"/>
      <c r="C18" s="873" t="s">
        <v>1262</v>
      </c>
      <c r="D18" s="873" t="s">
        <v>1263</v>
      </c>
      <c r="E18" s="410"/>
    </row>
    <row r="19" spans="1:5" s="208" customFormat="1" ht="30" customHeight="1" x14ac:dyDescent="0.2">
      <c r="A19" s="1183">
        <v>12</v>
      </c>
      <c r="B19" s="754"/>
      <c r="C19" s="754" t="s">
        <v>1264</v>
      </c>
      <c r="D19" s="754" t="s">
        <v>1265</v>
      </c>
      <c r="E19" s="410"/>
    </row>
    <row r="20" spans="1:5" s="208" customFormat="1" ht="14.25" customHeight="1" x14ac:dyDescent="0.2">
      <c r="A20" s="410"/>
      <c r="B20" s="410"/>
      <c r="C20" s="410"/>
      <c r="D20" s="410"/>
    </row>
    <row r="21" spans="1:5" ht="14.25" customHeight="1" x14ac:dyDescent="0.2">
      <c r="A21" s="1513" t="s">
        <v>780</v>
      </c>
      <c r="B21" s="1513"/>
      <c r="C21" s="1513"/>
      <c r="D21" s="1513"/>
    </row>
    <row r="23" spans="1:5" x14ac:dyDescent="0.2">
      <c r="D23" s="424"/>
    </row>
    <row r="24" spans="1:5" x14ac:dyDescent="0.2">
      <c r="D24" s="439"/>
    </row>
  </sheetData>
  <mergeCells count="3">
    <mergeCell ref="A6:D6"/>
    <mergeCell ref="A7:B7"/>
    <mergeCell ref="A21:D2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&amp;L&amp;"Tahoma,Normal"466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Button 1">
              <controlPr defaultSize="0" print="0" autoFill="0" autoPict="0" macro="[2]!Macro21">
                <anchor moveWithCells="1" sizeWithCells="1">
                  <from>
                    <xdr:col>2</xdr:col>
                    <xdr:colOff>2114550</xdr:colOff>
                    <xdr:row>5</xdr:row>
                    <xdr:rowOff>28575</xdr:rowOff>
                  </from>
                  <to>
                    <xdr:col>2</xdr:col>
                    <xdr:colOff>2114550</xdr:colOff>
                    <xdr:row>5</xdr:row>
                    <xdr:rowOff>28575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21"/>
  <sheetViews>
    <sheetView showGridLines="0" view="pageBreakPreview" zoomScaleNormal="75" zoomScaleSheetLayoutView="100" workbookViewId="0"/>
  </sheetViews>
  <sheetFormatPr baseColWidth="10" defaultColWidth="11.42578125" defaultRowHeight="12.75" x14ac:dyDescent="0.2"/>
  <cols>
    <col min="1" max="1" width="5.140625" style="211" customWidth="1"/>
    <col min="2" max="2" width="9.28515625" style="211" customWidth="1"/>
    <col min="3" max="3" width="72.85546875" style="211" customWidth="1"/>
    <col min="4" max="4" width="65.85546875" style="211" customWidth="1"/>
    <col min="5" max="5" width="5.28515625" style="211" customWidth="1"/>
    <col min="6" max="256" width="11.42578125" style="211"/>
    <col min="257" max="257" width="7" style="211" customWidth="1"/>
    <col min="258" max="258" width="4.85546875" style="211" customWidth="1"/>
    <col min="259" max="259" width="59.7109375" style="211" customWidth="1"/>
    <col min="260" max="260" width="84.7109375" style="211" customWidth="1"/>
    <col min="261" max="261" width="5.28515625" style="211" customWidth="1"/>
    <col min="262" max="512" width="11.42578125" style="211"/>
    <col min="513" max="513" width="7" style="211" customWidth="1"/>
    <col min="514" max="514" width="4.85546875" style="211" customWidth="1"/>
    <col min="515" max="515" width="59.7109375" style="211" customWidth="1"/>
    <col min="516" max="516" width="84.7109375" style="211" customWidth="1"/>
    <col min="517" max="517" width="5.28515625" style="211" customWidth="1"/>
    <col min="518" max="768" width="11.42578125" style="211"/>
    <col min="769" max="769" width="7" style="211" customWidth="1"/>
    <col min="770" max="770" width="4.85546875" style="211" customWidth="1"/>
    <col min="771" max="771" width="59.7109375" style="211" customWidth="1"/>
    <col min="772" max="772" width="84.7109375" style="211" customWidth="1"/>
    <col min="773" max="773" width="5.28515625" style="211" customWidth="1"/>
    <col min="774" max="1024" width="11.42578125" style="211"/>
    <col min="1025" max="1025" width="7" style="211" customWidth="1"/>
    <col min="1026" max="1026" width="4.85546875" style="211" customWidth="1"/>
    <col min="1027" max="1027" width="59.7109375" style="211" customWidth="1"/>
    <col min="1028" max="1028" width="84.7109375" style="211" customWidth="1"/>
    <col min="1029" max="1029" width="5.28515625" style="211" customWidth="1"/>
    <col min="1030" max="1280" width="11.42578125" style="211"/>
    <col min="1281" max="1281" width="7" style="211" customWidth="1"/>
    <col min="1282" max="1282" width="4.85546875" style="211" customWidth="1"/>
    <col min="1283" max="1283" width="59.7109375" style="211" customWidth="1"/>
    <col min="1284" max="1284" width="84.7109375" style="211" customWidth="1"/>
    <col min="1285" max="1285" width="5.28515625" style="211" customWidth="1"/>
    <col min="1286" max="1536" width="11.42578125" style="211"/>
    <col min="1537" max="1537" width="7" style="211" customWidth="1"/>
    <col min="1538" max="1538" width="4.85546875" style="211" customWidth="1"/>
    <col min="1539" max="1539" width="59.7109375" style="211" customWidth="1"/>
    <col min="1540" max="1540" width="84.7109375" style="211" customWidth="1"/>
    <col min="1541" max="1541" width="5.28515625" style="211" customWidth="1"/>
    <col min="1542" max="1792" width="11.42578125" style="211"/>
    <col min="1793" max="1793" width="7" style="211" customWidth="1"/>
    <col min="1794" max="1794" width="4.85546875" style="211" customWidth="1"/>
    <col min="1795" max="1795" width="59.7109375" style="211" customWidth="1"/>
    <col min="1796" max="1796" width="84.7109375" style="211" customWidth="1"/>
    <col min="1797" max="1797" width="5.28515625" style="211" customWidth="1"/>
    <col min="1798" max="2048" width="11.42578125" style="211"/>
    <col min="2049" max="2049" width="7" style="211" customWidth="1"/>
    <col min="2050" max="2050" width="4.85546875" style="211" customWidth="1"/>
    <col min="2051" max="2051" width="59.7109375" style="211" customWidth="1"/>
    <col min="2052" max="2052" width="84.7109375" style="211" customWidth="1"/>
    <col min="2053" max="2053" width="5.28515625" style="211" customWidth="1"/>
    <col min="2054" max="2304" width="11.42578125" style="211"/>
    <col min="2305" max="2305" width="7" style="211" customWidth="1"/>
    <col min="2306" max="2306" width="4.85546875" style="211" customWidth="1"/>
    <col min="2307" max="2307" width="59.7109375" style="211" customWidth="1"/>
    <col min="2308" max="2308" width="84.7109375" style="211" customWidth="1"/>
    <col min="2309" max="2309" width="5.28515625" style="211" customWidth="1"/>
    <col min="2310" max="2560" width="11.42578125" style="211"/>
    <col min="2561" max="2561" width="7" style="211" customWidth="1"/>
    <col min="2562" max="2562" width="4.85546875" style="211" customWidth="1"/>
    <col min="2563" max="2563" width="59.7109375" style="211" customWidth="1"/>
    <col min="2564" max="2564" width="84.7109375" style="211" customWidth="1"/>
    <col min="2565" max="2565" width="5.28515625" style="211" customWidth="1"/>
    <col min="2566" max="2816" width="11.42578125" style="211"/>
    <col min="2817" max="2817" width="7" style="211" customWidth="1"/>
    <col min="2818" max="2818" width="4.85546875" style="211" customWidth="1"/>
    <col min="2819" max="2819" width="59.7109375" style="211" customWidth="1"/>
    <col min="2820" max="2820" width="84.7109375" style="211" customWidth="1"/>
    <col min="2821" max="2821" width="5.28515625" style="211" customWidth="1"/>
    <col min="2822" max="3072" width="11.42578125" style="211"/>
    <col min="3073" max="3073" width="7" style="211" customWidth="1"/>
    <col min="3074" max="3074" width="4.85546875" style="211" customWidth="1"/>
    <col min="3075" max="3075" width="59.7109375" style="211" customWidth="1"/>
    <col min="3076" max="3076" width="84.7109375" style="211" customWidth="1"/>
    <col min="3077" max="3077" width="5.28515625" style="211" customWidth="1"/>
    <col min="3078" max="3328" width="11.42578125" style="211"/>
    <col min="3329" max="3329" width="7" style="211" customWidth="1"/>
    <col min="3330" max="3330" width="4.85546875" style="211" customWidth="1"/>
    <col min="3331" max="3331" width="59.7109375" style="211" customWidth="1"/>
    <col min="3332" max="3332" width="84.7109375" style="211" customWidth="1"/>
    <col min="3333" max="3333" width="5.28515625" style="211" customWidth="1"/>
    <col min="3334" max="3584" width="11.42578125" style="211"/>
    <col min="3585" max="3585" width="7" style="211" customWidth="1"/>
    <col min="3586" max="3586" width="4.85546875" style="211" customWidth="1"/>
    <col min="3587" max="3587" width="59.7109375" style="211" customWidth="1"/>
    <col min="3588" max="3588" width="84.7109375" style="211" customWidth="1"/>
    <col min="3589" max="3589" width="5.28515625" style="211" customWidth="1"/>
    <col min="3590" max="3840" width="11.42578125" style="211"/>
    <col min="3841" max="3841" width="7" style="211" customWidth="1"/>
    <col min="3842" max="3842" width="4.85546875" style="211" customWidth="1"/>
    <col min="3843" max="3843" width="59.7109375" style="211" customWidth="1"/>
    <col min="3844" max="3844" width="84.7109375" style="211" customWidth="1"/>
    <col min="3845" max="3845" width="5.28515625" style="211" customWidth="1"/>
    <col min="3846" max="4096" width="11.42578125" style="211"/>
    <col min="4097" max="4097" width="7" style="211" customWidth="1"/>
    <col min="4098" max="4098" width="4.85546875" style="211" customWidth="1"/>
    <col min="4099" max="4099" width="59.7109375" style="211" customWidth="1"/>
    <col min="4100" max="4100" width="84.7109375" style="211" customWidth="1"/>
    <col min="4101" max="4101" width="5.28515625" style="211" customWidth="1"/>
    <col min="4102" max="4352" width="11.42578125" style="211"/>
    <col min="4353" max="4353" width="7" style="211" customWidth="1"/>
    <col min="4354" max="4354" width="4.85546875" style="211" customWidth="1"/>
    <col min="4355" max="4355" width="59.7109375" style="211" customWidth="1"/>
    <col min="4356" max="4356" width="84.7109375" style="211" customWidth="1"/>
    <col min="4357" max="4357" width="5.28515625" style="211" customWidth="1"/>
    <col min="4358" max="4608" width="11.42578125" style="211"/>
    <col min="4609" max="4609" width="7" style="211" customWidth="1"/>
    <col min="4610" max="4610" width="4.85546875" style="211" customWidth="1"/>
    <col min="4611" max="4611" width="59.7109375" style="211" customWidth="1"/>
    <col min="4612" max="4612" width="84.7109375" style="211" customWidth="1"/>
    <col min="4613" max="4613" width="5.28515625" style="211" customWidth="1"/>
    <col min="4614" max="4864" width="11.42578125" style="211"/>
    <col min="4865" max="4865" width="7" style="211" customWidth="1"/>
    <col min="4866" max="4866" width="4.85546875" style="211" customWidth="1"/>
    <col min="4867" max="4867" width="59.7109375" style="211" customWidth="1"/>
    <col min="4868" max="4868" width="84.7109375" style="211" customWidth="1"/>
    <col min="4869" max="4869" width="5.28515625" style="211" customWidth="1"/>
    <col min="4870" max="5120" width="11.42578125" style="211"/>
    <col min="5121" max="5121" width="7" style="211" customWidth="1"/>
    <col min="5122" max="5122" width="4.85546875" style="211" customWidth="1"/>
    <col min="5123" max="5123" width="59.7109375" style="211" customWidth="1"/>
    <col min="5124" max="5124" width="84.7109375" style="211" customWidth="1"/>
    <col min="5125" max="5125" width="5.28515625" style="211" customWidth="1"/>
    <col min="5126" max="5376" width="11.42578125" style="211"/>
    <col min="5377" max="5377" width="7" style="211" customWidth="1"/>
    <col min="5378" max="5378" width="4.85546875" style="211" customWidth="1"/>
    <col min="5379" max="5379" width="59.7109375" style="211" customWidth="1"/>
    <col min="5380" max="5380" width="84.7109375" style="211" customWidth="1"/>
    <col min="5381" max="5381" width="5.28515625" style="211" customWidth="1"/>
    <col min="5382" max="5632" width="11.42578125" style="211"/>
    <col min="5633" max="5633" width="7" style="211" customWidth="1"/>
    <col min="5634" max="5634" width="4.85546875" style="211" customWidth="1"/>
    <col min="5635" max="5635" width="59.7109375" style="211" customWidth="1"/>
    <col min="5636" max="5636" width="84.7109375" style="211" customWidth="1"/>
    <col min="5637" max="5637" width="5.28515625" style="211" customWidth="1"/>
    <col min="5638" max="5888" width="11.42578125" style="211"/>
    <col min="5889" max="5889" width="7" style="211" customWidth="1"/>
    <col min="5890" max="5890" width="4.85546875" style="211" customWidth="1"/>
    <col min="5891" max="5891" width="59.7109375" style="211" customWidth="1"/>
    <col min="5892" max="5892" width="84.7109375" style="211" customWidth="1"/>
    <col min="5893" max="5893" width="5.28515625" style="211" customWidth="1"/>
    <col min="5894" max="6144" width="11.42578125" style="211"/>
    <col min="6145" max="6145" width="7" style="211" customWidth="1"/>
    <col min="6146" max="6146" width="4.85546875" style="211" customWidth="1"/>
    <col min="6147" max="6147" width="59.7109375" style="211" customWidth="1"/>
    <col min="6148" max="6148" width="84.7109375" style="211" customWidth="1"/>
    <col min="6149" max="6149" width="5.28515625" style="211" customWidth="1"/>
    <col min="6150" max="6400" width="11.42578125" style="211"/>
    <col min="6401" max="6401" width="7" style="211" customWidth="1"/>
    <col min="6402" max="6402" width="4.85546875" style="211" customWidth="1"/>
    <col min="6403" max="6403" width="59.7109375" style="211" customWidth="1"/>
    <col min="6404" max="6404" width="84.7109375" style="211" customWidth="1"/>
    <col min="6405" max="6405" width="5.28515625" style="211" customWidth="1"/>
    <col min="6406" max="6656" width="11.42578125" style="211"/>
    <col min="6657" max="6657" width="7" style="211" customWidth="1"/>
    <col min="6658" max="6658" width="4.85546875" style="211" customWidth="1"/>
    <col min="6659" max="6659" width="59.7109375" style="211" customWidth="1"/>
    <col min="6660" max="6660" width="84.7109375" style="211" customWidth="1"/>
    <col min="6661" max="6661" width="5.28515625" style="211" customWidth="1"/>
    <col min="6662" max="6912" width="11.42578125" style="211"/>
    <col min="6913" max="6913" width="7" style="211" customWidth="1"/>
    <col min="6914" max="6914" width="4.85546875" style="211" customWidth="1"/>
    <col min="6915" max="6915" width="59.7109375" style="211" customWidth="1"/>
    <col min="6916" max="6916" width="84.7109375" style="211" customWidth="1"/>
    <col min="6917" max="6917" width="5.28515625" style="211" customWidth="1"/>
    <col min="6918" max="7168" width="11.42578125" style="211"/>
    <col min="7169" max="7169" width="7" style="211" customWidth="1"/>
    <col min="7170" max="7170" width="4.85546875" style="211" customWidth="1"/>
    <col min="7171" max="7171" width="59.7109375" style="211" customWidth="1"/>
    <col min="7172" max="7172" width="84.7109375" style="211" customWidth="1"/>
    <col min="7173" max="7173" width="5.28515625" style="211" customWidth="1"/>
    <col min="7174" max="7424" width="11.42578125" style="211"/>
    <col min="7425" max="7425" width="7" style="211" customWidth="1"/>
    <col min="7426" max="7426" width="4.85546875" style="211" customWidth="1"/>
    <col min="7427" max="7427" width="59.7109375" style="211" customWidth="1"/>
    <col min="7428" max="7428" width="84.7109375" style="211" customWidth="1"/>
    <col min="7429" max="7429" width="5.28515625" style="211" customWidth="1"/>
    <col min="7430" max="7680" width="11.42578125" style="211"/>
    <col min="7681" max="7681" width="7" style="211" customWidth="1"/>
    <col min="7682" max="7682" width="4.85546875" style="211" customWidth="1"/>
    <col min="7683" max="7683" width="59.7109375" style="211" customWidth="1"/>
    <col min="7684" max="7684" width="84.7109375" style="211" customWidth="1"/>
    <col min="7685" max="7685" width="5.28515625" style="211" customWidth="1"/>
    <col min="7686" max="7936" width="11.42578125" style="211"/>
    <col min="7937" max="7937" width="7" style="211" customWidth="1"/>
    <col min="7938" max="7938" width="4.85546875" style="211" customWidth="1"/>
    <col min="7939" max="7939" width="59.7109375" style="211" customWidth="1"/>
    <col min="7940" max="7940" width="84.7109375" style="211" customWidth="1"/>
    <col min="7941" max="7941" width="5.28515625" style="211" customWidth="1"/>
    <col min="7942" max="8192" width="11.42578125" style="211"/>
    <col min="8193" max="8193" width="7" style="211" customWidth="1"/>
    <col min="8194" max="8194" width="4.85546875" style="211" customWidth="1"/>
    <col min="8195" max="8195" width="59.7109375" style="211" customWidth="1"/>
    <col min="8196" max="8196" width="84.7109375" style="211" customWidth="1"/>
    <col min="8197" max="8197" width="5.28515625" style="211" customWidth="1"/>
    <col min="8198" max="8448" width="11.42578125" style="211"/>
    <col min="8449" max="8449" width="7" style="211" customWidth="1"/>
    <col min="8450" max="8450" width="4.85546875" style="211" customWidth="1"/>
    <col min="8451" max="8451" width="59.7109375" style="211" customWidth="1"/>
    <col min="8452" max="8452" width="84.7109375" style="211" customWidth="1"/>
    <col min="8453" max="8453" width="5.28515625" style="211" customWidth="1"/>
    <col min="8454" max="8704" width="11.42578125" style="211"/>
    <col min="8705" max="8705" width="7" style="211" customWidth="1"/>
    <col min="8706" max="8706" width="4.85546875" style="211" customWidth="1"/>
    <col min="8707" max="8707" width="59.7109375" style="211" customWidth="1"/>
    <col min="8708" max="8708" width="84.7109375" style="211" customWidth="1"/>
    <col min="8709" max="8709" width="5.28515625" style="211" customWidth="1"/>
    <col min="8710" max="8960" width="11.42578125" style="211"/>
    <col min="8961" max="8961" width="7" style="211" customWidth="1"/>
    <col min="8962" max="8962" width="4.85546875" style="211" customWidth="1"/>
    <col min="8963" max="8963" width="59.7109375" style="211" customWidth="1"/>
    <col min="8964" max="8964" width="84.7109375" style="211" customWidth="1"/>
    <col min="8965" max="8965" width="5.28515625" style="211" customWidth="1"/>
    <col min="8966" max="9216" width="11.42578125" style="211"/>
    <col min="9217" max="9217" width="7" style="211" customWidth="1"/>
    <col min="9218" max="9218" width="4.85546875" style="211" customWidth="1"/>
    <col min="9219" max="9219" width="59.7109375" style="211" customWidth="1"/>
    <col min="9220" max="9220" width="84.7109375" style="211" customWidth="1"/>
    <col min="9221" max="9221" width="5.28515625" style="211" customWidth="1"/>
    <col min="9222" max="9472" width="11.42578125" style="211"/>
    <col min="9473" max="9473" width="7" style="211" customWidth="1"/>
    <col min="9474" max="9474" width="4.85546875" style="211" customWidth="1"/>
    <col min="9475" max="9475" width="59.7109375" style="211" customWidth="1"/>
    <col min="9476" max="9476" width="84.7109375" style="211" customWidth="1"/>
    <col min="9477" max="9477" width="5.28515625" style="211" customWidth="1"/>
    <col min="9478" max="9728" width="11.42578125" style="211"/>
    <col min="9729" max="9729" width="7" style="211" customWidth="1"/>
    <col min="9730" max="9730" width="4.85546875" style="211" customWidth="1"/>
    <col min="9731" max="9731" width="59.7109375" style="211" customWidth="1"/>
    <col min="9732" max="9732" width="84.7109375" style="211" customWidth="1"/>
    <col min="9733" max="9733" width="5.28515625" style="211" customWidth="1"/>
    <col min="9734" max="9984" width="11.42578125" style="211"/>
    <col min="9985" max="9985" width="7" style="211" customWidth="1"/>
    <col min="9986" max="9986" width="4.85546875" style="211" customWidth="1"/>
    <col min="9987" max="9987" width="59.7109375" style="211" customWidth="1"/>
    <col min="9988" max="9988" width="84.7109375" style="211" customWidth="1"/>
    <col min="9989" max="9989" width="5.28515625" style="211" customWidth="1"/>
    <col min="9990" max="10240" width="11.42578125" style="211"/>
    <col min="10241" max="10241" width="7" style="211" customWidth="1"/>
    <col min="10242" max="10242" width="4.85546875" style="211" customWidth="1"/>
    <col min="10243" max="10243" width="59.7109375" style="211" customWidth="1"/>
    <col min="10244" max="10244" width="84.7109375" style="211" customWidth="1"/>
    <col min="10245" max="10245" width="5.28515625" style="211" customWidth="1"/>
    <col min="10246" max="10496" width="11.42578125" style="211"/>
    <col min="10497" max="10497" width="7" style="211" customWidth="1"/>
    <col min="10498" max="10498" width="4.85546875" style="211" customWidth="1"/>
    <col min="10499" max="10499" width="59.7109375" style="211" customWidth="1"/>
    <col min="10500" max="10500" width="84.7109375" style="211" customWidth="1"/>
    <col min="10501" max="10501" width="5.28515625" style="211" customWidth="1"/>
    <col min="10502" max="10752" width="11.42578125" style="211"/>
    <col min="10753" max="10753" width="7" style="211" customWidth="1"/>
    <col min="10754" max="10754" width="4.85546875" style="211" customWidth="1"/>
    <col min="10755" max="10755" width="59.7109375" style="211" customWidth="1"/>
    <col min="10756" max="10756" width="84.7109375" style="211" customWidth="1"/>
    <col min="10757" max="10757" width="5.28515625" style="211" customWidth="1"/>
    <col min="10758" max="11008" width="11.42578125" style="211"/>
    <col min="11009" max="11009" width="7" style="211" customWidth="1"/>
    <col min="11010" max="11010" width="4.85546875" style="211" customWidth="1"/>
    <col min="11011" max="11011" width="59.7109375" style="211" customWidth="1"/>
    <col min="11012" max="11012" width="84.7109375" style="211" customWidth="1"/>
    <col min="11013" max="11013" width="5.28515625" style="211" customWidth="1"/>
    <col min="11014" max="11264" width="11.42578125" style="211"/>
    <col min="11265" max="11265" width="7" style="211" customWidth="1"/>
    <col min="11266" max="11266" width="4.85546875" style="211" customWidth="1"/>
    <col min="11267" max="11267" width="59.7109375" style="211" customWidth="1"/>
    <col min="11268" max="11268" width="84.7109375" style="211" customWidth="1"/>
    <col min="11269" max="11269" width="5.28515625" style="211" customWidth="1"/>
    <col min="11270" max="11520" width="11.42578125" style="211"/>
    <col min="11521" max="11521" width="7" style="211" customWidth="1"/>
    <col min="11522" max="11522" width="4.85546875" style="211" customWidth="1"/>
    <col min="11523" max="11523" width="59.7109375" style="211" customWidth="1"/>
    <col min="11524" max="11524" width="84.7109375" style="211" customWidth="1"/>
    <col min="11525" max="11525" width="5.28515625" style="211" customWidth="1"/>
    <col min="11526" max="11776" width="11.42578125" style="211"/>
    <col min="11777" max="11777" width="7" style="211" customWidth="1"/>
    <col min="11778" max="11778" width="4.85546875" style="211" customWidth="1"/>
    <col min="11779" max="11779" width="59.7109375" style="211" customWidth="1"/>
    <col min="11780" max="11780" width="84.7109375" style="211" customWidth="1"/>
    <col min="11781" max="11781" width="5.28515625" style="211" customWidth="1"/>
    <col min="11782" max="12032" width="11.42578125" style="211"/>
    <col min="12033" max="12033" width="7" style="211" customWidth="1"/>
    <col min="12034" max="12034" width="4.85546875" style="211" customWidth="1"/>
    <col min="12035" max="12035" width="59.7109375" style="211" customWidth="1"/>
    <col min="12036" max="12036" width="84.7109375" style="211" customWidth="1"/>
    <col min="12037" max="12037" width="5.28515625" style="211" customWidth="1"/>
    <col min="12038" max="12288" width="11.42578125" style="211"/>
    <col min="12289" max="12289" width="7" style="211" customWidth="1"/>
    <col min="12290" max="12290" width="4.85546875" style="211" customWidth="1"/>
    <col min="12291" max="12291" width="59.7109375" style="211" customWidth="1"/>
    <col min="12292" max="12292" width="84.7109375" style="211" customWidth="1"/>
    <col min="12293" max="12293" width="5.28515625" style="211" customWidth="1"/>
    <col min="12294" max="12544" width="11.42578125" style="211"/>
    <col min="12545" max="12545" width="7" style="211" customWidth="1"/>
    <col min="12546" max="12546" width="4.85546875" style="211" customWidth="1"/>
    <col min="12547" max="12547" width="59.7109375" style="211" customWidth="1"/>
    <col min="12548" max="12548" width="84.7109375" style="211" customWidth="1"/>
    <col min="12549" max="12549" width="5.28515625" style="211" customWidth="1"/>
    <col min="12550" max="12800" width="11.42578125" style="211"/>
    <col min="12801" max="12801" width="7" style="211" customWidth="1"/>
    <col min="12802" max="12802" width="4.85546875" style="211" customWidth="1"/>
    <col min="12803" max="12803" width="59.7109375" style="211" customWidth="1"/>
    <col min="12804" max="12804" width="84.7109375" style="211" customWidth="1"/>
    <col min="12805" max="12805" width="5.28515625" style="211" customWidth="1"/>
    <col min="12806" max="13056" width="11.42578125" style="211"/>
    <col min="13057" max="13057" width="7" style="211" customWidth="1"/>
    <col min="13058" max="13058" width="4.85546875" style="211" customWidth="1"/>
    <col min="13059" max="13059" width="59.7109375" style="211" customWidth="1"/>
    <col min="13060" max="13060" width="84.7109375" style="211" customWidth="1"/>
    <col min="13061" max="13061" width="5.28515625" style="211" customWidth="1"/>
    <col min="13062" max="13312" width="11.42578125" style="211"/>
    <col min="13313" max="13313" width="7" style="211" customWidth="1"/>
    <col min="13314" max="13314" width="4.85546875" style="211" customWidth="1"/>
    <col min="13315" max="13315" width="59.7109375" style="211" customWidth="1"/>
    <col min="13316" max="13316" width="84.7109375" style="211" customWidth="1"/>
    <col min="13317" max="13317" width="5.28515625" style="211" customWidth="1"/>
    <col min="13318" max="13568" width="11.42578125" style="211"/>
    <col min="13569" max="13569" width="7" style="211" customWidth="1"/>
    <col min="13570" max="13570" width="4.85546875" style="211" customWidth="1"/>
    <col min="13571" max="13571" width="59.7109375" style="211" customWidth="1"/>
    <col min="13572" max="13572" width="84.7109375" style="211" customWidth="1"/>
    <col min="13573" max="13573" width="5.28515625" style="211" customWidth="1"/>
    <col min="13574" max="13824" width="11.42578125" style="211"/>
    <col min="13825" max="13825" width="7" style="211" customWidth="1"/>
    <col min="13826" max="13826" width="4.85546875" style="211" customWidth="1"/>
    <col min="13827" max="13827" width="59.7109375" style="211" customWidth="1"/>
    <col min="13828" max="13828" width="84.7109375" style="211" customWidth="1"/>
    <col min="13829" max="13829" width="5.28515625" style="211" customWidth="1"/>
    <col min="13830" max="14080" width="11.42578125" style="211"/>
    <col min="14081" max="14081" width="7" style="211" customWidth="1"/>
    <col min="14082" max="14082" width="4.85546875" style="211" customWidth="1"/>
    <col min="14083" max="14083" width="59.7109375" style="211" customWidth="1"/>
    <col min="14084" max="14084" width="84.7109375" style="211" customWidth="1"/>
    <col min="14085" max="14085" width="5.28515625" style="211" customWidth="1"/>
    <col min="14086" max="14336" width="11.42578125" style="211"/>
    <col min="14337" max="14337" width="7" style="211" customWidth="1"/>
    <col min="14338" max="14338" width="4.85546875" style="211" customWidth="1"/>
    <col min="14339" max="14339" width="59.7109375" style="211" customWidth="1"/>
    <col min="14340" max="14340" width="84.7109375" style="211" customWidth="1"/>
    <col min="14341" max="14341" width="5.28515625" style="211" customWidth="1"/>
    <col min="14342" max="14592" width="11.42578125" style="211"/>
    <col min="14593" max="14593" width="7" style="211" customWidth="1"/>
    <col min="14594" max="14594" width="4.85546875" style="211" customWidth="1"/>
    <col min="14595" max="14595" width="59.7109375" style="211" customWidth="1"/>
    <col min="14596" max="14596" width="84.7109375" style="211" customWidth="1"/>
    <col min="14597" max="14597" width="5.28515625" style="211" customWidth="1"/>
    <col min="14598" max="14848" width="11.42578125" style="211"/>
    <col min="14849" max="14849" width="7" style="211" customWidth="1"/>
    <col min="14850" max="14850" width="4.85546875" style="211" customWidth="1"/>
    <col min="14851" max="14851" width="59.7109375" style="211" customWidth="1"/>
    <col min="14852" max="14852" width="84.7109375" style="211" customWidth="1"/>
    <col min="14853" max="14853" width="5.28515625" style="211" customWidth="1"/>
    <col min="14854" max="15104" width="11.42578125" style="211"/>
    <col min="15105" max="15105" width="7" style="211" customWidth="1"/>
    <col min="15106" max="15106" width="4.85546875" style="211" customWidth="1"/>
    <col min="15107" max="15107" width="59.7109375" style="211" customWidth="1"/>
    <col min="15108" max="15108" width="84.7109375" style="211" customWidth="1"/>
    <col min="15109" max="15109" width="5.28515625" style="211" customWidth="1"/>
    <col min="15110" max="15360" width="11.42578125" style="211"/>
    <col min="15361" max="15361" width="7" style="211" customWidth="1"/>
    <col min="15362" max="15362" width="4.85546875" style="211" customWidth="1"/>
    <col min="15363" max="15363" width="59.7109375" style="211" customWidth="1"/>
    <col min="15364" max="15364" width="84.7109375" style="211" customWidth="1"/>
    <col min="15365" max="15365" width="5.28515625" style="211" customWidth="1"/>
    <col min="15366" max="15616" width="11.42578125" style="211"/>
    <col min="15617" max="15617" width="7" style="211" customWidth="1"/>
    <col min="15618" max="15618" width="4.85546875" style="211" customWidth="1"/>
    <col min="15619" max="15619" width="59.7109375" style="211" customWidth="1"/>
    <col min="15620" max="15620" width="84.7109375" style="211" customWidth="1"/>
    <col min="15621" max="15621" width="5.28515625" style="211" customWidth="1"/>
    <col min="15622" max="15872" width="11.42578125" style="211"/>
    <col min="15873" max="15873" width="7" style="211" customWidth="1"/>
    <col min="15874" max="15874" width="4.85546875" style="211" customWidth="1"/>
    <col min="15875" max="15875" width="59.7109375" style="211" customWidth="1"/>
    <col min="15876" max="15876" width="84.7109375" style="211" customWidth="1"/>
    <col min="15877" max="15877" width="5.28515625" style="211" customWidth="1"/>
    <col min="15878" max="16128" width="11.42578125" style="211"/>
    <col min="16129" max="16129" width="7" style="211" customWidth="1"/>
    <col min="16130" max="16130" width="4.85546875" style="211" customWidth="1"/>
    <col min="16131" max="16131" width="59.7109375" style="211" customWidth="1"/>
    <col min="16132" max="16132" width="84.7109375" style="211" customWidth="1"/>
    <col min="16133" max="16133" width="5.28515625" style="211" customWidth="1"/>
    <col min="16134" max="16384" width="11.42578125" style="211"/>
  </cols>
  <sheetData>
    <row r="1" spans="1:5" s="247" customFormat="1" ht="15" customHeight="1" x14ac:dyDescent="0.2">
      <c r="A1" s="693" t="s">
        <v>1266</v>
      </c>
      <c r="B1" s="756"/>
      <c r="C1" s="865"/>
      <c r="D1" s="757" t="s">
        <v>1601</v>
      </c>
    </row>
    <row r="2" spans="1:5" s="247" customFormat="1" ht="15" x14ac:dyDescent="0.2">
      <c r="A2" s="401" t="s">
        <v>2044</v>
      </c>
      <c r="B2" s="449"/>
      <c r="C2" s="449"/>
      <c r="D2" s="404"/>
    </row>
    <row r="3" spans="1:5" s="247" customFormat="1" ht="15" x14ac:dyDescent="0.2">
      <c r="A3" s="401" t="s">
        <v>848</v>
      </c>
      <c r="B3" s="437"/>
      <c r="C3" s="437"/>
      <c r="D3" s="404"/>
    </row>
    <row r="4" spans="1:5" s="247" customFormat="1" ht="15" x14ac:dyDescent="0.2">
      <c r="A4" s="401" t="s">
        <v>412</v>
      </c>
      <c r="B4" s="448"/>
      <c r="C4" s="448"/>
      <c r="D4" s="421"/>
    </row>
    <row r="5" spans="1:5" ht="14.25" customHeight="1" x14ac:dyDescent="0.2">
      <c r="A5" s="407"/>
      <c r="B5" s="542"/>
      <c r="C5" s="408"/>
      <c r="D5" s="542"/>
    </row>
    <row r="6" spans="1:5" s="399" customFormat="1" ht="29.25" customHeight="1" x14ac:dyDescent="0.2">
      <c r="A6" s="1508" t="s">
        <v>777</v>
      </c>
      <c r="B6" s="1508"/>
      <c r="C6" s="1508"/>
      <c r="D6" s="1508"/>
    </row>
    <row r="7" spans="1:5" s="399" customFormat="1" ht="23.25" customHeight="1" x14ac:dyDescent="0.2">
      <c r="A7" s="1509" t="s">
        <v>771</v>
      </c>
      <c r="B7" s="1509"/>
      <c r="C7" s="491" t="s">
        <v>784</v>
      </c>
      <c r="D7" s="491" t="s">
        <v>785</v>
      </c>
    </row>
    <row r="8" spans="1:5" s="208" customFormat="1" ht="30" customHeight="1" x14ac:dyDescent="0.2">
      <c r="A8" s="1520">
        <v>1</v>
      </c>
      <c r="B8" s="1522"/>
      <c r="C8" s="1512" t="s">
        <v>1267</v>
      </c>
      <c r="D8" s="1178" t="s">
        <v>1268</v>
      </c>
      <c r="E8" s="399"/>
    </row>
    <row r="9" spans="1:5" s="208" customFormat="1" ht="19.5" customHeight="1" x14ac:dyDescent="0.2">
      <c r="A9" s="1521"/>
      <c r="B9" s="1523"/>
      <c r="C9" s="1506"/>
      <c r="D9" s="420" t="s">
        <v>1269</v>
      </c>
      <c r="E9" s="399"/>
    </row>
    <row r="10" spans="1:5" s="208" customFormat="1" ht="19.5" customHeight="1" x14ac:dyDescent="0.2">
      <c r="A10" s="1521"/>
      <c r="B10" s="1523"/>
      <c r="C10" s="1506"/>
      <c r="D10" s="420" t="s">
        <v>1270</v>
      </c>
      <c r="E10" s="399"/>
    </row>
    <row r="11" spans="1:5" s="208" customFormat="1" ht="32.25" customHeight="1" x14ac:dyDescent="0.2">
      <c r="A11" s="1532"/>
      <c r="B11" s="1525"/>
      <c r="C11" s="1516"/>
      <c r="D11" s="1179" t="s">
        <v>1271</v>
      </c>
      <c r="E11" s="399"/>
    </row>
    <row r="12" spans="1:5" s="208" customFormat="1" ht="21" customHeight="1" x14ac:dyDescent="0.2">
      <c r="A12" s="499"/>
      <c r="B12" s="499"/>
      <c r="C12" s="503"/>
      <c r="D12" s="420"/>
      <c r="E12" s="399"/>
    </row>
    <row r="13" spans="1:5" s="208" customFormat="1" ht="15.75" customHeight="1" x14ac:dyDescent="0.2">
      <c r="A13" s="1513" t="s">
        <v>780</v>
      </c>
      <c r="B13" s="1513"/>
      <c r="C13" s="1513"/>
      <c r="D13" s="1513"/>
      <c r="E13" s="399"/>
    </row>
    <row r="14" spans="1:5" s="208" customFormat="1" ht="21" customHeight="1" x14ac:dyDescent="0.2">
      <c r="A14" s="440"/>
      <c r="B14" s="426"/>
      <c r="C14" s="387"/>
      <c r="D14" s="387"/>
      <c r="E14" s="399"/>
    </row>
    <row r="15" spans="1:5" s="208" customFormat="1" ht="21" customHeight="1" x14ac:dyDescent="0.2">
      <c r="A15" s="440"/>
      <c r="B15" s="426"/>
      <c r="C15" s="387"/>
      <c r="D15" s="387"/>
      <c r="E15" s="399"/>
    </row>
    <row r="16" spans="1:5" s="208" customFormat="1" ht="21" customHeight="1" x14ac:dyDescent="0.2">
      <c r="A16" s="440"/>
      <c r="B16" s="426"/>
      <c r="C16" s="387"/>
      <c r="D16" s="387"/>
      <c r="E16" s="399"/>
    </row>
    <row r="17" spans="4:4" s="208" customFormat="1" ht="14.25" customHeight="1" x14ac:dyDescent="0.2"/>
    <row r="18" spans="4:4" ht="17.25" customHeight="1" x14ac:dyDescent="0.2"/>
    <row r="20" spans="4:4" x14ac:dyDescent="0.2">
      <c r="D20" s="424"/>
    </row>
    <row r="21" spans="4:4" x14ac:dyDescent="0.2">
      <c r="D21" s="439"/>
    </row>
  </sheetData>
  <mergeCells count="6">
    <mergeCell ref="A13:D13"/>
    <mergeCell ref="A6:D6"/>
    <mergeCell ref="A7:B7"/>
    <mergeCell ref="A8:A11"/>
    <mergeCell ref="B8:B11"/>
    <mergeCell ref="C8:C1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&amp;R&amp;"Tahoma,Normal"467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Button 1">
              <controlPr defaultSize="0" print="0" autoFill="0" autoPict="0" macro="[2]!Macro21">
                <anchor moveWithCells="1" sizeWithCells="1">
                  <from>
                    <xdr:col>2</xdr:col>
                    <xdr:colOff>2447925</xdr:colOff>
                    <xdr:row>2</xdr:row>
                    <xdr:rowOff>0</xdr:rowOff>
                  </from>
                  <to>
                    <xdr:col>2</xdr:col>
                    <xdr:colOff>2447925</xdr:colOff>
                    <xdr:row>2</xdr:row>
                    <xdr:rowOff>0</xdr:rowOff>
                  </to>
                </anchor>
              </controlPr>
            </control>
          </mc:Choice>
        </mc:AlternateContent>
      </controls>
    </mc:Choice>
  </mc:AlternateConten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35"/>
  <sheetViews>
    <sheetView showGridLines="0" view="pageBreakPreview" topLeftCell="A13" zoomScaleNormal="75" zoomScaleSheetLayoutView="100" workbookViewId="0"/>
  </sheetViews>
  <sheetFormatPr baseColWidth="10" defaultColWidth="11.42578125" defaultRowHeight="12.75" x14ac:dyDescent="0.2"/>
  <cols>
    <col min="1" max="1" width="5.7109375" style="211" customWidth="1"/>
    <col min="2" max="2" width="1.7109375" style="211" customWidth="1"/>
    <col min="3" max="3" width="59.7109375" style="211" customWidth="1"/>
    <col min="4" max="4" width="84.7109375" style="211" customWidth="1"/>
    <col min="5" max="5" width="3.85546875" style="211" customWidth="1"/>
    <col min="6" max="256" width="11.42578125" style="211"/>
    <col min="257" max="257" width="5.7109375" style="211" customWidth="1"/>
    <col min="258" max="258" width="3.7109375" style="211" customWidth="1"/>
    <col min="259" max="259" width="59.7109375" style="211" customWidth="1"/>
    <col min="260" max="260" width="84.7109375" style="211" customWidth="1"/>
    <col min="261" max="261" width="3.85546875" style="211" customWidth="1"/>
    <col min="262" max="512" width="11.42578125" style="211"/>
    <col min="513" max="513" width="5.7109375" style="211" customWidth="1"/>
    <col min="514" max="514" width="3.7109375" style="211" customWidth="1"/>
    <col min="515" max="515" width="59.7109375" style="211" customWidth="1"/>
    <col min="516" max="516" width="84.7109375" style="211" customWidth="1"/>
    <col min="517" max="517" width="3.85546875" style="211" customWidth="1"/>
    <col min="518" max="768" width="11.42578125" style="211"/>
    <col min="769" max="769" width="5.7109375" style="211" customWidth="1"/>
    <col min="770" max="770" width="3.7109375" style="211" customWidth="1"/>
    <col min="771" max="771" width="59.7109375" style="211" customWidth="1"/>
    <col min="772" max="772" width="84.7109375" style="211" customWidth="1"/>
    <col min="773" max="773" width="3.85546875" style="211" customWidth="1"/>
    <col min="774" max="1024" width="11.42578125" style="211"/>
    <col min="1025" max="1025" width="5.7109375" style="211" customWidth="1"/>
    <col min="1026" max="1026" width="3.7109375" style="211" customWidth="1"/>
    <col min="1027" max="1027" width="59.7109375" style="211" customWidth="1"/>
    <col min="1028" max="1028" width="84.7109375" style="211" customWidth="1"/>
    <col min="1029" max="1029" width="3.85546875" style="211" customWidth="1"/>
    <col min="1030" max="1280" width="11.42578125" style="211"/>
    <col min="1281" max="1281" width="5.7109375" style="211" customWidth="1"/>
    <col min="1282" max="1282" width="3.7109375" style="211" customWidth="1"/>
    <col min="1283" max="1283" width="59.7109375" style="211" customWidth="1"/>
    <col min="1284" max="1284" width="84.7109375" style="211" customWidth="1"/>
    <col min="1285" max="1285" width="3.85546875" style="211" customWidth="1"/>
    <col min="1286" max="1536" width="11.42578125" style="211"/>
    <col min="1537" max="1537" width="5.7109375" style="211" customWidth="1"/>
    <col min="1538" max="1538" width="3.7109375" style="211" customWidth="1"/>
    <col min="1539" max="1539" width="59.7109375" style="211" customWidth="1"/>
    <col min="1540" max="1540" width="84.7109375" style="211" customWidth="1"/>
    <col min="1541" max="1541" width="3.85546875" style="211" customWidth="1"/>
    <col min="1542" max="1792" width="11.42578125" style="211"/>
    <col min="1793" max="1793" width="5.7109375" style="211" customWidth="1"/>
    <col min="1794" max="1794" width="3.7109375" style="211" customWidth="1"/>
    <col min="1795" max="1795" width="59.7109375" style="211" customWidth="1"/>
    <col min="1796" max="1796" width="84.7109375" style="211" customWidth="1"/>
    <col min="1797" max="1797" width="3.85546875" style="211" customWidth="1"/>
    <col min="1798" max="2048" width="11.42578125" style="211"/>
    <col min="2049" max="2049" width="5.7109375" style="211" customWidth="1"/>
    <col min="2050" max="2050" width="3.7109375" style="211" customWidth="1"/>
    <col min="2051" max="2051" width="59.7109375" style="211" customWidth="1"/>
    <col min="2052" max="2052" width="84.7109375" style="211" customWidth="1"/>
    <col min="2053" max="2053" width="3.85546875" style="211" customWidth="1"/>
    <col min="2054" max="2304" width="11.42578125" style="211"/>
    <col min="2305" max="2305" width="5.7109375" style="211" customWidth="1"/>
    <col min="2306" max="2306" width="3.7109375" style="211" customWidth="1"/>
    <col min="2307" max="2307" width="59.7109375" style="211" customWidth="1"/>
    <col min="2308" max="2308" width="84.7109375" style="211" customWidth="1"/>
    <col min="2309" max="2309" width="3.85546875" style="211" customWidth="1"/>
    <col min="2310" max="2560" width="11.42578125" style="211"/>
    <col min="2561" max="2561" width="5.7109375" style="211" customWidth="1"/>
    <col min="2562" max="2562" width="3.7109375" style="211" customWidth="1"/>
    <col min="2563" max="2563" width="59.7109375" style="211" customWidth="1"/>
    <col min="2564" max="2564" width="84.7109375" style="211" customWidth="1"/>
    <col min="2565" max="2565" width="3.85546875" style="211" customWidth="1"/>
    <col min="2566" max="2816" width="11.42578125" style="211"/>
    <col min="2817" max="2817" width="5.7109375" style="211" customWidth="1"/>
    <col min="2818" max="2818" width="3.7109375" style="211" customWidth="1"/>
    <col min="2819" max="2819" width="59.7109375" style="211" customWidth="1"/>
    <col min="2820" max="2820" width="84.7109375" style="211" customWidth="1"/>
    <col min="2821" max="2821" width="3.85546875" style="211" customWidth="1"/>
    <col min="2822" max="3072" width="11.42578125" style="211"/>
    <col min="3073" max="3073" width="5.7109375" style="211" customWidth="1"/>
    <col min="3074" max="3074" width="3.7109375" style="211" customWidth="1"/>
    <col min="3075" max="3075" width="59.7109375" style="211" customWidth="1"/>
    <col min="3076" max="3076" width="84.7109375" style="211" customWidth="1"/>
    <col min="3077" max="3077" width="3.85546875" style="211" customWidth="1"/>
    <col min="3078" max="3328" width="11.42578125" style="211"/>
    <col min="3329" max="3329" width="5.7109375" style="211" customWidth="1"/>
    <col min="3330" max="3330" width="3.7109375" style="211" customWidth="1"/>
    <col min="3331" max="3331" width="59.7109375" style="211" customWidth="1"/>
    <col min="3332" max="3332" width="84.7109375" style="211" customWidth="1"/>
    <col min="3333" max="3333" width="3.85546875" style="211" customWidth="1"/>
    <col min="3334" max="3584" width="11.42578125" style="211"/>
    <col min="3585" max="3585" width="5.7109375" style="211" customWidth="1"/>
    <col min="3586" max="3586" width="3.7109375" style="211" customWidth="1"/>
    <col min="3587" max="3587" width="59.7109375" style="211" customWidth="1"/>
    <col min="3588" max="3588" width="84.7109375" style="211" customWidth="1"/>
    <col min="3589" max="3589" width="3.85546875" style="211" customWidth="1"/>
    <col min="3590" max="3840" width="11.42578125" style="211"/>
    <col min="3841" max="3841" width="5.7109375" style="211" customWidth="1"/>
    <col min="3842" max="3842" width="3.7109375" style="211" customWidth="1"/>
    <col min="3843" max="3843" width="59.7109375" style="211" customWidth="1"/>
    <col min="3844" max="3844" width="84.7109375" style="211" customWidth="1"/>
    <col min="3845" max="3845" width="3.85546875" style="211" customWidth="1"/>
    <col min="3846" max="4096" width="11.42578125" style="211"/>
    <col min="4097" max="4097" width="5.7109375" style="211" customWidth="1"/>
    <col min="4098" max="4098" width="3.7109375" style="211" customWidth="1"/>
    <col min="4099" max="4099" width="59.7109375" style="211" customWidth="1"/>
    <col min="4100" max="4100" width="84.7109375" style="211" customWidth="1"/>
    <col min="4101" max="4101" width="3.85546875" style="211" customWidth="1"/>
    <col min="4102" max="4352" width="11.42578125" style="211"/>
    <col min="4353" max="4353" width="5.7109375" style="211" customWidth="1"/>
    <col min="4354" max="4354" width="3.7109375" style="211" customWidth="1"/>
    <col min="4355" max="4355" width="59.7109375" style="211" customWidth="1"/>
    <col min="4356" max="4356" width="84.7109375" style="211" customWidth="1"/>
    <col min="4357" max="4357" width="3.85546875" style="211" customWidth="1"/>
    <col min="4358" max="4608" width="11.42578125" style="211"/>
    <col min="4609" max="4609" width="5.7109375" style="211" customWidth="1"/>
    <col min="4610" max="4610" width="3.7109375" style="211" customWidth="1"/>
    <col min="4611" max="4611" width="59.7109375" style="211" customWidth="1"/>
    <col min="4612" max="4612" width="84.7109375" style="211" customWidth="1"/>
    <col min="4613" max="4613" width="3.85546875" style="211" customWidth="1"/>
    <col min="4614" max="4864" width="11.42578125" style="211"/>
    <col min="4865" max="4865" width="5.7109375" style="211" customWidth="1"/>
    <col min="4866" max="4866" width="3.7109375" style="211" customWidth="1"/>
    <col min="4867" max="4867" width="59.7109375" style="211" customWidth="1"/>
    <col min="4868" max="4868" width="84.7109375" style="211" customWidth="1"/>
    <col min="4869" max="4869" width="3.85546875" style="211" customWidth="1"/>
    <col min="4870" max="5120" width="11.42578125" style="211"/>
    <col min="5121" max="5121" width="5.7109375" style="211" customWidth="1"/>
    <col min="5122" max="5122" width="3.7109375" style="211" customWidth="1"/>
    <col min="5123" max="5123" width="59.7109375" style="211" customWidth="1"/>
    <col min="5124" max="5124" width="84.7109375" style="211" customWidth="1"/>
    <col min="5125" max="5125" width="3.85546875" style="211" customWidth="1"/>
    <col min="5126" max="5376" width="11.42578125" style="211"/>
    <col min="5377" max="5377" width="5.7109375" style="211" customWidth="1"/>
    <col min="5378" max="5378" width="3.7109375" style="211" customWidth="1"/>
    <col min="5379" max="5379" width="59.7109375" style="211" customWidth="1"/>
    <col min="5380" max="5380" width="84.7109375" style="211" customWidth="1"/>
    <col min="5381" max="5381" width="3.85546875" style="211" customWidth="1"/>
    <col min="5382" max="5632" width="11.42578125" style="211"/>
    <col min="5633" max="5633" width="5.7109375" style="211" customWidth="1"/>
    <col min="5634" max="5634" width="3.7109375" style="211" customWidth="1"/>
    <col min="5635" max="5635" width="59.7109375" style="211" customWidth="1"/>
    <col min="5636" max="5636" width="84.7109375" style="211" customWidth="1"/>
    <col min="5637" max="5637" width="3.85546875" style="211" customWidth="1"/>
    <col min="5638" max="5888" width="11.42578125" style="211"/>
    <col min="5889" max="5889" width="5.7109375" style="211" customWidth="1"/>
    <col min="5890" max="5890" width="3.7109375" style="211" customWidth="1"/>
    <col min="5891" max="5891" width="59.7109375" style="211" customWidth="1"/>
    <col min="5892" max="5892" width="84.7109375" style="211" customWidth="1"/>
    <col min="5893" max="5893" width="3.85546875" style="211" customWidth="1"/>
    <col min="5894" max="6144" width="11.42578125" style="211"/>
    <col min="6145" max="6145" width="5.7109375" style="211" customWidth="1"/>
    <col min="6146" max="6146" width="3.7109375" style="211" customWidth="1"/>
    <col min="6147" max="6147" width="59.7109375" style="211" customWidth="1"/>
    <col min="6148" max="6148" width="84.7109375" style="211" customWidth="1"/>
    <col min="6149" max="6149" width="3.85546875" style="211" customWidth="1"/>
    <col min="6150" max="6400" width="11.42578125" style="211"/>
    <col min="6401" max="6401" width="5.7109375" style="211" customWidth="1"/>
    <col min="6402" max="6402" width="3.7109375" style="211" customWidth="1"/>
    <col min="6403" max="6403" width="59.7109375" style="211" customWidth="1"/>
    <col min="6404" max="6404" width="84.7109375" style="211" customWidth="1"/>
    <col min="6405" max="6405" width="3.85546875" style="211" customWidth="1"/>
    <col min="6406" max="6656" width="11.42578125" style="211"/>
    <col min="6657" max="6657" width="5.7109375" style="211" customWidth="1"/>
    <col min="6658" max="6658" width="3.7109375" style="211" customWidth="1"/>
    <col min="6659" max="6659" width="59.7109375" style="211" customWidth="1"/>
    <col min="6660" max="6660" width="84.7109375" style="211" customWidth="1"/>
    <col min="6661" max="6661" width="3.85546875" style="211" customWidth="1"/>
    <col min="6662" max="6912" width="11.42578125" style="211"/>
    <col min="6913" max="6913" width="5.7109375" style="211" customWidth="1"/>
    <col min="6914" max="6914" width="3.7109375" style="211" customWidth="1"/>
    <col min="6915" max="6915" width="59.7109375" style="211" customWidth="1"/>
    <col min="6916" max="6916" width="84.7109375" style="211" customWidth="1"/>
    <col min="6917" max="6917" width="3.85546875" style="211" customWidth="1"/>
    <col min="6918" max="7168" width="11.42578125" style="211"/>
    <col min="7169" max="7169" width="5.7109375" style="211" customWidth="1"/>
    <col min="7170" max="7170" width="3.7109375" style="211" customWidth="1"/>
    <col min="7171" max="7171" width="59.7109375" style="211" customWidth="1"/>
    <col min="7172" max="7172" width="84.7109375" style="211" customWidth="1"/>
    <col min="7173" max="7173" width="3.85546875" style="211" customWidth="1"/>
    <col min="7174" max="7424" width="11.42578125" style="211"/>
    <col min="7425" max="7425" width="5.7109375" style="211" customWidth="1"/>
    <col min="7426" max="7426" width="3.7109375" style="211" customWidth="1"/>
    <col min="7427" max="7427" width="59.7109375" style="211" customWidth="1"/>
    <col min="7428" max="7428" width="84.7109375" style="211" customWidth="1"/>
    <col min="7429" max="7429" width="3.85546875" style="211" customWidth="1"/>
    <col min="7430" max="7680" width="11.42578125" style="211"/>
    <col min="7681" max="7681" width="5.7109375" style="211" customWidth="1"/>
    <col min="7682" max="7682" width="3.7109375" style="211" customWidth="1"/>
    <col min="7683" max="7683" width="59.7109375" style="211" customWidth="1"/>
    <col min="7684" max="7684" width="84.7109375" style="211" customWidth="1"/>
    <col min="7685" max="7685" width="3.85546875" style="211" customWidth="1"/>
    <col min="7686" max="7936" width="11.42578125" style="211"/>
    <col min="7937" max="7937" width="5.7109375" style="211" customWidth="1"/>
    <col min="7938" max="7938" width="3.7109375" style="211" customWidth="1"/>
    <col min="7939" max="7939" width="59.7109375" style="211" customWidth="1"/>
    <col min="7940" max="7940" width="84.7109375" style="211" customWidth="1"/>
    <col min="7941" max="7941" width="3.85546875" style="211" customWidth="1"/>
    <col min="7942" max="8192" width="11.42578125" style="211"/>
    <col min="8193" max="8193" width="5.7109375" style="211" customWidth="1"/>
    <col min="8194" max="8194" width="3.7109375" style="211" customWidth="1"/>
    <col min="8195" max="8195" width="59.7109375" style="211" customWidth="1"/>
    <col min="8196" max="8196" width="84.7109375" style="211" customWidth="1"/>
    <col min="8197" max="8197" width="3.85546875" style="211" customWidth="1"/>
    <col min="8198" max="8448" width="11.42578125" style="211"/>
    <col min="8449" max="8449" width="5.7109375" style="211" customWidth="1"/>
    <col min="8450" max="8450" width="3.7109375" style="211" customWidth="1"/>
    <col min="8451" max="8451" width="59.7109375" style="211" customWidth="1"/>
    <col min="8452" max="8452" width="84.7109375" style="211" customWidth="1"/>
    <col min="8453" max="8453" width="3.85546875" style="211" customWidth="1"/>
    <col min="8454" max="8704" width="11.42578125" style="211"/>
    <col min="8705" max="8705" width="5.7109375" style="211" customWidth="1"/>
    <col min="8706" max="8706" width="3.7109375" style="211" customWidth="1"/>
    <col min="8707" max="8707" width="59.7109375" style="211" customWidth="1"/>
    <col min="8708" max="8708" width="84.7109375" style="211" customWidth="1"/>
    <col min="8709" max="8709" width="3.85546875" style="211" customWidth="1"/>
    <col min="8710" max="8960" width="11.42578125" style="211"/>
    <col min="8961" max="8961" width="5.7109375" style="211" customWidth="1"/>
    <col min="8962" max="8962" width="3.7109375" style="211" customWidth="1"/>
    <col min="8963" max="8963" width="59.7109375" style="211" customWidth="1"/>
    <col min="8964" max="8964" width="84.7109375" style="211" customWidth="1"/>
    <col min="8965" max="8965" width="3.85546875" style="211" customWidth="1"/>
    <col min="8966" max="9216" width="11.42578125" style="211"/>
    <col min="9217" max="9217" width="5.7109375" style="211" customWidth="1"/>
    <col min="9218" max="9218" width="3.7109375" style="211" customWidth="1"/>
    <col min="9219" max="9219" width="59.7109375" style="211" customWidth="1"/>
    <col min="9220" max="9220" width="84.7109375" style="211" customWidth="1"/>
    <col min="9221" max="9221" width="3.85546875" style="211" customWidth="1"/>
    <col min="9222" max="9472" width="11.42578125" style="211"/>
    <col min="9473" max="9473" width="5.7109375" style="211" customWidth="1"/>
    <col min="9474" max="9474" width="3.7109375" style="211" customWidth="1"/>
    <col min="9475" max="9475" width="59.7109375" style="211" customWidth="1"/>
    <col min="9476" max="9476" width="84.7109375" style="211" customWidth="1"/>
    <col min="9477" max="9477" width="3.85546875" style="211" customWidth="1"/>
    <col min="9478" max="9728" width="11.42578125" style="211"/>
    <col min="9729" max="9729" width="5.7109375" style="211" customWidth="1"/>
    <col min="9730" max="9730" width="3.7109375" style="211" customWidth="1"/>
    <col min="9731" max="9731" width="59.7109375" style="211" customWidth="1"/>
    <col min="9732" max="9732" width="84.7109375" style="211" customWidth="1"/>
    <col min="9733" max="9733" width="3.85546875" style="211" customWidth="1"/>
    <col min="9734" max="9984" width="11.42578125" style="211"/>
    <col min="9985" max="9985" width="5.7109375" style="211" customWidth="1"/>
    <col min="9986" max="9986" width="3.7109375" style="211" customWidth="1"/>
    <col min="9987" max="9987" width="59.7109375" style="211" customWidth="1"/>
    <col min="9988" max="9988" width="84.7109375" style="211" customWidth="1"/>
    <col min="9989" max="9989" width="3.85546875" style="211" customWidth="1"/>
    <col min="9990" max="10240" width="11.42578125" style="211"/>
    <col min="10241" max="10241" width="5.7109375" style="211" customWidth="1"/>
    <col min="10242" max="10242" width="3.7109375" style="211" customWidth="1"/>
    <col min="10243" max="10243" width="59.7109375" style="211" customWidth="1"/>
    <col min="10244" max="10244" width="84.7109375" style="211" customWidth="1"/>
    <col min="10245" max="10245" width="3.85546875" style="211" customWidth="1"/>
    <col min="10246" max="10496" width="11.42578125" style="211"/>
    <col min="10497" max="10497" width="5.7109375" style="211" customWidth="1"/>
    <col min="10498" max="10498" width="3.7109375" style="211" customWidth="1"/>
    <col min="10499" max="10499" width="59.7109375" style="211" customWidth="1"/>
    <col min="10500" max="10500" width="84.7109375" style="211" customWidth="1"/>
    <col min="10501" max="10501" width="3.85546875" style="211" customWidth="1"/>
    <col min="10502" max="10752" width="11.42578125" style="211"/>
    <col min="10753" max="10753" width="5.7109375" style="211" customWidth="1"/>
    <col min="10754" max="10754" width="3.7109375" style="211" customWidth="1"/>
    <col min="10755" max="10755" width="59.7109375" style="211" customWidth="1"/>
    <col min="10756" max="10756" width="84.7109375" style="211" customWidth="1"/>
    <col min="10757" max="10757" width="3.85546875" style="211" customWidth="1"/>
    <col min="10758" max="11008" width="11.42578125" style="211"/>
    <col min="11009" max="11009" width="5.7109375" style="211" customWidth="1"/>
    <col min="11010" max="11010" width="3.7109375" style="211" customWidth="1"/>
    <col min="11011" max="11011" width="59.7109375" style="211" customWidth="1"/>
    <col min="11012" max="11012" width="84.7109375" style="211" customWidth="1"/>
    <col min="11013" max="11013" width="3.85546875" style="211" customWidth="1"/>
    <col min="11014" max="11264" width="11.42578125" style="211"/>
    <col min="11265" max="11265" width="5.7109375" style="211" customWidth="1"/>
    <col min="11266" max="11266" width="3.7109375" style="211" customWidth="1"/>
    <col min="11267" max="11267" width="59.7109375" style="211" customWidth="1"/>
    <col min="11268" max="11268" width="84.7109375" style="211" customWidth="1"/>
    <col min="11269" max="11269" width="3.85546875" style="211" customWidth="1"/>
    <col min="11270" max="11520" width="11.42578125" style="211"/>
    <col min="11521" max="11521" width="5.7109375" style="211" customWidth="1"/>
    <col min="11522" max="11522" width="3.7109375" style="211" customWidth="1"/>
    <col min="11523" max="11523" width="59.7109375" style="211" customWidth="1"/>
    <col min="11524" max="11524" width="84.7109375" style="211" customWidth="1"/>
    <col min="11525" max="11525" width="3.85546875" style="211" customWidth="1"/>
    <col min="11526" max="11776" width="11.42578125" style="211"/>
    <col min="11777" max="11777" width="5.7109375" style="211" customWidth="1"/>
    <col min="11778" max="11778" width="3.7109375" style="211" customWidth="1"/>
    <col min="11779" max="11779" width="59.7109375" style="211" customWidth="1"/>
    <col min="11780" max="11780" width="84.7109375" style="211" customWidth="1"/>
    <col min="11781" max="11781" width="3.85546875" style="211" customWidth="1"/>
    <col min="11782" max="12032" width="11.42578125" style="211"/>
    <col min="12033" max="12033" width="5.7109375" style="211" customWidth="1"/>
    <col min="12034" max="12034" width="3.7109375" style="211" customWidth="1"/>
    <col min="12035" max="12035" width="59.7109375" style="211" customWidth="1"/>
    <col min="12036" max="12036" width="84.7109375" style="211" customWidth="1"/>
    <col min="12037" max="12037" width="3.85546875" style="211" customWidth="1"/>
    <col min="12038" max="12288" width="11.42578125" style="211"/>
    <col min="12289" max="12289" width="5.7109375" style="211" customWidth="1"/>
    <col min="12290" max="12290" width="3.7109375" style="211" customWidth="1"/>
    <col min="12291" max="12291" width="59.7109375" style="211" customWidth="1"/>
    <col min="12292" max="12292" width="84.7109375" style="211" customWidth="1"/>
    <col min="12293" max="12293" width="3.85546875" style="211" customWidth="1"/>
    <col min="12294" max="12544" width="11.42578125" style="211"/>
    <col min="12545" max="12545" width="5.7109375" style="211" customWidth="1"/>
    <col min="12546" max="12546" width="3.7109375" style="211" customWidth="1"/>
    <col min="12547" max="12547" width="59.7109375" style="211" customWidth="1"/>
    <col min="12548" max="12548" width="84.7109375" style="211" customWidth="1"/>
    <col min="12549" max="12549" width="3.85546875" style="211" customWidth="1"/>
    <col min="12550" max="12800" width="11.42578125" style="211"/>
    <col min="12801" max="12801" width="5.7109375" style="211" customWidth="1"/>
    <col min="12802" max="12802" width="3.7109375" style="211" customWidth="1"/>
    <col min="12803" max="12803" width="59.7109375" style="211" customWidth="1"/>
    <col min="12804" max="12804" width="84.7109375" style="211" customWidth="1"/>
    <col min="12805" max="12805" width="3.85546875" style="211" customWidth="1"/>
    <col min="12806" max="13056" width="11.42578125" style="211"/>
    <col min="13057" max="13057" width="5.7109375" style="211" customWidth="1"/>
    <col min="13058" max="13058" width="3.7109375" style="211" customWidth="1"/>
    <col min="13059" max="13059" width="59.7109375" style="211" customWidth="1"/>
    <col min="13060" max="13060" width="84.7109375" style="211" customWidth="1"/>
    <col min="13061" max="13061" width="3.85546875" style="211" customWidth="1"/>
    <col min="13062" max="13312" width="11.42578125" style="211"/>
    <col min="13313" max="13313" width="5.7109375" style="211" customWidth="1"/>
    <col min="13314" max="13314" width="3.7109375" style="211" customWidth="1"/>
    <col min="13315" max="13315" width="59.7109375" style="211" customWidth="1"/>
    <col min="13316" max="13316" width="84.7109375" style="211" customWidth="1"/>
    <col min="13317" max="13317" width="3.85546875" style="211" customWidth="1"/>
    <col min="13318" max="13568" width="11.42578125" style="211"/>
    <col min="13569" max="13569" width="5.7109375" style="211" customWidth="1"/>
    <col min="13570" max="13570" width="3.7109375" style="211" customWidth="1"/>
    <col min="13571" max="13571" width="59.7109375" style="211" customWidth="1"/>
    <col min="13572" max="13572" width="84.7109375" style="211" customWidth="1"/>
    <col min="13573" max="13573" width="3.85546875" style="211" customWidth="1"/>
    <col min="13574" max="13824" width="11.42578125" style="211"/>
    <col min="13825" max="13825" width="5.7109375" style="211" customWidth="1"/>
    <col min="13826" max="13826" width="3.7109375" style="211" customWidth="1"/>
    <col min="13827" max="13827" width="59.7109375" style="211" customWidth="1"/>
    <col min="13828" max="13828" width="84.7109375" style="211" customWidth="1"/>
    <col min="13829" max="13829" width="3.85546875" style="211" customWidth="1"/>
    <col min="13830" max="14080" width="11.42578125" style="211"/>
    <col min="14081" max="14081" width="5.7109375" style="211" customWidth="1"/>
    <col min="14082" max="14082" width="3.7109375" style="211" customWidth="1"/>
    <col min="14083" max="14083" width="59.7109375" style="211" customWidth="1"/>
    <col min="14084" max="14084" width="84.7109375" style="211" customWidth="1"/>
    <col min="14085" max="14085" width="3.85546875" style="211" customWidth="1"/>
    <col min="14086" max="14336" width="11.42578125" style="211"/>
    <col min="14337" max="14337" width="5.7109375" style="211" customWidth="1"/>
    <col min="14338" max="14338" width="3.7109375" style="211" customWidth="1"/>
    <col min="14339" max="14339" width="59.7109375" style="211" customWidth="1"/>
    <col min="14340" max="14340" width="84.7109375" style="211" customWidth="1"/>
    <col min="14341" max="14341" width="3.85546875" style="211" customWidth="1"/>
    <col min="14342" max="14592" width="11.42578125" style="211"/>
    <col min="14593" max="14593" width="5.7109375" style="211" customWidth="1"/>
    <col min="14594" max="14594" width="3.7109375" style="211" customWidth="1"/>
    <col min="14595" max="14595" width="59.7109375" style="211" customWidth="1"/>
    <col min="14596" max="14596" width="84.7109375" style="211" customWidth="1"/>
    <col min="14597" max="14597" width="3.85546875" style="211" customWidth="1"/>
    <col min="14598" max="14848" width="11.42578125" style="211"/>
    <col min="14849" max="14849" width="5.7109375" style="211" customWidth="1"/>
    <col min="14850" max="14850" width="3.7109375" style="211" customWidth="1"/>
    <col min="14851" max="14851" width="59.7109375" style="211" customWidth="1"/>
    <col min="14852" max="14852" width="84.7109375" style="211" customWidth="1"/>
    <col min="14853" max="14853" width="3.85546875" style="211" customWidth="1"/>
    <col min="14854" max="15104" width="11.42578125" style="211"/>
    <col min="15105" max="15105" width="5.7109375" style="211" customWidth="1"/>
    <col min="15106" max="15106" width="3.7109375" style="211" customWidth="1"/>
    <col min="15107" max="15107" width="59.7109375" style="211" customWidth="1"/>
    <col min="15108" max="15108" width="84.7109375" style="211" customWidth="1"/>
    <col min="15109" max="15109" width="3.85546875" style="211" customWidth="1"/>
    <col min="15110" max="15360" width="11.42578125" style="211"/>
    <col min="15361" max="15361" width="5.7109375" style="211" customWidth="1"/>
    <col min="15362" max="15362" width="3.7109375" style="211" customWidth="1"/>
    <col min="15363" max="15363" width="59.7109375" style="211" customWidth="1"/>
    <col min="15364" max="15364" width="84.7109375" style="211" customWidth="1"/>
    <col min="15365" max="15365" width="3.85546875" style="211" customWidth="1"/>
    <col min="15366" max="15616" width="11.42578125" style="211"/>
    <col min="15617" max="15617" width="5.7109375" style="211" customWidth="1"/>
    <col min="15618" max="15618" width="3.7109375" style="211" customWidth="1"/>
    <col min="15619" max="15619" width="59.7109375" style="211" customWidth="1"/>
    <col min="15620" max="15620" width="84.7109375" style="211" customWidth="1"/>
    <col min="15621" max="15621" width="3.85546875" style="211" customWidth="1"/>
    <col min="15622" max="15872" width="11.42578125" style="211"/>
    <col min="15873" max="15873" width="5.7109375" style="211" customWidth="1"/>
    <col min="15874" max="15874" width="3.7109375" style="211" customWidth="1"/>
    <col min="15875" max="15875" width="59.7109375" style="211" customWidth="1"/>
    <col min="15876" max="15876" width="84.7109375" style="211" customWidth="1"/>
    <col min="15877" max="15877" width="3.85546875" style="211" customWidth="1"/>
    <col min="15878" max="16128" width="11.42578125" style="211"/>
    <col min="16129" max="16129" width="5.7109375" style="211" customWidth="1"/>
    <col min="16130" max="16130" width="3.7109375" style="211" customWidth="1"/>
    <col min="16131" max="16131" width="59.7109375" style="211" customWidth="1"/>
    <col min="16132" max="16132" width="84.7109375" style="211" customWidth="1"/>
    <col min="16133" max="16133" width="3.85546875" style="211" customWidth="1"/>
    <col min="16134" max="16384" width="11.42578125" style="211"/>
  </cols>
  <sheetData>
    <row r="1" spans="1:4" s="247" customFormat="1" ht="15.75" customHeight="1" x14ac:dyDescent="0.2">
      <c r="A1" s="693" t="s">
        <v>781</v>
      </c>
      <c r="B1" s="701"/>
      <c r="C1" s="701"/>
      <c r="D1" s="403" t="s">
        <v>1602</v>
      </c>
    </row>
    <row r="2" spans="1:4" s="247" customFormat="1" ht="15.75" customHeight="1" x14ac:dyDescent="0.2">
      <c r="A2" s="693" t="s">
        <v>1272</v>
      </c>
      <c r="B2" s="541"/>
      <c r="C2" s="541"/>
      <c r="D2" s="404"/>
    </row>
    <row r="3" spans="1:4" s="247" customFormat="1" ht="15.75" customHeight="1" x14ac:dyDescent="0.2">
      <c r="A3" s="693" t="s">
        <v>848</v>
      </c>
      <c r="B3" s="421"/>
      <c r="C3" s="421"/>
      <c r="D3" s="404"/>
    </row>
    <row r="4" spans="1:4" s="247" customFormat="1" ht="15.75" customHeight="1" x14ac:dyDescent="0.2">
      <c r="A4" s="693" t="s">
        <v>412</v>
      </c>
      <c r="B4" s="701"/>
      <c r="C4" s="701"/>
      <c r="D4" s="421"/>
    </row>
    <row r="5" spans="1:4" ht="12.75" customHeight="1" x14ac:dyDescent="0.2">
      <c r="A5" s="407"/>
      <c r="B5" s="542"/>
      <c r="C5" s="408"/>
      <c r="D5" s="542"/>
    </row>
    <row r="6" spans="1:4" ht="18.75" customHeight="1" x14ac:dyDescent="0.2">
      <c r="A6" s="1508" t="s">
        <v>774</v>
      </c>
      <c r="B6" s="1508"/>
      <c r="C6" s="1508"/>
      <c r="D6" s="1508"/>
    </row>
    <row r="7" spans="1:4" ht="21.75" customHeight="1" x14ac:dyDescent="0.2">
      <c r="A7" s="1509" t="s">
        <v>771</v>
      </c>
      <c r="B7" s="1509"/>
      <c r="C7" s="700" t="s">
        <v>784</v>
      </c>
      <c r="D7" s="700" t="s">
        <v>785</v>
      </c>
    </row>
    <row r="8" spans="1:4" s="208" customFormat="1" ht="15.75" customHeight="1" x14ac:dyDescent="0.2">
      <c r="A8" s="1054">
        <v>1</v>
      </c>
      <c r="B8" s="924"/>
      <c r="C8" s="1182" t="s">
        <v>1128</v>
      </c>
      <c r="D8" s="1178" t="s">
        <v>1273</v>
      </c>
    </row>
    <row r="9" spans="1:4" s="208" customFormat="1" ht="23.25" customHeight="1" x14ac:dyDescent="0.2">
      <c r="A9" s="873">
        <v>2</v>
      </c>
      <c r="B9" s="420"/>
      <c r="C9" s="878" t="s">
        <v>1274</v>
      </c>
      <c r="D9" s="420" t="s">
        <v>1275</v>
      </c>
    </row>
    <row r="10" spans="1:4" s="208" customFormat="1" ht="15" customHeight="1" x14ac:dyDescent="0.2">
      <c r="A10" s="1549">
        <v>3</v>
      </c>
      <c r="B10" s="1547"/>
      <c r="C10" s="1506" t="s">
        <v>1276</v>
      </c>
      <c r="D10" s="420" t="s">
        <v>2186</v>
      </c>
    </row>
    <row r="11" spans="1:4" s="208" customFormat="1" ht="24" customHeight="1" x14ac:dyDescent="0.2">
      <c r="A11" s="1549"/>
      <c r="B11" s="1547"/>
      <c r="C11" s="1506"/>
      <c r="D11" s="420" t="s">
        <v>1277</v>
      </c>
    </row>
    <row r="12" spans="1:4" s="208" customFormat="1" ht="19.5" customHeight="1" x14ac:dyDescent="0.2">
      <c r="A12" s="1549"/>
      <c r="B12" s="1547"/>
      <c r="C12" s="1506"/>
      <c r="D12" s="420" t="s">
        <v>1278</v>
      </c>
    </row>
    <row r="13" spans="1:4" s="208" customFormat="1" ht="27" customHeight="1" x14ac:dyDescent="0.2">
      <c r="A13" s="1549"/>
      <c r="B13" s="1547"/>
      <c r="C13" s="1506"/>
      <c r="D13" s="420" t="s">
        <v>1279</v>
      </c>
    </row>
    <row r="14" spans="1:4" s="208" customFormat="1" ht="23.25" customHeight="1" x14ac:dyDescent="0.2">
      <c r="A14" s="1189">
        <v>4</v>
      </c>
      <c r="B14" s="1189"/>
      <c r="C14" s="873" t="s">
        <v>1280</v>
      </c>
      <c r="D14" s="420" t="s">
        <v>1281</v>
      </c>
    </row>
    <row r="15" spans="1:4" s="208" customFormat="1" ht="19.5" customHeight="1" x14ac:dyDescent="0.2">
      <c r="A15" s="1189">
        <v>5</v>
      </c>
      <c r="B15" s="1189"/>
      <c r="C15" s="873" t="s">
        <v>1282</v>
      </c>
      <c r="D15" s="420" t="s">
        <v>1283</v>
      </c>
    </row>
    <row r="16" spans="1:4" s="208" customFormat="1" ht="15.75" customHeight="1" x14ac:dyDescent="0.2">
      <c r="A16" s="1547">
        <v>6</v>
      </c>
      <c r="B16" s="1547"/>
      <c r="C16" s="1506" t="s">
        <v>1284</v>
      </c>
      <c r="D16" s="420" t="s">
        <v>1285</v>
      </c>
    </row>
    <row r="17" spans="1:5" s="208" customFormat="1" ht="15.75" customHeight="1" x14ac:dyDescent="0.2">
      <c r="A17" s="1547"/>
      <c r="B17" s="1547"/>
      <c r="C17" s="1506"/>
      <c r="D17" s="420" t="s">
        <v>1286</v>
      </c>
    </row>
    <row r="18" spans="1:5" s="208" customFormat="1" ht="27.75" customHeight="1" x14ac:dyDescent="0.2">
      <c r="A18" s="1547"/>
      <c r="B18" s="1547"/>
      <c r="C18" s="1506"/>
      <c r="D18" s="420" t="s">
        <v>1287</v>
      </c>
    </row>
    <row r="19" spans="1:5" s="208" customFormat="1" ht="19.5" customHeight="1" x14ac:dyDescent="0.2">
      <c r="A19" s="1547"/>
      <c r="B19" s="1547"/>
      <c r="C19" s="1506"/>
      <c r="D19" s="420" t="s">
        <v>1288</v>
      </c>
    </row>
    <row r="20" spans="1:5" s="208" customFormat="1" ht="14.25" customHeight="1" x14ac:dyDescent="0.2">
      <c r="A20" s="1547"/>
      <c r="B20" s="1547"/>
      <c r="C20" s="1506"/>
      <c r="D20" s="420" t="s">
        <v>1289</v>
      </c>
    </row>
    <row r="21" spans="1:5" s="208" customFormat="1" ht="12.75" customHeight="1" x14ac:dyDescent="0.2">
      <c r="A21" s="1547">
        <v>7</v>
      </c>
      <c r="B21" s="1547"/>
      <c r="C21" s="1506" t="s">
        <v>1290</v>
      </c>
      <c r="D21" s="420" t="s">
        <v>1291</v>
      </c>
    </row>
    <row r="22" spans="1:5" s="208" customFormat="1" ht="15" customHeight="1" x14ac:dyDescent="0.2">
      <c r="A22" s="1547"/>
      <c r="B22" s="1547"/>
      <c r="C22" s="1506"/>
      <c r="D22" s="420" t="s">
        <v>1292</v>
      </c>
    </row>
    <row r="23" spans="1:5" s="208" customFormat="1" ht="15" customHeight="1" x14ac:dyDescent="0.2">
      <c r="A23" s="1547"/>
      <c r="B23" s="1547"/>
      <c r="C23" s="1506"/>
      <c r="D23" s="420" t="s">
        <v>1293</v>
      </c>
    </row>
    <row r="24" spans="1:5" s="208" customFormat="1" ht="14.25" customHeight="1" x14ac:dyDescent="0.2">
      <c r="A24" s="1547"/>
      <c r="B24" s="1547"/>
      <c r="C24" s="1506"/>
      <c r="D24" s="420" t="s">
        <v>1294</v>
      </c>
    </row>
    <row r="25" spans="1:5" s="208" customFormat="1" ht="15" customHeight="1" x14ac:dyDescent="0.2">
      <c r="A25" s="1547"/>
      <c r="B25" s="1547"/>
      <c r="C25" s="1506"/>
      <c r="D25" s="420" t="s">
        <v>1295</v>
      </c>
    </row>
    <row r="26" spans="1:5" s="208" customFormat="1" ht="13.5" customHeight="1" x14ac:dyDescent="0.2">
      <c r="A26" s="1547"/>
      <c r="B26" s="1547"/>
      <c r="C26" s="1506"/>
      <c r="D26" s="420" t="s">
        <v>1296</v>
      </c>
    </row>
    <row r="27" spans="1:5" s="208" customFormat="1" ht="15" customHeight="1" x14ac:dyDescent="0.2">
      <c r="A27" s="1547"/>
      <c r="B27" s="1547"/>
      <c r="C27" s="1506"/>
      <c r="D27" s="420" t="s">
        <v>1297</v>
      </c>
    </row>
    <row r="28" spans="1:5" ht="15" customHeight="1" x14ac:dyDescent="0.2">
      <c r="A28" s="1548"/>
      <c r="B28" s="1548"/>
      <c r="C28" s="1516"/>
      <c r="D28" s="1179" t="s">
        <v>1298</v>
      </c>
      <c r="E28" s="208"/>
    </row>
    <row r="29" spans="1:5" ht="15" customHeight="1" x14ac:dyDescent="0.2">
      <c r="A29" s="701"/>
      <c r="B29" s="701"/>
      <c r="C29" s="699"/>
      <c r="D29" s="701"/>
    </row>
    <row r="30" spans="1:5" ht="15" customHeight="1" x14ac:dyDescent="0.2">
      <c r="A30" s="701"/>
      <c r="B30" s="701"/>
      <c r="C30" s="699"/>
      <c r="D30" s="701"/>
    </row>
    <row r="31" spans="1:5" ht="15" customHeight="1" x14ac:dyDescent="0.2">
      <c r="A31" s="699" t="s">
        <v>280</v>
      </c>
      <c r="B31" s="699"/>
      <c r="C31" s="701"/>
      <c r="D31" s="721"/>
    </row>
    <row r="32" spans="1:5" x14ac:dyDescent="0.2">
      <c r="A32" s="701"/>
      <c r="B32" s="701"/>
      <c r="C32" s="721"/>
      <c r="D32" s="701"/>
    </row>
    <row r="33" spans="1:4" x14ac:dyDescent="0.2">
      <c r="A33" s="703"/>
      <c r="B33" s="708"/>
      <c r="C33" s="701"/>
      <c r="D33" s="699"/>
    </row>
    <row r="34" spans="1:4" x14ac:dyDescent="0.2">
      <c r="C34" s="446"/>
    </row>
    <row r="35" spans="1:4" x14ac:dyDescent="0.2">
      <c r="A35" s="446"/>
      <c r="B35" s="446"/>
    </row>
  </sheetData>
  <mergeCells count="11">
    <mergeCell ref="A21:A28"/>
    <mergeCell ref="B21:B28"/>
    <mergeCell ref="C21:C28"/>
    <mergeCell ref="A6:D6"/>
    <mergeCell ref="A7:B7"/>
    <mergeCell ref="A10:A13"/>
    <mergeCell ref="B10:B13"/>
    <mergeCell ref="C10:C13"/>
    <mergeCell ref="A16:A20"/>
    <mergeCell ref="B16:B20"/>
    <mergeCell ref="C16:C2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&amp;L&amp;"Tahoma,Normal"468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1]!Macro21">
                <anchor moveWithCells="1" sizeWithCells="1">
                  <from>
                    <xdr:col>2</xdr:col>
                    <xdr:colOff>3105150</xdr:colOff>
                    <xdr:row>2</xdr:row>
                    <xdr:rowOff>66675</xdr:rowOff>
                  </from>
                  <to>
                    <xdr:col>2</xdr:col>
                    <xdr:colOff>3105150</xdr:colOff>
                    <xdr:row>2</xdr:row>
                    <xdr:rowOff>66675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33"/>
  <sheetViews>
    <sheetView showGridLines="0" view="pageBreakPreview" topLeftCell="A13" zoomScaleNormal="75" zoomScaleSheetLayoutView="100" workbookViewId="0"/>
  </sheetViews>
  <sheetFormatPr baseColWidth="10" defaultColWidth="11.42578125" defaultRowHeight="12.75" x14ac:dyDescent="0.2"/>
  <cols>
    <col min="1" max="1" width="4.5703125" style="211" customWidth="1"/>
    <col min="2" max="2" width="2.7109375" style="211" customWidth="1"/>
    <col min="3" max="3" width="60.140625" style="211" customWidth="1"/>
    <col min="4" max="4" width="84.7109375" style="211" customWidth="1"/>
    <col min="5" max="256" width="11.42578125" style="211"/>
    <col min="257" max="257" width="7" style="211" customWidth="1"/>
    <col min="258" max="258" width="4.85546875" style="211" customWidth="1"/>
    <col min="259" max="259" width="59.7109375" style="211" customWidth="1"/>
    <col min="260" max="260" width="84.7109375" style="211" customWidth="1"/>
    <col min="261" max="512" width="11.42578125" style="211"/>
    <col min="513" max="513" width="7" style="211" customWidth="1"/>
    <col min="514" max="514" width="4.85546875" style="211" customWidth="1"/>
    <col min="515" max="515" width="59.7109375" style="211" customWidth="1"/>
    <col min="516" max="516" width="84.7109375" style="211" customWidth="1"/>
    <col min="517" max="768" width="11.42578125" style="211"/>
    <col min="769" max="769" width="7" style="211" customWidth="1"/>
    <col min="770" max="770" width="4.85546875" style="211" customWidth="1"/>
    <col min="771" max="771" width="59.7109375" style="211" customWidth="1"/>
    <col min="772" max="772" width="84.7109375" style="211" customWidth="1"/>
    <col min="773" max="1024" width="11.42578125" style="211"/>
    <col min="1025" max="1025" width="7" style="211" customWidth="1"/>
    <col min="1026" max="1026" width="4.85546875" style="211" customWidth="1"/>
    <col min="1027" max="1027" width="59.7109375" style="211" customWidth="1"/>
    <col min="1028" max="1028" width="84.7109375" style="211" customWidth="1"/>
    <col min="1029" max="1280" width="11.42578125" style="211"/>
    <col min="1281" max="1281" width="7" style="211" customWidth="1"/>
    <col min="1282" max="1282" width="4.85546875" style="211" customWidth="1"/>
    <col min="1283" max="1283" width="59.7109375" style="211" customWidth="1"/>
    <col min="1284" max="1284" width="84.7109375" style="211" customWidth="1"/>
    <col min="1285" max="1536" width="11.42578125" style="211"/>
    <col min="1537" max="1537" width="7" style="211" customWidth="1"/>
    <col min="1538" max="1538" width="4.85546875" style="211" customWidth="1"/>
    <col min="1539" max="1539" width="59.7109375" style="211" customWidth="1"/>
    <col min="1540" max="1540" width="84.7109375" style="211" customWidth="1"/>
    <col min="1541" max="1792" width="11.42578125" style="211"/>
    <col min="1793" max="1793" width="7" style="211" customWidth="1"/>
    <col min="1794" max="1794" width="4.85546875" style="211" customWidth="1"/>
    <col min="1795" max="1795" width="59.7109375" style="211" customWidth="1"/>
    <col min="1796" max="1796" width="84.7109375" style="211" customWidth="1"/>
    <col min="1797" max="2048" width="11.42578125" style="211"/>
    <col min="2049" max="2049" width="7" style="211" customWidth="1"/>
    <col min="2050" max="2050" width="4.85546875" style="211" customWidth="1"/>
    <col min="2051" max="2051" width="59.7109375" style="211" customWidth="1"/>
    <col min="2052" max="2052" width="84.7109375" style="211" customWidth="1"/>
    <col min="2053" max="2304" width="11.42578125" style="211"/>
    <col min="2305" max="2305" width="7" style="211" customWidth="1"/>
    <col min="2306" max="2306" width="4.85546875" style="211" customWidth="1"/>
    <col min="2307" max="2307" width="59.7109375" style="211" customWidth="1"/>
    <col min="2308" max="2308" width="84.7109375" style="211" customWidth="1"/>
    <col min="2309" max="2560" width="11.42578125" style="211"/>
    <col min="2561" max="2561" width="7" style="211" customWidth="1"/>
    <col min="2562" max="2562" width="4.85546875" style="211" customWidth="1"/>
    <col min="2563" max="2563" width="59.7109375" style="211" customWidth="1"/>
    <col min="2564" max="2564" width="84.7109375" style="211" customWidth="1"/>
    <col min="2565" max="2816" width="11.42578125" style="211"/>
    <col min="2817" max="2817" width="7" style="211" customWidth="1"/>
    <col min="2818" max="2818" width="4.85546875" style="211" customWidth="1"/>
    <col min="2819" max="2819" width="59.7109375" style="211" customWidth="1"/>
    <col min="2820" max="2820" width="84.7109375" style="211" customWidth="1"/>
    <col min="2821" max="3072" width="11.42578125" style="211"/>
    <col min="3073" max="3073" width="7" style="211" customWidth="1"/>
    <col min="3074" max="3074" width="4.85546875" style="211" customWidth="1"/>
    <col min="3075" max="3075" width="59.7109375" style="211" customWidth="1"/>
    <col min="3076" max="3076" width="84.7109375" style="211" customWidth="1"/>
    <col min="3077" max="3328" width="11.42578125" style="211"/>
    <col min="3329" max="3329" width="7" style="211" customWidth="1"/>
    <col min="3330" max="3330" width="4.85546875" style="211" customWidth="1"/>
    <col min="3331" max="3331" width="59.7109375" style="211" customWidth="1"/>
    <col min="3332" max="3332" width="84.7109375" style="211" customWidth="1"/>
    <col min="3333" max="3584" width="11.42578125" style="211"/>
    <col min="3585" max="3585" width="7" style="211" customWidth="1"/>
    <col min="3586" max="3586" width="4.85546875" style="211" customWidth="1"/>
    <col min="3587" max="3587" width="59.7109375" style="211" customWidth="1"/>
    <col min="3588" max="3588" width="84.7109375" style="211" customWidth="1"/>
    <col min="3589" max="3840" width="11.42578125" style="211"/>
    <col min="3841" max="3841" width="7" style="211" customWidth="1"/>
    <col min="3842" max="3842" width="4.85546875" style="211" customWidth="1"/>
    <col min="3843" max="3843" width="59.7109375" style="211" customWidth="1"/>
    <col min="3844" max="3844" width="84.7109375" style="211" customWidth="1"/>
    <col min="3845" max="4096" width="11.42578125" style="211"/>
    <col min="4097" max="4097" width="7" style="211" customWidth="1"/>
    <col min="4098" max="4098" width="4.85546875" style="211" customWidth="1"/>
    <col min="4099" max="4099" width="59.7109375" style="211" customWidth="1"/>
    <col min="4100" max="4100" width="84.7109375" style="211" customWidth="1"/>
    <col min="4101" max="4352" width="11.42578125" style="211"/>
    <col min="4353" max="4353" width="7" style="211" customWidth="1"/>
    <col min="4354" max="4354" width="4.85546875" style="211" customWidth="1"/>
    <col min="4355" max="4355" width="59.7109375" style="211" customWidth="1"/>
    <col min="4356" max="4356" width="84.7109375" style="211" customWidth="1"/>
    <col min="4357" max="4608" width="11.42578125" style="211"/>
    <col min="4609" max="4609" width="7" style="211" customWidth="1"/>
    <col min="4610" max="4610" width="4.85546875" style="211" customWidth="1"/>
    <col min="4611" max="4611" width="59.7109375" style="211" customWidth="1"/>
    <col min="4612" max="4612" width="84.7109375" style="211" customWidth="1"/>
    <col min="4613" max="4864" width="11.42578125" style="211"/>
    <col min="4865" max="4865" width="7" style="211" customWidth="1"/>
    <col min="4866" max="4866" width="4.85546875" style="211" customWidth="1"/>
    <col min="4867" max="4867" width="59.7109375" style="211" customWidth="1"/>
    <col min="4868" max="4868" width="84.7109375" style="211" customWidth="1"/>
    <col min="4869" max="5120" width="11.42578125" style="211"/>
    <col min="5121" max="5121" width="7" style="211" customWidth="1"/>
    <col min="5122" max="5122" width="4.85546875" style="211" customWidth="1"/>
    <col min="5123" max="5123" width="59.7109375" style="211" customWidth="1"/>
    <col min="5124" max="5124" width="84.7109375" style="211" customWidth="1"/>
    <col min="5125" max="5376" width="11.42578125" style="211"/>
    <col min="5377" max="5377" width="7" style="211" customWidth="1"/>
    <col min="5378" max="5378" width="4.85546875" style="211" customWidth="1"/>
    <col min="5379" max="5379" width="59.7109375" style="211" customWidth="1"/>
    <col min="5380" max="5380" width="84.7109375" style="211" customWidth="1"/>
    <col min="5381" max="5632" width="11.42578125" style="211"/>
    <col min="5633" max="5633" width="7" style="211" customWidth="1"/>
    <col min="5634" max="5634" width="4.85546875" style="211" customWidth="1"/>
    <col min="5635" max="5635" width="59.7109375" style="211" customWidth="1"/>
    <col min="5636" max="5636" width="84.7109375" style="211" customWidth="1"/>
    <col min="5637" max="5888" width="11.42578125" style="211"/>
    <col min="5889" max="5889" width="7" style="211" customWidth="1"/>
    <col min="5890" max="5890" width="4.85546875" style="211" customWidth="1"/>
    <col min="5891" max="5891" width="59.7109375" style="211" customWidth="1"/>
    <col min="5892" max="5892" width="84.7109375" style="211" customWidth="1"/>
    <col min="5893" max="6144" width="11.42578125" style="211"/>
    <col min="6145" max="6145" width="7" style="211" customWidth="1"/>
    <col min="6146" max="6146" width="4.85546875" style="211" customWidth="1"/>
    <col min="6147" max="6147" width="59.7109375" style="211" customWidth="1"/>
    <col min="6148" max="6148" width="84.7109375" style="211" customWidth="1"/>
    <col min="6149" max="6400" width="11.42578125" style="211"/>
    <col min="6401" max="6401" width="7" style="211" customWidth="1"/>
    <col min="6402" max="6402" width="4.85546875" style="211" customWidth="1"/>
    <col min="6403" max="6403" width="59.7109375" style="211" customWidth="1"/>
    <col min="6404" max="6404" width="84.7109375" style="211" customWidth="1"/>
    <col min="6405" max="6656" width="11.42578125" style="211"/>
    <col min="6657" max="6657" width="7" style="211" customWidth="1"/>
    <col min="6658" max="6658" width="4.85546875" style="211" customWidth="1"/>
    <col min="6659" max="6659" width="59.7109375" style="211" customWidth="1"/>
    <col min="6660" max="6660" width="84.7109375" style="211" customWidth="1"/>
    <col min="6661" max="6912" width="11.42578125" style="211"/>
    <col min="6913" max="6913" width="7" style="211" customWidth="1"/>
    <col min="6914" max="6914" width="4.85546875" style="211" customWidth="1"/>
    <col min="6915" max="6915" width="59.7109375" style="211" customWidth="1"/>
    <col min="6916" max="6916" width="84.7109375" style="211" customWidth="1"/>
    <col min="6917" max="7168" width="11.42578125" style="211"/>
    <col min="7169" max="7169" width="7" style="211" customWidth="1"/>
    <col min="7170" max="7170" width="4.85546875" style="211" customWidth="1"/>
    <col min="7171" max="7171" width="59.7109375" style="211" customWidth="1"/>
    <col min="7172" max="7172" width="84.7109375" style="211" customWidth="1"/>
    <col min="7173" max="7424" width="11.42578125" style="211"/>
    <col min="7425" max="7425" width="7" style="211" customWidth="1"/>
    <col min="7426" max="7426" width="4.85546875" style="211" customWidth="1"/>
    <col min="7427" max="7427" width="59.7109375" style="211" customWidth="1"/>
    <col min="7428" max="7428" width="84.7109375" style="211" customWidth="1"/>
    <col min="7429" max="7680" width="11.42578125" style="211"/>
    <col min="7681" max="7681" width="7" style="211" customWidth="1"/>
    <col min="7682" max="7682" width="4.85546875" style="211" customWidth="1"/>
    <col min="7683" max="7683" width="59.7109375" style="211" customWidth="1"/>
    <col min="7684" max="7684" width="84.7109375" style="211" customWidth="1"/>
    <col min="7685" max="7936" width="11.42578125" style="211"/>
    <col min="7937" max="7937" width="7" style="211" customWidth="1"/>
    <col min="7938" max="7938" width="4.85546875" style="211" customWidth="1"/>
    <col min="7939" max="7939" width="59.7109375" style="211" customWidth="1"/>
    <col min="7940" max="7940" width="84.7109375" style="211" customWidth="1"/>
    <col min="7941" max="8192" width="11.42578125" style="211"/>
    <col min="8193" max="8193" width="7" style="211" customWidth="1"/>
    <col min="8194" max="8194" width="4.85546875" style="211" customWidth="1"/>
    <col min="8195" max="8195" width="59.7109375" style="211" customWidth="1"/>
    <col min="8196" max="8196" width="84.7109375" style="211" customWidth="1"/>
    <col min="8197" max="8448" width="11.42578125" style="211"/>
    <col min="8449" max="8449" width="7" style="211" customWidth="1"/>
    <col min="8450" max="8450" width="4.85546875" style="211" customWidth="1"/>
    <col min="8451" max="8451" width="59.7109375" style="211" customWidth="1"/>
    <col min="8452" max="8452" width="84.7109375" style="211" customWidth="1"/>
    <col min="8453" max="8704" width="11.42578125" style="211"/>
    <col min="8705" max="8705" width="7" style="211" customWidth="1"/>
    <col min="8706" max="8706" width="4.85546875" style="211" customWidth="1"/>
    <col min="8707" max="8707" width="59.7109375" style="211" customWidth="1"/>
    <col min="8708" max="8708" width="84.7109375" style="211" customWidth="1"/>
    <col min="8709" max="8960" width="11.42578125" style="211"/>
    <col min="8961" max="8961" width="7" style="211" customWidth="1"/>
    <col min="8962" max="8962" width="4.85546875" style="211" customWidth="1"/>
    <col min="8963" max="8963" width="59.7109375" style="211" customWidth="1"/>
    <col min="8964" max="8964" width="84.7109375" style="211" customWidth="1"/>
    <col min="8965" max="9216" width="11.42578125" style="211"/>
    <col min="9217" max="9217" width="7" style="211" customWidth="1"/>
    <col min="9218" max="9218" width="4.85546875" style="211" customWidth="1"/>
    <col min="9219" max="9219" width="59.7109375" style="211" customWidth="1"/>
    <col min="9220" max="9220" width="84.7109375" style="211" customWidth="1"/>
    <col min="9221" max="9472" width="11.42578125" style="211"/>
    <col min="9473" max="9473" width="7" style="211" customWidth="1"/>
    <col min="9474" max="9474" width="4.85546875" style="211" customWidth="1"/>
    <col min="9475" max="9475" width="59.7109375" style="211" customWidth="1"/>
    <col min="9476" max="9476" width="84.7109375" style="211" customWidth="1"/>
    <col min="9477" max="9728" width="11.42578125" style="211"/>
    <col min="9729" max="9729" width="7" style="211" customWidth="1"/>
    <col min="9730" max="9730" width="4.85546875" style="211" customWidth="1"/>
    <col min="9731" max="9731" width="59.7109375" style="211" customWidth="1"/>
    <col min="9732" max="9732" width="84.7109375" style="211" customWidth="1"/>
    <col min="9733" max="9984" width="11.42578125" style="211"/>
    <col min="9985" max="9985" width="7" style="211" customWidth="1"/>
    <col min="9986" max="9986" width="4.85546875" style="211" customWidth="1"/>
    <col min="9987" max="9987" width="59.7109375" style="211" customWidth="1"/>
    <col min="9988" max="9988" width="84.7109375" style="211" customWidth="1"/>
    <col min="9989" max="10240" width="11.42578125" style="211"/>
    <col min="10241" max="10241" width="7" style="211" customWidth="1"/>
    <col min="10242" max="10242" width="4.85546875" style="211" customWidth="1"/>
    <col min="10243" max="10243" width="59.7109375" style="211" customWidth="1"/>
    <col min="10244" max="10244" width="84.7109375" style="211" customWidth="1"/>
    <col min="10245" max="10496" width="11.42578125" style="211"/>
    <col min="10497" max="10497" width="7" style="211" customWidth="1"/>
    <col min="10498" max="10498" width="4.85546875" style="211" customWidth="1"/>
    <col min="10499" max="10499" width="59.7109375" style="211" customWidth="1"/>
    <col min="10500" max="10500" width="84.7109375" style="211" customWidth="1"/>
    <col min="10501" max="10752" width="11.42578125" style="211"/>
    <col min="10753" max="10753" width="7" style="211" customWidth="1"/>
    <col min="10754" max="10754" width="4.85546875" style="211" customWidth="1"/>
    <col min="10755" max="10755" width="59.7109375" style="211" customWidth="1"/>
    <col min="10756" max="10756" width="84.7109375" style="211" customWidth="1"/>
    <col min="10757" max="11008" width="11.42578125" style="211"/>
    <col min="11009" max="11009" width="7" style="211" customWidth="1"/>
    <col min="11010" max="11010" width="4.85546875" style="211" customWidth="1"/>
    <col min="11011" max="11011" width="59.7109375" style="211" customWidth="1"/>
    <col min="11012" max="11012" width="84.7109375" style="211" customWidth="1"/>
    <col min="11013" max="11264" width="11.42578125" style="211"/>
    <col min="11265" max="11265" width="7" style="211" customWidth="1"/>
    <col min="11266" max="11266" width="4.85546875" style="211" customWidth="1"/>
    <col min="11267" max="11267" width="59.7109375" style="211" customWidth="1"/>
    <col min="11268" max="11268" width="84.7109375" style="211" customWidth="1"/>
    <col min="11269" max="11520" width="11.42578125" style="211"/>
    <col min="11521" max="11521" width="7" style="211" customWidth="1"/>
    <col min="11522" max="11522" width="4.85546875" style="211" customWidth="1"/>
    <col min="11523" max="11523" width="59.7109375" style="211" customWidth="1"/>
    <col min="11524" max="11524" width="84.7109375" style="211" customWidth="1"/>
    <col min="11525" max="11776" width="11.42578125" style="211"/>
    <col min="11777" max="11777" width="7" style="211" customWidth="1"/>
    <col min="11778" max="11778" width="4.85546875" style="211" customWidth="1"/>
    <col min="11779" max="11779" width="59.7109375" style="211" customWidth="1"/>
    <col min="11780" max="11780" width="84.7109375" style="211" customWidth="1"/>
    <col min="11781" max="12032" width="11.42578125" style="211"/>
    <col min="12033" max="12033" width="7" style="211" customWidth="1"/>
    <col min="12034" max="12034" width="4.85546875" style="211" customWidth="1"/>
    <col min="12035" max="12035" width="59.7109375" style="211" customWidth="1"/>
    <col min="12036" max="12036" width="84.7109375" style="211" customWidth="1"/>
    <col min="12037" max="12288" width="11.42578125" style="211"/>
    <col min="12289" max="12289" width="7" style="211" customWidth="1"/>
    <col min="12290" max="12290" width="4.85546875" style="211" customWidth="1"/>
    <col min="12291" max="12291" width="59.7109375" style="211" customWidth="1"/>
    <col min="12292" max="12292" width="84.7109375" style="211" customWidth="1"/>
    <col min="12293" max="12544" width="11.42578125" style="211"/>
    <col min="12545" max="12545" width="7" style="211" customWidth="1"/>
    <col min="12546" max="12546" width="4.85546875" style="211" customWidth="1"/>
    <col min="12547" max="12547" width="59.7109375" style="211" customWidth="1"/>
    <col min="12548" max="12548" width="84.7109375" style="211" customWidth="1"/>
    <col min="12549" max="12800" width="11.42578125" style="211"/>
    <col min="12801" max="12801" width="7" style="211" customWidth="1"/>
    <col min="12802" max="12802" width="4.85546875" style="211" customWidth="1"/>
    <col min="12803" max="12803" width="59.7109375" style="211" customWidth="1"/>
    <col min="12804" max="12804" width="84.7109375" style="211" customWidth="1"/>
    <col min="12805" max="13056" width="11.42578125" style="211"/>
    <col min="13057" max="13057" width="7" style="211" customWidth="1"/>
    <col min="13058" max="13058" width="4.85546875" style="211" customWidth="1"/>
    <col min="13059" max="13059" width="59.7109375" style="211" customWidth="1"/>
    <col min="13060" max="13060" width="84.7109375" style="211" customWidth="1"/>
    <col min="13061" max="13312" width="11.42578125" style="211"/>
    <col min="13313" max="13313" width="7" style="211" customWidth="1"/>
    <col min="13314" max="13314" width="4.85546875" style="211" customWidth="1"/>
    <col min="13315" max="13315" width="59.7109375" style="211" customWidth="1"/>
    <col min="13316" max="13316" width="84.7109375" style="211" customWidth="1"/>
    <col min="13317" max="13568" width="11.42578125" style="211"/>
    <col min="13569" max="13569" width="7" style="211" customWidth="1"/>
    <col min="13570" max="13570" width="4.85546875" style="211" customWidth="1"/>
    <col min="13571" max="13571" width="59.7109375" style="211" customWidth="1"/>
    <col min="13572" max="13572" width="84.7109375" style="211" customWidth="1"/>
    <col min="13573" max="13824" width="11.42578125" style="211"/>
    <col min="13825" max="13825" width="7" style="211" customWidth="1"/>
    <col min="13826" max="13826" width="4.85546875" style="211" customWidth="1"/>
    <col min="13827" max="13827" width="59.7109375" style="211" customWidth="1"/>
    <col min="13828" max="13828" width="84.7109375" style="211" customWidth="1"/>
    <col min="13829" max="14080" width="11.42578125" style="211"/>
    <col min="14081" max="14081" width="7" style="211" customWidth="1"/>
    <col min="14082" max="14082" width="4.85546875" style="211" customWidth="1"/>
    <col min="14083" max="14083" width="59.7109375" style="211" customWidth="1"/>
    <col min="14084" max="14084" width="84.7109375" style="211" customWidth="1"/>
    <col min="14085" max="14336" width="11.42578125" style="211"/>
    <col min="14337" max="14337" width="7" style="211" customWidth="1"/>
    <col min="14338" max="14338" width="4.85546875" style="211" customWidth="1"/>
    <col min="14339" max="14339" width="59.7109375" style="211" customWidth="1"/>
    <col min="14340" max="14340" width="84.7109375" style="211" customWidth="1"/>
    <col min="14341" max="14592" width="11.42578125" style="211"/>
    <col min="14593" max="14593" width="7" style="211" customWidth="1"/>
    <col min="14594" max="14594" width="4.85546875" style="211" customWidth="1"/>
    <col min="14595" max="14595" width="59.7109375" style="211" customWidth="1"/>
    <col min="14596" max="14596" width="84.7109375" style="211" customWidth="1"/>
    <col min="14597" max="14848" width="11.42578125" style="211"/>
    <col min="14849" max="14849" width="7" style="211" customWidth="1"/>
    <col min="14850" max="14850" width="4.85546875" style="211" customWidth="1"/>
    <col min="14851" max="14851" width="59.7109375" style="211" customWidth="1"/>
    <col min="14852" max="14852" width="84.7109375" style="211" customWidth="1"/>
    <col min="14853" max="15104" width="11.42578125" style="211"/>
    <col min="15105" max="15105" width="7" style="211" customWidth="1"/>
    <col min="15106" max="15106" width="4.85546875" style="211" customWidth="1"/>
    <col min="15107" max="15107" width="59.7109375" style="211" customWidth="1"/>
    <col min="15108" max="15108" width="84.7109375" style="211" customWidth="1"/>
    <col min="15109" max="15360" width="11.42578125" style="211"/>
    <col min="15361" max="15361" width="7" style="211" customWidth="1"/>
    <col min="15362" max="15362" width="4.85546875" style="211" customWidth="1"/>
    <col min="15363" max="15363" width="59.7109375" style="211" customWidth="1"/>
    <col min="15364" max="15364" width="84.7109375" style="211" customWidth="1"/>
    <col min="15365" max="15616" width="11.42578125" style="211"/>
    <col min="15617" max="15617" width="7" style="211" customWidth="1"/>
    <col min="15618" max="15618" width="4.85546875" style="211" customWidth="1"/>
    <col min="15619" max="15619" width="59.7109375" style="211" customWidth="1"/>
    <col min="15620" max="15620" width="84.7109375" style="211" customWidth="1"/>
    <col min="15621" max="15872" width="11.42578125" style="211"/>
    <col min="15873" max="15873" width="7" style="211" customWidth="1"/>
    <col min="15874" max="15874" width="4.85546875" style="211" customWidth="1"/>
    <col min="15875" max="15875" width="59.7109375" style="211" customWidth="1"/>
    <col min="15876" max="15876" width="84.7109375" style="211" customWidth="1"/>
    <col min="15877" max="16128" width="11.42578125" style="211"/>
    <col min="16129" max="16129" width="7" style="211" customWidth="1"/>
    <col min="16130" max="16130" width="4.85546875" style="211" customWidth="1"/>
    <col min="16131" max="16131" width="59.7109375" style="211" customWidth="1"/>
    <col min="16132" max="16132" width="84.7109375" style="211" customWidth="1"/>
    <col min="16133" max="16384" width="11.42578125" style="211"/>
  </cols>
  <sheetData>
    <row r="1" spans="1:4" s="247" customFormat="1" ht="15.75" customHeight="1" x14ac:dyDescent="0.2">
      <c r="A1" s="693" t="s">
        <v>781</v>
      </c>
      <c r="B1" s="701"/>
      <c r="C1" s="701"/>
      <c r="D1" s="403" t="s">
        <v>1602</v>
      </c>
    </row>
    <row r="2" spans="1:4" s="247" customFormat="1" ht="15.75" customHeight="1" x14ac:dyDescent="0.2">
      <c r="A2" s="693" t="s">
        <v>1272</v>
      </c>
      <c r="B2" s="541"/>
      <c r="C2" s="541"/>
      <c r="D2" s="404"/>
    </row>
    <row r="3" spans="1:4" s="247" customFormat="1" ht="15.75" customHeight="1" x14ac:dyDescent="0.2">
      <c r="A3" s="693" t="s">
        <v>848</v>
      </c>
      <c r="B3" s="421"/>
      <c r="C3" s="421"/>
      <c r="D3" s="404"/>
    </row>
    <row r="4" spans="1:4" s="247" customFormat="1" ht="16.5" customHeight="1" x14ac:dyDescent="0.2">
      <c r="A4" s="693" t="s">
        <v>412</v>
      </c>
      <c r="B4" s="701"/>
      <c r="C4" s="701"/>
      <c r="D4" s="421"/>
    </row>
    <row r="5" spans="1:4" ht="12" customHeight="1" x14ac:dyDescent="0.2">
      <c r="A5" s="407"/>
      <c r="B5" s="542"/>
      <c r="C5" s="408"/>
      <c r="D5" s="542"/>
    </row>
    <row r="6" spans="1:4" ht="22.5" customHeight="1" x14ac:dyDescent="0.2">
      <c r="A6" s="1508" t="s">
        <v>774</v>
      </c>
      <c r="B6" s="1508"/>
      <c r="C6" s="1508"/>
      <c r="D6" s="1508"/>
    </row>
    <row r="7" spans="1:4" ht="22.5" customHeight="1" x14ac:dyDescent="0.2">
      <c r="A7" s="1509" t="s">
        <v>771</v>
      </c>
      <c r="B7" s="1509"/>
      <c r="C7" s="700" t="s">
        <v>784</v>
      </c>
      <c r="D7" s="700" t="s">
        <v>785</v>
      </c>
    </row>
    <row r="8" spans="1:4" s="208" customFormat="1" ht="19.5" customHeight="1" x14ac:dyDescent="0.2">
      <c r="A8" s="1510">
        <v>8</v>
      </c>
      <c r="B8" s="1511"/>
      <c r="C8" s="1512" t="s">
        <v>1299</v>
      </c>
      <c r="D8" s="1178" t="s">
        <v>1300</v>
      </c>
    </row>
    <row r="9" spans="1:4" s="208" customFormat="1" ht="19.5" customHeight="1" x14ac:dyDescent="0.2">
      <c r="A9" s="1504"/>
      <c r="B9" s="1505"/>
      <c r="C9" s="1506"/>
      <c r="D9" s="420" t="s">
        <v>1301</v>
      </c>
    </row>
    <row r="10" spans="1:4" s="208" customFormat="1" ht="19.5" customHeight="1" x14ac:dyDescent="0.2">
      <c r="A10" s="1504"/>
      <c r="B10" s="1505"/>
      <c r="C10" s="1506"/>
      <c r="D10" s="420" t="s">
        <v>1302</v>
      </c>
    </row>
    <row r="11" spans="1:4" s="208" customFormat="1" ht="19.5" customHeight="1" x14ac:dyDescent="0.2">
      <c r="A11" s="1514">
        <v>9</v>
      </c>
      <c r="B11" s="1515"/>
      <c r="C11" s="1550" t="s">
        <v>1303</v>
      </c>
      <c r="D11" s="420" t="s">
        <v>1304</v>
      </c>
    </row>
    <row r="12" spans="1:4" s="208" customFormat="1" ht="19.5" customHeight="1" x14ac:dyDescent="0.2">
      <c r="A12" s="1514"/>
      <c r="B12" s="1515"/>
      <c r="C12" s="1550"/>
      <c r="D12" s="420" t="s">
        <v>1305</v>
      </c>
    </row>
    <row r="13" spans="1:4" s="208" customFormat="1" ht="19.5" customHeight="1" x14ac:dyDescent="0.2">
      <c r="A13" s="1514"/>
      <c r="B13" s="1515"/>
      <c r="C13" s="1550"/>
      <c r="D13" s="420" t="s">
        <v>1306</v>
      </c>
    </row>
    <row r="14" spans="1:4" s="208" customFormat="1" ht="19.5" customHeight="1" x14ac:dyDescent="0.2">
      <c r="A14" s="1514"/>
      <c r="B14" s="1515"/>
      <c r="C14" s="1550"/>
      <c r="D14" s="420" t="s">
        <v>1307</v>
      </c>
    </row>
    <row r="15" spans="1:4" s="208" customFormat="1" ht="19.5" customHeight="1" x14ac:dyDescent="0.2">
      <c r="A15" s="1514">
        <v>10</v>
      </c>
      <c r="B15" s="1515"/>
      <c r="C15" s="1550" t="s">
        <v>1308</v>
      </c>
      <c r="D15" s="420" t="s">
        <v>1309</v>
      </c>
    </row>
    <row r="16" spans="1:4" s="208" customFormat="1" ht="19.5" customHeight="1" x14ac:dyDescent="0.2">
      <c r="A16" s="1514"/>
      <c r="B16" s="1515"/>
      <c r="C16" s="1550"/>
      <c r="D16" s="420" t="s">
        <v>1310</v>
      </c>
    </row>
    <row r="17" spans="1:4" s="208" customFormat="1" ht="19.5" customHeight="1" x14ac:dyDescent="0.2">
      <c r="A17" s="1514"/>
      <c r="B17" s="1515"/>
      <c r="C17" s="1550"/>
      <c r="D17" s="420" t="s">
        <v>1311</v>
      </c>
    </row>
    <row r="18" spans="1:4" s="208" customFormat="1" ht="19.5" customHeight="1" x14ac:dyDescent="0.2">
      <c r="A18" s="1514"/>
      <c r="B18" s="1515"/>
      <c r="C18" s="1550"/>
      <c r="D18" s="420" t="s">
        <v>1312</v>
      </c>
    </row>
    <row r="19" spans="1:4" s="208" customFormat="1" ht="19.5" customHeight="1" x14ac:dyDescent="0.2">
      <c r="A19" s="1514"/>
      <c r="B19" s="1515"/>
      <c r="C19" s="1550"/>
      <c r="D19" s="420" t="s">
        <v>1313</v>
      </c>
    </row>
    <row r="20" spans="1:4" s="208" customFormat="1" ht="19.5" customHeight="1" x14ac:dyDescent="0.2">
      <c r="A20" s="1514"/>
      <c r="B20" s="1515"/>
      <c r="C20" s="1550"/>
      <c r="D20" s="420" t="s">
        <v>1314</v>
      </c>
    </row>
    <row r="21" spans="1:4" s="208" customFormat="1" ht="20.25" customHeight="1" x14ac:dyDescent="0.2">
      <c r="A21" s="1514"/>
      <c r="B21" s="1515"/>
      <c r="C21" s="1550"/>
      <c r="D21" s="420" t="s">
        <v>1315</v>
      </c>
    </row>
    <row r="22" spans="1:4" s="208" customFormat="1" ht="19.5" customHeight="1" x14ac:dyDescent="0.2">
      <c r="A22" s="1514">
        <v>11</v>
      </c>
      <c r="B22" s="1515"/>
      <c r="C22" s="1506" t="s">
        <v>1316</v>
      </c>
      <c r="D22" s="420" t="s">
        <v>1317</v>
      </c>
    </row>
    <row r="23" spans="1:4" s="208" customFormat="1" ht="19.5" customHeight="1" x14ac:dyDescent="0.2">
      <c r="A23" s="1514"/>
      <c r="B23" s="1515"/>
      <c r="C23" s="1506"/>
      <c r="D23" s="420" t="s">
        <v>1318</v>
      </c>
    </row>
    <row r="24" spans="1:4" s="208" customFormat="1" ht="18.75" customHeight="1" x14ac:dyDescent="0.2">
      <c r="A24" s="1514"/>
      <c r="B24" s="1515"/>
      <c r="C24" s="1506"/>
      <c r="D24" s="420" t="s">
        <v>1319</v>
      </c>
    </row>
    <row r="25" spans="1:4" s="208" customFormat="1" ht="24" customHeight="1" x14ac:dyDescent="0.2">
      <c r="A25" s="1551"/>
      <c r="B25" s="1517"/>
      <c r="C25" s="1516"/>
      <c r="D25" s="1179" t="s">
        <v>1320</v>
      </c>
    </row>
    <row r="26" spans="1:4" s="208" customFormat="1" ht="19.5" customHeight="1" x14ac:dyDescent="0.2">
      <c r="A26" s="707"/>
      <c r="B26" s="418"/>
      <c r="C26" s="721"/>
      <c r="D26" s="420"/>
    </row>
    <row r="27" spans="1:4" s="208" customFormat="1" ht="18.75" customHeight="1" x14ac:dyDescent="0.2">
      <c r="A27" s="1513" t="s">
        <v>780</v>
      </c>
      <c r="B27" s="1513"/>
      <c r="C27" s="1513"/>
      <c r="D27" s="1513"/>
    </row>
    <row r="28" spans="1:4" s="208" customFormat="1" ht="15" customHeight="1" x14ac:dyDescent="0.2"/>
    <row r="29" spans="1:4" s="208" customFormat="1" ht="15" customHeight="1" x14ac:dyDescent="0.2"/>
    <row r="30" spans="1:4" s="208" customFormat="1" ht="15" customHeight="1" x14ac:dyDescent="0.2"/>
    <row r="31" spans="1:4" s="208" customFormat="1" ht="15" customHeight="1" x14ac:dyDescent="0.2"/>
    <row r="33" ht="18" customHeight="1" x14ac:dyDescent="0.2"/>
  </sheetData>
  <mergeCells count="15">
    <mergeCell ref="A11:A14"/>
    <mergeCell ref="B11:B14"/>
    <mergeCell ref="C11:C14"/>
    <mergeCell ref="A6:D6"/>
    <mergeCell ref="A7:B7"/>
    <mergeCell ref="A8:A10"/>
    <mergeCell ref="B8:B10"/>
    <mergeCell ref="C8:C10"/>
    <mergeCell ref="A27:D27"/>
    <mergeCell ref="A15:A21"/>
    <mergeCell ref="B15:B21"/>
    <mergeCell ref="C15:C21"/>
    <mergeCell ref="A22:A25"/>
    <mergeCell ref="B22:B25"/>
    <mergeCell ref="C22:C2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&amp;R&amp;"Tahoma,Normal"469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Button 1">
              <controlPr defaultSize="0" print="0" autoFill="0" autoPict="0" macro="[1]!Macro21">
                <anchor moveWithCells="1" sizeWithCells="1">
                  <from>
                    <xdr:col>2</xdr:col>
                    <xdr:colOff>3238500</xdr:colOff>
                    <xdr:row>2</xdr:row>
                    <xdr:rowOff>66675</xdr:rowOff>
                  </from>
                  <to>
                    <xdr:col>2</xdr:col>
                    <xdr:colOff>3238500</xdr:colOff>
                    <xdr:row>2</xdr:row>
                    <xdr:rowOff>66675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pageSetUpPr autoPageBreaks="0"/>
  </sheetPr>
  <dimension ref="A1:J11"/>
  <sheetViews>
    <sheetView showGridLines="0" view="pageBreakPreview" zoomScaleNormal="75" zoomScaleSheetLayoutView="100" workbookViewId="0"/>
  </sheetViews>
  <sheetFormatPr baseColWidth="10" defaultColWidth="11.42578125" defaultRowHeight="12.75" x14ac:dyDescent="0.2"/>
  <cols>
    <col min="2" max="2" width="2.85546875" customWidth="1"/>
    <col min="3" max="3" width="12.42578125" customWidth="1"/>
    <col min="4" max="4" width="5.7109375" customWidth="1"/>
    <col min="5" max="5" width="14.85546875" customWidth="1"/>
    <col min="6" max="6" width="8.28515625" customWidth="1"/>
    <col min="7" max="7" width="11.28515625" customWidth="1"/>
    <col min="8" max="8" width="8.85546875" customWidth="1"/>
    <col min="9" max="9" width="16.140625" customWidth="1"/>
    <col min="10" max="10" width="7.85546875" customWidth="1"/>
  </cols>
  <sheetData>
    <row r="1" spans="1:10" s="8" customFormat="1" ht="15" x14ac:dyDescent="0.2">
      <c r="A1" s="7" t="s">
        <v>33</v>
      </c>
      <c r="B1" s="370"/>
      <c r="C1" s="370"/>
      <c r="D1" s="7"/>
      <c r="E1" s="7"/>
      <c r="F1" s="7"/>
      <c r="G1" s="7"/>
      <c r="H1" s="7"/>
      <c r="I1" s="7"/>
      <c r="J1" s="9" t="s">
        <v>601</v>
      </c>
    </row>
    <row r="2" spans="1:10" s="8" customFormat="1" ht="15" x14ac:dyDescent="0.2">
      <c r="A2" s="7" t="s">
        <v>34</v>
      </c>
      <c r="B2" s="370"/>
      <c r="C2" s="370"/>
      <c r="D2" s="10"/>
      <c r="E2" s="11"/>
      <c r="F2" s="11"/>
      <c r="G2" s="11"/>
      <c r="H2" s="11"/>
      <c r="I2" s="11"/>
      <c r="J2" s="370"/>
    </row>
    <row r="3" spans="1:10" s="12" customFormat="1" ht="18.75" customHeight="1" x14ac:dyDescent="0.2">
      <c r="A3" s="368"/>
      <c r="B3" s="368"/>
      <c r="C3" s="1465"/>
      <c r="D3" s="1465"/>
      <c r="E3" s="1465"/>
      <c r="F3" s="1465"/>
      <c r="G3" s="1465"/>
      <c r="H3" s="1465"/>
      <c r="I3" s="369"/>
      <c r="J3" s="369"/>
    </row>
    <row r="4" spans="1:10" ht="34.5" customHeight="1" x14ac:dyDescent="0.2">
      <c r="A4" s="1466" t="s">
        <v>35</v>
      </c>
      <c r="B4" s="1466"/>
      <c r="C4" s="1466" t="s">
        <v>36</v>
      </c>
      <c r="D4" s="1466"/>
      <c r="E4" s="1466" t="s">
        <v>37</v>
      </c>
      <c r="F4" s="1466"/>
      <c r="G4" s="1466" t="s">
        <v>38</v>
      </c>
      <c r="H4" s="1466"/>
      <c r="I4" s="1466" t="s">
        <v>39</v>
      </c>
      <c r="J4" s="1466"/>
    </row>
    <row r="5" spans="1:10" ht="24" customHeight="1" x14ac:dyDescent="0.2">
      <c r="A5" s="1461">
        <v>2012</v>
      </c>
      <c r="B5" s="1461"/>
      <c r="C5" s="1265">
        <v>243</v>
      </c>
      <c r="D5" s="1265"/>
      <c r="E5" s="1265">
        <v>0</v>
      </c>
      <c r="F5" s="1265"/>
      <c r="G5" s="1265">
        <v>920</v>
      </c>
      <c r="H5" s="1265"/>
      <c r="I5" s="1272">
        <v>65653</v>
      </c>
      <c r="J5" s="1276"/>
    </row>
    <row r="6" spans="1:10" ht="23.25" customHeight="1" x14ac:dyDescent="0.2">
      <c r="A6" s="1462">
        <v>2013</v>
      </c>
      <c r="B6" s="1462"/>
      <c r="C6" s="1269">
        <v>113</v>
      </c>
      <c r="D6" s="1269"/>
      <c r="E6" s="1269">
        <v>954</v>
      </c>
      <c r="F6" s="1269"/>
      <c r="G6" s="1269">
        <v>352</v>
      </c>
      <c r="H6" s="1269"/>
      <c r="I6" s="1275">
        <v>94314</v>
      </c>
      <c r="J6" s="1277"/>
    </row>
    <row r="7" spans="1:10" ht="15" customHeight="1" x14ac:dyDescent="0.2">
      <c r="A7" s="15"/>
      <c r="B7" s="15"/>
      <c r="C7" s="13"/>
      <c r="D7" s="13"/>
      <c r="E7" s="13"/>
      <c r="F7" s="13"/>
      <c r="G7" s="13"/>
      <c r="H7" s="13"/>
      <c r="I7" s="13"/>
      <c r="J7" s="13"/>
    </row>
    <row r="8" spans="1:10" ht="18" customHeight="1" x14ac:dyDescent="0.2">
      <c r="A8" s="1463" t="s">
        <v>40</v>
      </c>
      <c r="B8" s="1463"/>
      <c r="C8" s="1463"/>
      <c r="D8" s="1463"/>
      <c r="E8" s="1463"/>
      <c r="F8" s="1463"/>
      <c r="G8" s="1463"/>
      <c r="H8" s="1463"/>
      <c r="I8" s="1463"/>
      <c r="J8" s="1463"/>
    </row>
    <row r="9" spans="1:10" ht="18" customHeight="1" x14ac:dyDescent="0.2">
      <c r="A9" s="1464" t="s">
        <v>41</v>
      </c>
      <c r="B9" s="1464"/>
      <c r="C9" s="1464"/>
      <c r="D9" s="1464"/>
      <c r="E9" s="1464"/>
      <c r="F9" s="1464"/>
      <c r="G9" s="1464"/>
      <c r="H9" s="1464"/>
      <c r="I9" s="1464"/>
      <c r="J9" s="1464"/>
    </row>
    <row r="10" spans="1:10" x14ac:dyDescent="0.2">
      <c r="C10" s="14"/>
      <c r="D10" s="14"/>
      <c r="E10" s="15"/>
      <c r="F10" s="15"/>
      <c r="G10" s="15"/>
      <c r="H10" s="15"/>
      <c r="I10" s="15"/>
      <c r="J10" s="15"/>
    </row>
    <row r="11" spans="1:10" x14ac:dyDescent="0.2">
      <c r="C11" s="15"/>
      <c r="D11" s="15"/>
      <c r="E11" s="15"/>
      <c r="F11" s="15"/>
      <c r="G11" s="15"/>
      <c r="H11" s="15"/>
      <c r="I11" s="15"/>
      <c r="J11" s="15"/>
    </row>
  </sheetData>
  <mergeCells count="10">
    <mergeCell ref="A5:B5"/>
    <mergeCell ref="A6:B6"/>
    <mergeCell ref="A8:J8"/>
    <mergeCell ref="A9:J9"/>
    <mergeCell ref="C3:H3"/>
    <mergeCell ref="A4:B4"/>
    <mergeCell ref="C4:D4"/>
    <mergeCell ref="E4:F4"/>
    <mergeCell ref="G4:H4"/>
    <mergeCell ref="I4:J4"/>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&amp;L&amp;"Tahoma,Normal"434</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36"/>
  <sheetViews>
    <sheetView showGridLines="0" view="pageBreakPreview" topLeftCell="A16" zoomScaleNormal="75" zoomScaleSheetLayoutView="100" workbookViewId="0"/>
  </sheetViews>
  <sheetFormatPr baseColWidth="10" defaultColWidth="11.42578125" defaultRowHeight="12.75" x14ac:dyDescent="0.2"/>
  <cols>
    <col min="1" max="1" width="5.42578125" style="211" customWidth="1"/>
    <col min="2" max="2" width="2.28515625" style="211" customWidth="1"/>
    <col min="3" max="3" width="59.7109375" style="211" customWidth="1"/>
    <col min="4" max="4" width="84.7109375" style="211" customWidth="1"/>
    <col min="5" max="5" width="5.28515625" style="211" customWidth="1"/>
    <col min="6" max="256" width="11.42578125" style="211"/>
    <col min="257" max="257" width="5.42578125" style="211" customWidth="1"/>
    <col min="258" max="258" width="2.28515625" style="211" customWidth="1"/>
    <col min="259" max="259" width="59.7109375" style="211" customWidth="1"/>
    <col min="260" max="260" width="84.7109375" style="211" customWidth="1"/>
    <col min="261" max="261" width="5.28515625" style="211" customWidth="1"/>
    <col min="262" max="512" width="11.42578125" style="211"/>
    <col min="513" max="513" width="5.42578125" style="211" customWidth="1"/>
    <col min="514" max="514" width="2.28515625" style="211" customWidth="1"/>
    <col min="515" max="515" width="59.7109375" style="211" customWidth="1"/>
    <col min="516" max="516" width="84.7109375" style="211" customWidth="1"/>
    <col min="517" max="517" width="5.28515625" style="211" customWidth="1"/>
    <col min="518" max="768" width="11.42578125" style="211"/>
    <col min="769" max="769" width="5.42578125" style="211" customWidth="1"/>
    <col min="770" max="770" width="2.28515625" style="211" customWidth="1"/>
    <col min="771" max="771" width="59.7109375" style="211" customWidth="1"/>
    <col min="772" max="772" width="84.7109375" style="211" customWidth="1"/>
    <col min="773" max="773" width="5.28515625" style="211" customWidth="1"/>
    <col min="774" max="1024" width="11.42578125" style="211"/>
    <col min="1025" max="1025" width="5.42578125" style="211" customWidth="1"/>
    <col min="1026" max="1026" width="2.28515625" style="211" customWidth="1"/>
    <col min="1027" max="1027" width="59.7109375" style="211" customWidth="1"/>
    <col min="1028" max="1028" width="84.7109375" style="211" customWidth="1"/>
    <col min="1029" max="1029" width="5.28515625" style="211" customWidth="1"/>
    <col min="1030" max="1280" width="11.42578125" style="211"/>
    <col min="1281" max="1281" width="5.42578125" style="211" customWidth="1"/>
    <col min="1282" max="1282" width="2.28515625" style="211" customWidth="1"/>
    <col min="1283" max="1283" width="59.7109375" style="211" customWidth="1"/>
    <col min="1284" max="1284" width="84.7109375" style="211" customWidth="1"/>
    <col min="1285" max="1285" width="5.28515625" style="211" customWidth="1"/>
    <col min="1286" max="1536" width="11.42578125" style="211"/>
    <col min="1537" max="1537" width="5.42578125" style="211" customWidth="1"/>
    <col min="1538" max="1538" width="2.28515625" style="211" customWidth="1"/>
    <col min="1539" max="1539" width="59.7109375" style="211" customWidth="1"/>
    <col min="1540" max="1540" width="84.7109375" style="211" customWidth="1"/>
    <col min="1541" max="1541" width="5.28515625" style="211" customWidth="1"/>
    <col min="1542" max="1792" width="11.42578125" style="211"/>
    <col min="1793" max="1793" width="5.42578125" style="211" customWidth="1"/>
    <col min="1794" max="1794" width="2.28515625" style="211" customWidth="1"/>
    <col min="1795" max="1795" width="59.7109375" style="211" customWidth="1"/>
    <col min="1796" max="1796" width="84.7109375" style="211" customWidth="1"/>
    <col min="1797" max="1797" width="5.28515625" style="211" customWidth="1"/>
    <col min="1798" max="2048" width="11.42578125" style="211"/>
    <col min="2049" max="2049" width="5.42578125" style="211" customWidth="1"/>
    <col min="2050" max="2050" width="2.28515625" style="211" customWidth="1"/>
    <col min="2051" max="2051" width="59.7109375" style="211" customWidth="1"/>
    <col min="2052" max="2052" width="84.7109375" style="211" customWidth="1"/>
    <col min="2053" max="2053" width="5.28515625" style="211" customWidth="1"/>
    <col min="2054" max="2304" width="11.42578125" style="211"/>
    <col min="2305" max="2305" width="5.42578125" style="211" customWidth="1"/>
    <col min="2306" max="2306" width="2.28515625" style="211" customWidth="1"/>
    <col min="2307" max="2307" width="59.7109375" style="211" customWidth="1"/>
    <col min="2308" max="2308" width="84.7109375" style="211" customWidth="1"/>
    <col min="2309" max="2309" width="5.28515625" style="211" customWidth="1"/>
    <col min="2310" max="2560" width="11.42578125" style="211"/>
    <col min="2561" max="2561" width="5.42578125" style="211" customWidth="1"/>
    <col min="2562" max="2562" width="2.28515625" style="211" customWidth="1"/>
    <col min="2563" max="2563" width="59.7109375" style="211" customWidth="1"/>
    <col min="2564" max="2564" width="84.7109375" style="211" customWidth="1"/>
    <col min="2565" max="2565" width="5.28515625" style="211" customWidth="1"/>
    <col min="2566" max="2816" width="11.42578125" style="211"/>
    <col min="2817" max="2817" width="5.42578125" style="211" customWidth="1"/>
    <col min="2818" max="2818" width="2.28515625" style="211" customWidth="1"/>
    <col min="2819" max="2819" width="59.7109375" style="211" customWidth="1"/>
    <col min="2820" max="2820" width="84.7109375" style="211" customWidth="1"/>
    <col min="2821" max="2821" width="5.28515625" style="211" customWidth="1"/>
    <col min="2822" max="3072" width="11.42578125" style="211"/>
    <col min="3073" max="3073" width="5.42578125" style="211" customWidth="1"/>
    <col min="3074" max="3074" width="2.28515625" style="211" customWidth="1"/>
    <col min="3075" max="3075" width="59.7109375" style="211" customWidth="1"/>
    <col min="3076" max="3076" width="84.7109375" style="211" customWidth="1"/>
    <col min="3077" max="3077" width="5.28515625" style="211" customWidth="1"/>
    <col min="3078" max="3328" width="11.42578125" style="211"/>
    <col min="3329" max="3329" width="5.42578125" style="211" customWidth="1"/>
    <col min="3330" max="3330" width="2.28515625" style="211" customWidth="1"/>
    <col min="3331" max="3331" width="59.7109375" style="211" customWidth="1"/>
    <col min="3332" max="3332" width="84.7109375" style="211" customWidth="1"/>
    <col min="3333" max="3333" width="5.28515625" style="211" customWidth="1"/>
    <col min="3334" max="3584" width="11.42578125" style="211"/>
    <col min="3585" max="3585" width="5.42578125" style="211" customWidth="1"/>
    <col min="3586" max="3586" width="2.28515625" style="211" customWidth="1"/>
    <col min="3587" max="3587" width="59.7109375" style="211" customWidth="1"/>
    <col min="3588" max="3588" width="84.7109375" style="211" customWidth="1"/>
    <col min="3589" max="3589" width="5.28515625" style="211" customWidth="1"/>
    <col min="3590" max="3840" width="11.42578125" style="211"/>
    <col min="3841" max="3841" width="5.42578125" style="211" customWidth="1"/>
    <col min="3842" max="3842" width="2.28515625" style="211" customWidth="1"/>
    <col min="3843" max="3843" width="59.7109375" style="211" customWidth="1"/>
    <col min="3844" max="3844" width="84.7109375" style="211" customWidth="1"/>
    <col min="3845" max="3845" width="5.28515625" style="211" customWidth="1"/>
    <col min="3846" max="4096" width="11.42578125" style="211"/>
    <col min="4097" max="4097" width="5.42578125" style="211" customWidth="1"/>
    <col min="4098" max="4098" width="2.28515625" style="211" customWidth="1"/>
    <col min="4099" max="4099" width="59.7109375" style="211" customWidth="1"/>
    <col min="4100" max="4100" width="84.7109375" style="211" customWidth="1"/>
    <col min="4101" max="4101" width="5.28515625" style="211" customWidth="1"/>
    <col min="4102" max="4352" width="11.42578125" style="211"/>
    <col min="4353" max="4353" width="5.42578125" style="211" customWidth="1"/>
    <col min="4354" max="4354" width="2.28515625" style="211" customWidth="1"/>
    <col min="4355" max="4355" width="59.7109375" style="211" customWidth="1"/>
    <col min="4356" max="4356" width="84.7109375" style="211" customWidth="1"/>
    <col min="4357" max="4357" width="5.28515625" style="211" customWidth="1"/>
    <col min="4358" max="4608" width="11.42578125" style="211"/>
    <col min="4609" max="4609" width="5.42578125" style="211" customWidth="1"/>
    <col min="4610" max="4610" width="2.28515625" style="211" customWidth="1"/>
    <col min="4611" max="4611" width="59.7109375" style="211" customWidth="1"/>
    <col min="4612" max="4612" width="84.7109375" style="211" customWidth="1"/>
    <col min="4613" max="4613" width="5.28515625" style="211" customWidth="1"/>
    <col min="4614" max="4864" width="11.42578125" style="211"/>
    <col min="4865" max="4865" width="5.42578125" style="211" customWidth="1"/>
    <col min="4866" max="4866" width="2.28515625" style="211" customWidth="1"/>
    <col min="4867" max="4867" width="59.7109375" style="211" customWidth="1"/>
    <col min="4868" max="4868" width="84.7109375" style="211" customWidth="1"/>
    <col min="4869" max="4869" width="5.28515625" style="211" customWidth="1"/>
    <col min="4870" max="5120" width="11.42578125" style="211"/>
    <col min="5121" max="5121" width="5.42578125" style="211" customWidth="1"/>
    <col min="5122" max="5122" width="2.28515625" style="211" customWidth="1"/>
    <col min="5123" max="5123" width="59.7109375" style="211" customWidth="1"/>
    <col min="5124" max="5124" width="84.7109375" style="211" customWidth="1"/>
    <col min="5125" max="5125" width="5.28515625" style="211" customWidth="1"/>
    <col min="5126" max="5376" width="11.42578125" style="211"/>
    <col min="5377" max="5377" width="5.42578125" style="211" customWidth="1"/>
    <col min="5378" max="5378" width="2.28515625" style="211" customWidth="1"/>
    <col min="5379" max="5379" width="59.7109375" style="211" customWidth="1"/>
    <col min="5380" max="5380" width="84.7109375" style="211" customWidth="1"/>
    <col min="5381" max="5381" width="5.28515625" style="211" customWidth="1"/>
    <col min="5382" max="5632" width="11.42578125" style="211"/>
    <col min="5633" max="5633" width="5.42578125" style="211" customWidth="1"/>
    <col min="5634" max="5634" width="2.28515625" style="211" customWidth="1"/>
    <col min="5635" max="5635" width="59.7109375" style="211" customWidth="1"/>
    <col min="5636" max="5636" width="84.7109375" style="211" customWidth="1"/>
    <col min="5637" max="5637" width="5.28515625" style="211" customWidth="1"/>
    <col min="5638" max="5888" width="11.42578125" style="211"/>
    <col min="5889" max="5889" width="5.42578125" style="211" customWidth="1"/>
    <col min="5890" max="5890" width="2.28515625" style="211" customWidth="1"/>
    <col min="5891" max="5891" width="59.7109375" style="211" customWidth="1"/>
    <col min="5892" max="5892" width="84.7109375" style="211" customWidth="1"/>
    <col min="5893" max="5893" width="5.28515625" style="211" customWidth="1"/>
    <col min="5894" max="6144" width="11.42578125" style="211"/>
    <col min="6145" max="6145" width="5.42578125" style="211" customWidth="1"/>
    <col min="6146" max="6146" width="2.28515625" style="211" customWidth="1"/>
    <col min="6147" max="6147" width="59.7109375" style="211" customWidth="1"/>
    <col min="6148" max="6148" width="84.7109375" style="211" customWidth="1"/>
    <col min="6149" max="6149" width="5.28515625" style="211" customWidth="1"/>
    <col min="6150" max="6400" width="11.42578125" style="211"/>
    <col min="6401" max="6401" width="5.42578125" style="211" customWidth="1"/>
    <col min="6402" max="6402" width="2.28515625" style="211" customWidth="1"/>
    <col min="6403" max="6403" width="59.7109375" style="211" customWidth="1"/>
    <col min="6404" max="6404" width="84.7109375" style="211" customWidth="1"/>
    <col min="6405" max="6405" width="5.28515625" style="211" customWidth="1"/>
    <col min="6406" max="6656" width="11.42578125" style="211"/>
    <col min="6657" max="6657" width="5.42578125" style="211" customWidth="1"/>
    <col min="6658" max="6658" width="2.28515625" style="211" customWidth="1"/>
    <col min="6659" max="6659" width="59.7109375" style="211" customWidth="1"/>
    <col min="6660" max="6660" width="84.7109375" style="211" customWidth="1"/>
    <col min="6661" max="6661" width="5.28515625" style="211" customWidth="1"/>
    <col min="6662" max="6912" width="11.42578125" style="211"/>
    <col min="6913" max="6913" width="5.42578125" style="211" customWidth="1"/>
    <col min="6914" max="6914" width="2.28515625" style="211" customWidth="1"/>
    <col min="6915" max="6915" width="59.7109375" style="211" customWidth="1"/>
    <col min="6916" max="6916" width="84.7109375" style="211" customWidth="1"/>
    <col min="6917" max="6917" width="5.28515625" style="211" customWidth="1"/>
    <col min="6918" max="7168" width="11.42578125" style="211"/>
    <col min="7169" max="7169" width="5.42578125" style="211" customWidth="1"/>
    <col min="7170" max="7170" width="2.28515625" style="211" customWidth="1"/>
    <col min="7171" max="7171" width="59.7109375" style="211" customWidth="1"/>
    <col min="7172" max="7172" width="84.7109375" style="211" customWidth="1"/>
    <col min="7173" max="7173" width="5.28515625" style="211" customWidth="1"/>
    <col min="7174" max="7424" width="11.42578125" style="211"/>
    <col min="7425" max="7425" width="5.42578125" style="211" customWidth="1"/>
    <col min="7426" max="7426" width="2.28515625" style="211" customWidth="1"/>
    <col min="7427" max="7427" width="59.7109375" style="211" customWidth="1"/>
    <col min="7428" max="7428" width="84.7109375" style="211" customWidth="1"/>
    <col min="7429" max="7429" width="5.28515625" style="211" customWidth="1"/>
    <col min="7430" max="7680" width="11.42578125" style="211"/>
    <col min="7681" max="7681" width="5.42578125" style="211" customWidth="1"/>
    <col min="7682" max="7682" width="2.28515625" style="211" customWidth="1"/>
    <col min="7683" max="7683" width="59.7109375" style="211" customWidth="1"/>
    <col min="7684" max="7684" width="84.7109375" style="211" customWidth="1"/>
    <col min="7685" max="7685" width="5.28515625" style="211" customWidth="1"/>
    <col min="7686" max="7936" width="11.42578125" style="211"/>
    <col min="7937" max="7937" width="5.42578125" style="211" customWidth="1"/>
    <col min="7938" max="7938" width="2.28515625" style="211" customWidth="1"/>
    <col min="7939" max="7939" width="59.7109375" style="211" customWidth="1"/>
    <col min="7940" max="7940" width="84.7109375" style="211" customWidth="1"/>
    <col min="7941" max="7941" width="5.28515625" style="211" customWidth="1"/>
    <col min="7942" max="8192" width="11.42578125" style="211"/>
    <col min="8193" max="8193" width="5.42578125" style="211" customWidth="1"/>
    <col min="8194" max="8194" width="2.28515625" style="211" customWidth="1"/>
    <col min="8195" max="8195" width="59.7109375" style="211" customWidth="1"/>
    <col min="8196" max="8196" width="84.7109375" style="211" customWidth="1"/>
    <col min="8197" max="8197" width="5.28515625" style="211" customWidth="1"/>
    <col min="8198" max="8448" width="11.42578125" style="211"/>
    <col min="8449" max="8449" width="5.42578125" style="211" customWidth="1"/>
    <col min="8450" max="8450" width="2.28515625" style="211" customWidth="1"/>
    <col min="8451" max="8451" width="59.7109375" style="211" customWidth="1"/>
    <col min="8452" max="8452" width="84.7109375" style="211" customWidth="1"/>
    <col min="8453" max="8453" width="5.28515625" style="211" customWidth="1"/>
    <col min="8454" max="8704" width="11.42578125" style="211"/>
    <col min="8705" max="8705" width="5.42578125" style="211" customWidth="1"/>
    <col min="8706" max="8706" width="2.28515625" style="211" customWidth="1"/>
    <col min="8707" max="8707" width="59.7109375" style="211" customWidth="1"/>
    <col min="8708" max="8708" width="84.7109375" style="211" customWidth="1"/>
    <col min="8709" max="8709" width="5.28515625" style="211" customWidth="1"/>
    <col min="8710" max="8960" width="11.42578125" style="211"/>
    <col min="8961" max="8961" width="5.42578125" style="211" customWidth="1"/>
    <col min="8962" max="8962" width="2.28515625" style="211" customWidth="1"/>
    <col min="8963" max="8963" width="59.7109375" style="211" customWidth="1"/>
    <col min="8964" max="8964" width="84.7109375" style="211" customWidth="1"/>
    <col min="8965" max="8965" width="5.28515625" style="211" customWidth="1"/>
    <col min="8966" max="9216" width="11.42578125" style="211"/>
    <col min="9217" max="9217" width="5.42578125" style="211" customWidth="1"/>
    <col min="9218" max="9218" width="2.28515625" style="211" customWidth="1"/>
    <col min="9219" max="9219" width="59.7109375" style="211" customWidth="1"/>
    <col min="9220" max="9220" width="84.7109375" style="211" customWidth="1"/>
    <col min="9221" max="9221" width="5.28515625" style="211" customWidth="1"/>
    <col min="9222" max="9472" width="11.42578125" style="211"/>
    <col min="9473" max="9473" width="5.42578125" style="211" customWidth="1"/>
    <col min="9474" max="9474" width="2.28515625" style="211" customWidth="1"/>
    <col min="9475" max="9475" width="59.7109375" style="211" customWidth="1"/>
    <col min="9476" max="9476" width="84.7109375" style="211" customWidth="1"/>
    <col min="9477" max="9477" width="5.28515625" style="211" customWidth="1"/>
    <col min="9478" max="9728" width="11.42578125" style="211"/>
    <col min="9729" max="9729" width="5.42578125" style="211" customWidth="1"/>
    <col min="9730" max="9730" width="2.28515625" style="211" customWidth="1"/>
    <col min="9731" max="9731" width="59.7109375" style="211" customWidth="1"/>
    <col min="9732" max="9732" width="84.7109375" style="211" customWidth="1"/>
    <col min="9733" max="9733" width="5.28515625" style="211" customWidth="1"/>
    <col min="9734" max="9984" width="11.42578125" style="211"/>
    <col min="9985" max="9985" width="5.42578125" style="211" customWidth="1"/>
    <col min="9986" max="9986" width="2.28515625" style="211" customWidth="1"/>
    <col min="9987" max="9987" width="59.7109375" style="211" customWidth="1"/>
    <col min="9988" max="9988" width="84.7109375" style="211" customWidth="1"/>
    <col min="9989" max="9989" width="5.28515625" style="211" customWidth="1"/>
    <col min="9990" max="10240" width="11.42578125" style="211"/>
    <col min="10241" max="10241" width="5.42578125" style="211" customWidth="1"/>
    <col min="10242" max="10242" width="2.28515625" style="211" customWidth="1"/>
    <col min="10243" max="10243" width="59.7109375" style="211" customWidth="1"/>
    <col min="10244" max="10244" width="84.7109375" style="211" customWidth="1"/>
    <col min="10245" max="10245" width="5.28515625" style="211" customWidth="1"/>
    <col min="10246" max="10496" width="11.42578125" style="211"/>
    <col min="10497" max="10497" width="5.42578125" style="211" customWidth="1"/>
    <col min="10498" max="10498" width="2.28515625" style="211" customWidth="1"/>
    <col min="10499" max="10499" width="59.7109375" style="211" customWidth="1"/>
    <col min="10500" max="10500" width="84.7109375" style="211" customWidth="1"/>
    <col min="10501" max="10501" width="5.28515625" style="211" customWidth="1"/>
    <col min="10502" max="10752" width="11.42578125" style="211"/>
    <col min="10753" max="10753" width="5.42578125" style="211" customWidth="1"/>
    <col min="10754" max="10754" width="2.28515625" style="211" customWidth="1"/>
    <col min="10755" max="10755" width="59.7109375" style="211" customWidth="1"/>
    <col min="10756" max="10756" width="84.7109375" style="211" customWidth="1"/>
    <col min="10757" max="10757" width="5.28515625" style="211" customWidth="1"/>
    <col min="10758" max="11008" width="11.42578125" style="211"/>
    <col min="11009" max="11009" width="5.42578125" style="211" customWidth="1"/>
    <col min="11010" max="11010" width="2.28515625" style="211" customWidth="1"/>
    <col min="11011" max="11011" width="59.7109375" style="211" customWidth="1"/>
    <col min="11012" max="11012" width="84.7109375" style="211" customWidth="1"/>
    <col min="11013" max="11013" width="5.28515625" style="211" customWidth="1"/>
    <col min="11014" max="11264" width="11.42578125" style="211"/>
    <col min="11265" max="11265" width="5.42578125" style="211" customWidth="1"/>
    <col min="11266" max="11266" width="2.28515625" style="211" customWidth="1"/>
    <col min="11267" max="11267" width="59.7109375" style="211" customWidth="1"/>
    <col min="11268" max="11268" width="84.7109375" style="211" customWidth="1"/>
    <col min="11269" max="11269" width="5.28515625" style="211" customWidth="1"/>
    <col min="11270" max="11520" width="11.42578125" style="211"/>
    <col min="11521" max="11521" width="5.42578125" style="211" customWidth="1"/>
    <col min="11522" max="11522" width="2.28515625" style="211" customWidth="1"/>
    <col min="11523" max="11523" width="59.7109375" style="211" customWidth="1"/>
    <col min="11524" max="11524" width="84.7109375" style="211" customWidth="1"/>
    <col min="11525" max="11525" width="5.28515625" style="211" customWidth="1"/>
    <col min="11526" max="11776" width="11.42578125" style="211"/>
    <col min="11777" max="11777" width="5.42578125" style="211" customWidth="1"/>
    <col min="11778" max="11778" width="2.28515625" style="211" customWidth="1"/>
    <col min="11779" max="11779" width="59.7109375" style="211" customWidth="1"/>
    <col min="11780" max="11780" width="84.7109375" style="211" customWidth="1"/>
    <col min="11781" max="11781" width="5.28515625" style="211" customWidth="1"/>
    <col min="11782" max="12032" width="11.42578125" style="211"/>
    <col min="12033" max="12033" width="5.42578125" style="211" customWidth="1"/>
    <col min="12034" max="12034" width="2.28515625" style="211" customWidth="1"/>
    <col min="12035" max="12035" width="59.7109375" style="211" customWidth="1"/>
    <col min="12036" max="12036" width="84.7109375" style="211" customWidth="1"/>
    <col min="12037" max="12037" width="5.28515625" style="211" customWidth="1"/>
    <col min="12038" max="12288" width="11.42578125" style="211"/>
    <col min="12289" max="12289" width="5.42578125" style="211" customWidth="1"/>
    <col min="12290" max="12290" width="2.28515625" style="211" customWidth="1"/>
    <col min="12291" max="12291" width="59.7109375" style="211" customWidth="1"/>
    <col min="12292" max="12292" width="84.7109375" style="211" customWidth="1"/>
    <col min="12293" max="12293" width="5.28515625" style="211" customWidth="1"/>
    <col min="12294" max="12544" width="11.42578125" style="211"/>
    <col min="12545" max="12545" width="5.42578125" style="211" customWidth="1"/>
    <col min="12546" max="12546" width="2.28515625" style="211" customWidth="1"/>
    <col min="12547" max="12547" width="59.7109375" style="211" customWidth="1"/>
    <col min="12548" max="12548" width="84.7109375" style="211" customWidth="1"/>
    <col min="12549" max="12549" width="5.28515625" style="211" customWidth="1"/>
    <col min="12550" max="12800" width="11.42578125" style="211"/>
    <col min="12801" max="12801" width="5.42578125" style="211" customWidth="1"/>
    <col min="12802" max="12802" width="2.28515625" style="211" customWidth="1"/>
    <col min="12803" max="12803" width="59.7109375" style="211" customWidth="1"/>
    <col min="12804" max="12804" width="84.7109375" style="211" customWidth="1"/>
    <col min="12805" max="12805" width="5.28515625" style="211" customWidth="1"/>
    <col min="12806" max="13056" width="11.42578125" style="211"/>
    <col min="13057" max="13057" width="5.42578125" style="211" customWidth="1"/>
    <col min="13058" max="13058" width="2.28515625" style="211" customWidth="1"/>
    <col min="13059" max="13059" width="59.7109375" style="211" customWidth="1"/>
    <col min="13060" max="13060" width="84.7109375" style="211" customWidth="1"/>
    <col min="13061" max="13061" width="5.28515625" style="211" customWidth="1"/>
    <col min="13062" max="13312" width="11.42578125" style="211"/>
    <col min="13313" max="13313" width="5.42578125" style="211" customWidth="1"/>
    <col min="13314" max="13314" width="2.28515625" style="211" customWidth="1"/>
    <col min="13315" max="13315" width="59.7109375" style="211" customWidth="1"/>
    <col min="13316" max="13316" width="84.7109375" style="211" customWidth="1"/>
    <col min="13317" max="13317" width="5.28515625" style="211" customWidth="1"/>
    <col min="13318" max="13568" width="11.42578125" style="211"/>
    <col min="13569" max="13569" width="5.42578125" style="211" customWidth="1"/>
    <col min="13570" max="13570" width="2.28515625" style="211" customWidth="1"/>
    <col min="13571" max="13571" width="59.7109375" style="211" customWidth="1"/>
    <col min="13572" max="13572" width="84.7109375" style="211" customWidth="1"/>
    <col min="13573" max="13573" width="5.28515625" style="211" customWidth="1"/>
    <col min="13574" max="13824" width="11.42578125" style="211"/>
    <col min="13825" max="13825" width="5.42578125" style="211" customWidth="1"/>
    <col min="13826" max="13826" width="2.28515625" style="211" customWidth="1"/>
    <col min="13827" max="13827" width="59.7109375" style="211" customWidth="1"/>
    <col min="13828" max="13828" width="84.7109375" style="211" customWidth="1"/>
    <col min="13829" max="13829" width="5.28515625" style="211" customWidth="1"/>
    <col min="13830" max="14080" width="11.42578125" style="211"/>
    <col min="14081" max="14081" width="5.42578125" style="211" customWidth="1"/>
    <col min="14082" max="14082" width="2.28515625" style="211" customWidth="1"/>
    <col min="14083" max="14083" width="59.7109375" style="211" customWidth="1"/>
    <col min="14084" max="14084" width="84.7109375" style="211" customWidth="1"/>
    <col min="14085" max="14085" width="5.28515625" style="211" customWidth="1"/>
    <col min="14086" max="14336" width="11.42578125" style="211"/>
    <col min="14337" max="14337" width="5.42578125" style="211" customWidth="1"/>
    <col min="14338" max="14338" width="2.28515625" style="211" customWidth="1"/>
    <col min="14339" max="14339" width="59.7109375" style="211" customWidth="1"/>
    <col min="14340" max="14340" width="84.7109375" style="211" customWidth="1"/>
    <col min="14341" max="14341" width="5.28515625" style="211" customWidth="1"/>
    <col min="14342" max="14592" width="11.42578125" style="211"/>
    <col min="14593" max="14593" width="5.42578125" style="211" customWidth="1"/>
    <col min="14594" max="14594" width="2.28515625" style="211" customWidth="1"/>
    <col min="14595" max="14595" width="59.7109375" style="211" customWidth="1"/>
    <col min="14596" max="14596" width="84.7109375" style="211" customWidth="1"/>
    <col min="14597" max="14597" width="5.28515625" style="211" customWidth="1"/>
    <col min="14598" max="14848" width="11.42578125" style="211"/>
    <col min="14849" max="14849" width="5.42578125" style="211" customWidth="1"/>
    <col min="14850" max="14850" width="2.28515625" style="211" customWidth="1"/>
    <col min="14851" max="14851" width="59.7109375" style="211" customWidth="1"/>
    <col min="14852" max="14852" width="84.7109375" style="211" customWidth="1"/>
    <col min="14853" max="14853" width="5.28515625" style="211" customWidth="1"/>
    <col min="14854" max="15104" width="11.42578125" style="211"/>
    <col min="15105" max="15105" width="5.42578125" style="211" customWidth="1"/>
    <col min="15106" max="15106" width="2.28515625" style="211" customWidth="1"/>
    <col min="15107" max="15107" width="59.7109375" style="211" customWidth="1"/>
    <col min="15108" max="15108" width="84.7109375" style="211" customWidth="1"/>
    <col min="15109" max="15109" width="5.28515625" style="211" customWidth="1"/>
    <col min="15110" max="15360" width="11.42578125" style="211"/>
    <col min="15361" max="15361" width="5.42578125" style="211" customWidth="1"/>
    <col min="15362" max="15362" width="2.28515625" style="211" customWidth="1"/>
    <col min="15363" max="15363" width="59.7109375" style="211" customWidth="1"/>
    <col min="15364" max="15364" width="84.7109375" style="211" customWidth="1"/>
    <col min="15365" max="15365" width="5.28515625" style="211" customWidth="1"/>
    <col min="15366" max="15616" width="11.42578125" style="211"/>
    <col min="15617" max="15617" width="5.42578125" style="211" customWidth="1"/>
    <col min="15618" max="15618" width="2.28515625" style="211" customWidth="1"/>
    <col min="15619" max="15619" width="59.7109375" style="211" customWidth="1"/>
    <col min="15620" max="15620" width="84.7109375" style="211" customWidth="1"/>
    <col min="15621" max="15621" width="5.28515625" style="211" customWidth="1"/>
    <col min="15622" max="15872" width="11.42578125" style="211"/>
    <col min="15873" max="15873" width="5.42578125" style="211" customWidth="1"/>
    <col min="15874" max="15874" width="2.28515625" style="211" customWidth="1"/>
    <col min="15875" max="15875" width="59.7109375" style="211" customWidth="1"/>
    <col min="15876" max="15876" width="84.7109375" style="211" customWidth="1"/>
    <col min="15877" max="15877" width="5.28515625" style="211" customWidth="1"/>
    <col min="15878" max="16128" width="11.42578125" style="211"/>
    <col min="16129" max="16129" width="5.42578125" style="211" customWidth="1"/>
    <col min="16130" max="16130" width="2.28515625" style="211" customWidth="1"/>
    <col min="16131" max="16131" width="59.7109375" style="211" customWidth="1"/>
    <col min="16132" max="16132" width="84.7109375" style="211" customWidth="1"/>
    <col min="16133" max="16133" width="5.28515625" style="211" customWidth="1"/>
    <col min="16134" max="16384" width="11.42578125" style="211"/>
  </cols>
  <sheetData>
    <row r="1" spans="1:5" s="247" customFormat="1" ht="15" x14ac:dyDescent="0.2">
      <c r="A1" s="693" t="s">
        <v>781</v>
      </c>
      <c r="B1" s="448"/>
      <c r="C1" s="448"/>
      <c r="D1" s="403" t="s">
        <v>157</v>
      </c>
    </row>
    <row r="2" spans="1:5" s="247" customFormat="1" ht="15" x14ac:dyDescent="0.2">
      <c r="A2" s="693" t="s">
        <v>1639</v>
      </c>
      <c r="B2" s="449"/>
      <c r="C2" s="449"/>
      <c r="D2" s="404"/>
    </row>
    <row r="3" spans="1:5" s="247" customFormat="1" ht="15" x14ac:dyDescent="0.2">
      <c r="A3" s="693" t="s">
        <v>848</v>
      </c>
      <c r="B3" s="437"/>
      <c r="C3" s="437"/>
      <c r="D3" s="404"/>
    </row>
    <row r="4" spans="1:5" s="247" customFormat="1" ht="15" x14ac:dyDescent="0.2">
      <c r="A4" s="693" t="s">
        <v>412</v>
      </c>
      <c r="B4" s="448"/>
      <c r="C4" s="448"/>
      <c r="D4" s="421"/>
    </row>
    <row r="5" spans="1:5" ht="12.75" customHeight="1" x14ac:dyDescent="0.2">
      <c r="A5" s="407"/>
      <c r="B5" s="542"/>
      <c r="C5" s="408"/>
      <c r="D5" s="542"/>
    </row>
    <row r="6" spans="1:5" s="399" customFormat="1" ht="21.75" customHeight="1" x14ac:dyDescent="0.2">
      <c r="A6" s="1508" t="s">
        <v>775</v>
      </c>
      <c r="B6" s="1508"/>
      <c r="C6" s="1508"/>
      <c r="D6" s="1508"/>
    </row>
    <row r="7" spans="1:5" s="399" customFormat="1" ht="21" customHeight="1" x14ac:dyDescent="0.2">
      <c r="A7" s="1509" t="s">
        <v>771</v>
      </c>
      <c r="B7" s="1509"/>
      <c r="C7" s="700" t="s">
        <v>784</v>
      </c>
      <c r="D7" s="700" t="s">
        <v>785</v>
      </c>
    </row>
    <row r="8" spans="1:5" s="399" customFormat="1" ht="19.5" customHeight="1" x14ac:dyDescent="0.2">
      <c r="A8" s="1054">
        <v>1</v>
      </c>
      <c r="B8" s="1178"/>
      <c r="C8" s="1054" t="s">
        <v>1321</v>
      </c>
      <c r="D8" s="1178" t="s">
        <v>1322</v>
      </c>
    </row>
    <row r="9" spans="1:5" s="208" customFormat="1" ht="19.5" customHeight="1" x14ac:dyDescent="0.2">
      <c r="A9" s="1521">
        <v>2</v>
      </c>
      <c r="B9" s="1523"/>
      <c r="C9" s="1506" t="s">
        <v>1323</v>
      </c>
      <c r="D9" s="420" t="s">
        <v>1324</v>
      </c>
      <c r="E9" s="399"/>
    </row>
    <row r="10" spans="1:5" s="208" customFormat="1" ht="19.5" customHeight="1" x14ac:dyDescent="0.2">
      <c r="A10" s="1521"/>
      <c r="B10" s="1523"/>
      <c r="C10" s="1506"/>
      <c r="D10" s="420" t="s">
        <v>1325</v>
      </c>
      <c r="E10" s="399"/>
    </row>
    <row r="11" spans="1:5" s="208" customFormat="1" ht="19.5" customHeight="1" x14ac:dyDescent="0.2">
      <c r="A11" s="1521"/>
      <c r="B11" s="1523"/>
      <c r="C11" s="1506"/>
      <c r="D11" s="420" t="s">
        <v>1326</v>
      </c>
      <c r="E11" s="399"/>
    </row>
    <row r="12" spans="1:5" s="208" customFormat="1" ht="19.5" customHeight="1" x14ac:dyDescent="0.2">
      <c r="A12" s="1521">
        <v>3</v>
      </c>
      <c r="B12" s="1523"/>
      <c r="C12" s="1506" t="s">
        <v>1327</v>
      </c>
      <c r="D12" s="420" t="s">
        <v>1328</v>
      </c>
      <c r="E12" s="399"/>
    </row>
    <row r="13" spans="1:5" s="208" customFormat="1" ht="19.5" customHeight="1" x14ac:dyDescent="0.2">
      <c r="A13" s="1521"/>
      <c r="B13" s="1523"/>
      <c r="C13" s="1506"/>
      <c r="D13" s="420" t="s">
        <v>1329</v>
      </c>
      <c r="E13" s="399"/>
    </row>
    <row r="14" spans="1:5" s="208" customFormat="1" ht="27.75" customHeight="1" x14ac:dyDescent="0.2">
      <c r="A14" s="873">
        <v>4</v>
      </c>
      <c r="B14" s="873"/>
      <c r="C14" s="873" t="s">
        <v>1330</v>
      </c>
      <c r="D14" s="420" t="s">
        <v>1331</v>
      </c>
      <c r="E14" s="399"/>
    </row>
    <row r="15" spans="1:5" s="208" customFormat="1" ht="19.5" customHeight="1" x14ac:dyDescent="0.2">
      <c r="A15" s="873">
        <v>5</v>
      </c>
      <c r="B15" s="873"/>
      <c r="C15" s="873" t="s">
        <v>1332</v>
      </c>
      <c r="D15" s="420" t="s">
        <v>1333</v>
      </c>
      <c r="E15" s="399"/>
    </row>
    <row r="16" spans="1:5" s="208" customFormat="1" ht="24.95" customHeight="1" x14ac:dyDescent="0.2">
      <c r="A16" s="873">
        <v>6</v>
      </c>
      <c r="B16" s="873"/>
      <c r="C16" s="873" t="s">
        <v>1334</v>
      </c>
      <c r="D16" s="420" t="s">
        <v>1335</v>
      </c>
      <c r="E16" s="399"/>
    </row>
    <row r="17" spans="1:5" s="208" customFormat="1" ht="19.5" customHeight="1" x14ac:dyDescent="0.2">
      <c r="A17" s="1521">
        <v>7</v>
      </c>
      <c r="B17" s="1523"/>
      <c r="C17" s="1527" t="s">
        <v>1336</v>
      </c>
      <c r="D17" s="420" t="s">
        <v>1337</v>
      </c>
      <c r="E17" s="399"/>
    </row>
    <row r="18" spans="1:5" s="208" customFormat="1" ht="19.5" customHeight="1" x14ac:dyDescent="0.2">
      <c r="A18" s="1521"/>
      <c r="B18" s="1523"/>
      <c r="C18" s="1527"/>
      <c r="D18" s="420" t="s">
        <v>1338</v>
      </c>
      <c r="E18" s="399"/>
    </row>
    <row r="19" spans="1:5" s="208" customFormat="1" ht="19.5" customHeight="1" x14ac:dyDescent="0.2">
      <c r="A19" s="1521"/>
      <c r="B19" s="1523"/>
      <c r="C19" s="1527"/>
      <c r="D19" s="420" t="s">
        <v>1339</v>
      </c>
      <c r="E19" s="399"/>
    </row>
    <row r="20" spans="1:5" s="208" customFormat="1" ht="19.5" customHeight="1" x14ac:dyDescent="0.2">
      <c r="A20" s="1521"/>
      <c r="B20" s="1523"/>
      <c r="C20" s="1527"/>
      <c r="D20" s="420" t="s">
        <v>1340</v>
      </c>
      <c r="E20" s="399"/>
    </row>
    <row r="21" spans="1:5" s="208" customFormat="1" ht="19.5" customHeight="1" x14ac:dyDescent="0.2">
      <c r="A21" s="1521">
        <v>8</v>
      </c>
      <c r="B21" s="1523"/>
      <c r="C21" s="1506" t="s">
        <v>1341</v>
      </c>
      <c r="D21" s="420" t="s">
        <v>1342</v>
      </c>
      <c r="E21" s="399"/>
    </row>
    <row r="22" spans="1:5" s="208" customFormat="1" ht="19.5" customHeight="1" x14ac:dyDescent="0.2">
      <c r="A22" s="1521"/>
      <c r="B22" s="1523"/>
      <c r="C22" s="1506"/>
      <c r="D22" s="420" t="s">
        <v>1343</v>
      </c>
      <c r="E22" s="399"/>
    </row>
    <row r="23" spans="1:5" s="208" customFormat="1" ht="19.5" customHeight="1" x14ac:dyDescent="0.2">
      <c r="A23" s="1521">
        <v>9</v>
      </c>
      <c r="B23" s="1523"/>
      <c r="C23" s="1506" t="s">
        <v>791</v>
      </c>
      <c r="D23" s="420" t="s">
        <v>1344</v>
      </c>
      <c r="E23" s="399"/>
    </row>
    <row r="24" spans="1:5" s="208" customFormat="1" ht="19.5" customHeight="1" x14ac:dyDescent="0.2">
      <c r="A24" s="1521"/>
      <c r="B24" s="1523"/>
      <c r="C24" s="1506"/>
      <c r="D24" s="420" t="s">
        <v>1345</v>
      </c>
      <c r="E24" s="399"/>
    </row>
    <row r="25" spans="1:5" s="208" customFormat="1" ht="27.75" customHeight="1" x14ac:dyDescent="0.2">
      <c r="A25" s="873">
        <v>10</v>
      </c>
      <c r="B25" s="873"/>
      <c r="C25" s="873" t="s">
        <v>1346</v>
      </c>
      <c r="D25" s="420" t="s">
        <v>1347</v>
      </c>
      <c r="E25" s="399"/>
    </row>
    <row r="26" spans="1:5" s="208" customFormat="1" ht="19.5" customHeight="1" x14ac:dyDescent="0.2">
      <c r="A26" s="1521">
        <v>11</v>
      </c>
      <c r="B26" s="1523"/>
      <c r="C26" s="1523" t="s">
        <v>1348</v>
      </c>
      <c r="D26" s="420" t="s">
        <v>1349</v>
      </c>
      <c r="E26" s="399"/>
    </row>
    <row r="27" spans="1:5" s="208" customFormat="1" ht="19.5" customHeight="1" x14ac:dyDescent="0.2">
      <c r="A27" s="1521"/>
      <c r="B27" s="1523"/>
      <c r="C27" s="1523"/>
      <c r="D27" s="420" t="s">
        <v>1350</v>
      </c>
      <c r="E27" s="399"/>
    </row>
    <row r="28" spans="1:5" s="208" customFormat="1" ht="19.5" customHeight="1" x14ac:dyDescent="0.2">
      <c r="A28" s="1521"/>
      <c r="B28" s="1523"/>
      <c r="C28" s="1523"/>
      <c r="D28" s="420" t="s">
        <v>1351</v>
      </c>
      <c r="E28" s="399"/>
    </row>
    <row r="29" spans="1:5" s="208" customFormat="1" ht="19.5" customHeight="1" x14ac:dyDescent="0.2">
      <c r="A29" s="1532"/>
      <c r="B29" s="1525"/>
      <c r="C29" s="1525"/>
      <c r="D29" s="1179" t="s">
        <v>1352</v>
      </c>
      <c r="E29" s="399"/>
    </row>
    <row r="30" spans="1:5" s="208" customFormat="1" ht="19.5" customHeight="1" x14ac:dyDescent="0.2">
      <c r="A30" s="703"/>
      <c r="B30" s="708"/>
      <c r="C30" s="708"/>
      <c r="D30" s="420"/>
      <c r="E30" s="399"/>
    </row>
    <row r="31" spans="1:5" s="208" customFormat="1" ht="14.25" customHeight="1" x14ac:dyDescent="0.2">
      <c r="A31" s="410"/>
      <c r="B31" s="410"/>
      <c r="C31" s="410"/>
      <c r="D31" s="410"/>
    </row>
    <row r="32" spans="1:5" s="208" customFormat="1" ht="14.25" customHeight="1" x14ac:dyDescent="0.2">
      <c r="A32" s="1507" t="s">
        <v>280</v>
      </c>
      <c r="B32" s="1513"/>
      <c r="C32" s="1513"/>
      <c r="D32" s="1513"/>
    </row>
    <row r="33" spans="1:4" ht="17.25" customHeight="1" x14ac:dyDescent="0.2">
      <c r="A33" s="701"/>
      <c r="B33" s="699"/>
      <c r="C33" s="699"/>
      <c r="D33" s="699"/>
    </row>
    <row r="34" spans="1:4" x14ac:dyDescent="0.2">
      <c r="A34" s="701"/>
      <c r="B34" s="701"/>
      <c r="C34" s="701"/>
      <c r="D34" s="701"/>
    </row>
    <row r="35" spans="1:4" x14ac:dyDescent="0.2">
      <c r="A35" s="701"/>
      <c r="B35" s="701"/>
      <c r="C35" s="701"/>
      <c r="D35" s="755"/>
    </row>
    <row r="36" spans="1:4" x14ac:dyDescent="0.2">
      <c r="A36" s="701"/>
      <c r="B36" s="701"/>
      <c r="C36" s="701"/>
      <c r="D36" s="451"/>
    </row>
  </sheetData>
  <mergeCells count="21">
    <mergeCell ref="A12:A13"/>
    <mergeCell ref="B12:B13"/>
    <mergeCell ref="C12:C13"/>
    <mergeCell ref="A6:D6"/>
    <mergeCell ref="A7:B7"/>
    <mergeCell ref="A9:A11"/>
    <mergeCell ref="B9:B11"/>
    <mergeCell ref="C9:C11"/>
    <mergeCell ref="A17:A20"/>
    <mergeCell ref="B17:B20"/>
    <mergeCell ref="C17:C20"/>
    <mergeCell ref="A21:A22"/>
    <mergeCell ref="B21:B22"/>
    <mergeCell ref="C21:C22"/>
    <mergeCell ref="A32:D32"/>
    <mergeCell ref="A23:A24"/>
    <mergeCell ref="B23:B24"/>
    <mergeCell ref="C23:C24"/>
    <mergeCell ref="A26:A29"/>
    <mergeCell ref="B26:B29"/>
    <mergeCell ref="C26:C2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&amp;L&amp;"Tahoma,Normal"470</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Button 1">
              <controlPr defaultSize="0" print="0" autoFill="0" autoPict="0" macro="[2]!Macro21">
                <anchor moveWithCells="1" sizeWithCells="1">
                  <from>
                    <xdr:col>2</xdr:col>
                    <xdr:colOff>3171825</xdr:colOff>
                    <xdr:row>8</xdr:row>
                    <xdr:rowOff>19050</xdr:rowOff>
                  </from>
                  <to>
                    <xdr:col>2</xdr:col>
                    <xdr:colOff>3171825</xdr:colOff>
                    <xdr:row>8</xdr:row>
                    <xdr:rowOff>19050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27"/>
  <sheetViews>
    <sheetView showGridLines="0" view="pageBreakPreview" zoomScaleSheetLayoutView="100" workbookViewId="0"/>
  </sheetViews>
  <sheetFormatPr baseColWidth="10" defaultColWidth="11.42578125" defaultRowHeight="12.75" x14ac:dyDescent="0.2"/>
  <cols>
    <col min="1" max="1" width="5.85546875" style="211" customWidth="1"/>
    <col min="2" max="2" width="3" style="211" customWidth="1"/>
    <col min="3" max="3" width="50.85546875" style="211" customWidth="1"/>
    <col min="4" max="4" width="86.7109375" style="211" customWidth="1"/>
    <col min="5" max="5" width="5.28515625" style="211" customWidth="1"/>
    <col min="6" max="256" width="11.42578125" style="211"/>
    <col min="257" max="257" width="5.42578125" style="211" customWidth="1"/>
    <col min="258" max="258" width="2.28515625" style="211" customWidth="1"/>
    <col min="259" max="259" width="59.7109375" style="211" customWidth="1"/>
    <col min="260" max="260" width="84.7109375" style="211" customWidth="1"/>
    <col min="261" max="261" width="5.28515625" style="211" customWidth="1"/>
    <col min="262" max="512" width="11.42578125" style="211"/>
    <col min="513" max="513" width="5.42578125" style="211" customWidth="1"/>
    <col min="514" max="514" width="2.28515625" style="211" customWidth="1"/>
    <col min="515" max="515" width="59.7109375" style="211" customWidth="1"/>
    <col min="516" max="516" width="84.7109375" style="211" customWidth="1"/>
    <col min="517" max="517" width="5.28515625" style="211" customWidth="1"/>
    <col min="518" max="768" width="11.42578125" style="211"/>
    <col min="769" max="769" width="5.42578125" style="211" customWidth="1"/>
    <col min="770" max="770" width="2.28515625" style="211" customWidth="1"/>
    <col min="771" max="771" width="59.7109375" style="211" customWidth="1"/>
    <col min="772" max="772" width="84.7109375" style="211" customWidth="1"/>
    <col min="773" max="773" width="5.28515625" style="211" customWidth="1"/>
    <col min="774" max="1024" width="11.42578125" style="211"/>
    <col min="1025" max="1025" width="5.42578125" style="211" customWidth="1"/>
    <col min="1026" max="1026" width="2.28515625" style="211" customWidth="1"/>
    <col min="1027" max="1027" width="59.7109375" style="211" customWidth="1"/>
    <col min="1028" max="1028" width="84.7109375" style="211" customWidth="1"/>
    <col min="1029" max="1029" width="5.28515625" style="211" customWidth="1"/>
    <col min="1030" max="1280" width="11.42578125" style="211"/>
    <col min="1281" max="1281" width="5.42578125" style="211" customWidth="1"/>
    <col min="1282" max="1282" width="2.28515625" style="211" customWidth="1"/>
    <col min="1283" max="1283" width="59.7109375" style="211" customWidth="1"/>
    <col min="1284" max="1284" width="84.7109375" style="211" customWidth="1"/>
    <col min="1285" max="1285" width="5.28515625" style="211" customWidth="1"/>
    <col min="1286" max="1536" width="11.42578125" style="211"/>
    <col min="1537" max="1537" width="5.42578125" style="211" customWidth="1"/>
    <col min="1538" max="1538" width="2.28515625" style="211" customWidth="1"/>
    <col min="1539" max="1539" width="59.7109375" style="211" customWidth="1"/>
    <col min="1540" max="1540" width="84.7109375" style="211" customWidth="1"/>
    <col min="1541" max="1541" width="5.28515625" style="211" customWidth="1"/>
    <col min="1542" max="1792" width="11.42578125" style="211"/>
    <col min="1793" max="1793" width="5.42578125" style="211" customWidth="1"/>
    <col min="1794" max="1794" width="2.28515625" style="211" customWidth="1"/>
    <col min="1795" max="1795" width="59.7109375" style="211" customWidth="1"/>
    <col min="1796" max="1796" width="84.7109375" style="211" customWidth="1"/>
    <col min="1797" max="1797" width="5.28515625" style="211" customWidth="1"/>
    <col min="1798" max="2048" width="11.42578125" style="211"/>
    <col min="2049" max="2049" width="5.42578125" style="211" customWidth="1"/>
    <col min="2050" max="2050" width="2.28515625" style="211" customWidth="1"/>
    <col min="2051" max="2051" width="59.7109375" style="211" customWidth="1"/>
    <col min="2052" max="2052" width="84.7109375" style="211" customWidth="1"/>
    <col min="2053" max="2053" width="5.28515625" style="211" customWidth="1"/>
    <col min="2054" max="2304" width="11.42578125" style="211"/>
    <col min="2305" max="2305" width="5.42578125" style="211" customWidth="1"/>
    <col min="2306" max="2306" width="2.28515625" style="211" customWidth="1"/>
    <col min="2307" max="2307" width="59.7109375" style="211" customWidth="1"/>
    <col min="2308" max="2308" width="84.7109375" style="211" customWidth="1"/>
    <col min="2309" max="2309" width="5.28515625" style="211" customWidth="1"/>
    <col min="2310" max="2560" width="11.42578125" style="211"/>
    <col min="2561" max="2561" width="5.42578125" style="211" customWidth="1"/>
    <col min="2562" max="2562" width="2.28515625" style="211" customWidth="1"/>
    <col min="2563" max="2563" width="59.7109375" style="211" customWidth="1"/>
    <col min="2564" max="2564" width="84.7109375" style="211" customWidth="1"/>
    <col min="2565" max="2565" width="5.28515625" style="211" customWidth="1"/>
    <col min="2566" max="2816" width="11.42578125" style="211"/>
    <col min="2817" max="2817" width="5.42578125" style="211" customWidth="1"/>
    <col min="2818" max="2818" width="2.28515625" style="211" customWidth="1"/>
    <col min="2819" max="2819" width="59.7109375" style="211" customWidth="1"/>
    <col min="2820" max="2820" width="84.7109375" style="211" customWidth="1"/>
    <col min="2821" max="2821" width="5.28515625" style="211" customWidth="1"/>
    <col min="2822" max="3072" width="11.42578125" style="211"/>
    <col min="3073" max="3073" width="5.42578125" style="211" customWidth="1"/>
    <col min="3074" max="3074" width="2.28515625" style="211" customWidth="1"/>
    <col min="3075" max="3075" width="59.7109375" style="211" customWidth="1"/>
    <col min="3076" max="3076" width="84.7109375" style="211" customWidth="1"/>
    <col min="3077" max="3077" width="5.28515625" style="211" customWidth="1"/>
    <col min="3078" max="3328" width="11.42578125" style="211"/>
    <col min="3329" max="3329" width="5.42578125" style="211" customWidth="1"/>
    <col min="3330" max="3330" width="2.28515625" style="211" customWidth="1"/>
    <col min="3331" max="3331" width="59.7109375" style="211" customWidth="1"/>
    <col min="3332" max="3332" width="84.7109375" style="211" customWidth="1"/>
    <col min="3333" max="3333" width="5.28515625" style="211" customWidth="1"/>
    <col min="3334" max="3584" width="11.42578125" style="211"/>
    <col min="3585" max="3585" width="5.42578125" style="211" customWidth="1"/>
    <col min="3586" max="3586" width="2.28515625" style="211" customWidth="1"/>
    <col min="3587" max="3587" width="59.7109375" style="211" customWidth="1"/>
    <col min="3588" max="3588" width="84.7109375" style="211" customWidth="1"/>
    <col min="3589" max="3589" width="5.28515625" style="211" customWidth="1"/>
    <col min="3590" max="3840" width="11.42578125" style="211"/>
    <col min="3841" max="3841" width="5.42578125" style="211" customWidth="1"/>
    <col min="3842" max="3842" width="2.28515625" style="211" customWidth="1"/>
    <col min="3843" max="3843" width="59.7109375" style="211" customWidth="1"/>
    <col min="3844" max="3844" width="84.7109375" style="211" customWidth="1"/>
    <col min="3845" max="3845" width="5.28515625" style="211" customWidth="1"/>
    <col min="3846" max="4096" width="11.42578125" style="211"/>
    <col min="4097" max="4097" width="5.42578125" style="211" customWidth="1"/>
    <col min="4098" max="4098" width="2.28515625" style="211" customWidth="1"/>
    <col min="4099" max="4099" width="59.7109375" style="211" customWidth="1"/>
    <col min="4100" max="4100" width="84.7109375" style="211" customWidth="1"/>
    <col min="4101" max="4101" width="5.28515625" style="211" customWidth="1"/>
    <col min="4102" max="4352" width="11.42578125" style="211"/>
    <col min="4353" max="4353" width="5.42578125" style="211" customWidth="1"/>
    <col min="4354" max="4354" width="2.28515625" style="211" customWidth="1"/>
    <col min="4355" max="4355" width="59.7109375" style="211" customWidth="1"/>
    <col min="4356" max="4356" width="84.7109375" style="211" customWidth="1"/>
    <col min="4357" max="4357" width="5.28515625" style="211" customWidth="1"/>
    <col min="4358" max="4608" width="11.42578125" style="211"/>
    <col min="4609" max="4609" width="5.42578125" style="211" customWidth="1"/>
    <col min="4610" max="4610" width="2.28515625" style="211" customWidth="1"/>
    <col min="4611" max="4611" width="59.7109375" style="211" customWidth="1"/>
    <col min="4612" max="4612" width="84.7109375" style="211" customWidth="1"/>
    <col min="4613" max="4613" width="5.28515625" style="211" customWidth="1"/>
    <col min="4614" max="4864" width="11.42578125" style="211"/>
    <col min="4865" max="4865" width="5.42578125" style="211" customWidth="1"/>
    <col min="4866" max="4866" width="2.28515625" style="211" customWidth="1"/>
    <col min="4867" max="4867" width="59.7109375" style="211" customWidth="1"/>
    <col min="4868" max="4868" width="84.7109375" style="211" customWidth="1"/>
    <col min="4869" max="4869" width="5.28515625" style="211" customWidth="1"/>
    <col min="4870" max="5120" width="11.42578125" style="211"/>
    <col min="5121" max="5121" width="5.42578125" style="211" customWidth="1"/>
    <col min="5122" max="5122" width="2.28515625" style="211" customWidth="1"/>
    <col min="5123" max="5123" width="59.7109375" style="211" customWidth="1"/>
    <col min="5124" max="5124" width="84.7109375" style="211" customWidth="1"/>
    <col min="5125" max="5125" width="5.28515625" style="211" customWidth="1"/>
    <col min="5126" max="5376" width="11.42578125" style="211"/>
    <col min="5377" max="5377" width="5.42578125" style="211" customWidth="1"/>
    <col min="5378" max="5378" width="2.28515625" style="211" customWidth="1"/>
    <col min="5379" max="5379" width="59.7109375" style="211" customWidth="1"/>
    <col min="5380" max="5380" width="84.7109375" style="211" customWidth="1"/>
    <col min="5381" max="5381" width="5.28515625" style="211" customWidth="1"/>
    <col min="5382" max="5632" width="11.42578125" style="211"/>
    <col min="5633" max="5633" width="5.42578125" style="211" customWidth="1"/>
    <col min="5634" max="5634" width="2.28515625" style="211" customWidth="1"/>
    <col min="5635" max="5635" width="59.7109375" style="211" customWidth="1"/>
    <col min="5636" max="5636" width="84.7109375" style="211" customWidth="1"/>
    <col min="5637" max="5637" width="5.28515625" style="211" customWidth="1"/>
    <col min="5638" max="5888" width="11.42578125" style="211"/>
    <col min="5889" max="5889" width="5.42578125" style="211" customWidth="1"/>
    <col min="5890" max="5890" width="2.28515625" style="211" customWidth="1"/>
    <col min="5891" max="5891" width="59.7109375" style="211" customWidth="1"/>
    <col min="5892" max="5892" width="84.7109375" style="211" customWidth="1"/>
    <col min="5893" max="5893" width="5.28515625" style="211" customWidth="1"/>
    <col min="5894" max="6144" width="11.42578125" style="211"/>
    <col min="6145" max="6145" width="5.42578125" style="211" customWidth="1"/>
    <col min="6146" max="6146" width="2.28515625" style="211" customWidth="1"/>
    <col min="6147" max="6147" width="59.7109375" style="211" customWidth="1"/>
    <col min="6148" max="6148" width="84.7109375" style="211" customWidth="1"/>
    <col min="6149" max="6149" width="5.28515625" style="211" customWidth="1"/>
    <col min="6150" max="6400" width="11.42578125" style="211"/>
    <col min="6401" max="6401" width="5.42578125" style="211" customWidth="1"/>
    <col min="6402" max="6402" width="2.28515625" style="211" customWidth="1"/>
    <col min="6403" max="6403" width="59.7109375" style="211" customWidth="1"/>
    <col min="6404" max="6404" width="84.7109375" style="211" customWidth="1"/>
    <col min="6405" max="6405" width="5.28515625" style="211" customWidth="1"/>
    <col min="6406" max="6656" width="11.42578125" style="211"/>
    <col min="6657" max="6657" width="5.42578125" style="211" customWidth="1"/>
    <col min="6658" max="6658" width="2.28515625" style="211" customWidth="1"/>
    <col min="6659" max="6659" width="59.7109375" style="211" customWidth="1"/>
    <col min="6660" max="6660" width="84.7109375" style="211" customWidth="1"/>
    <col min="6661" max="6661" width="5.28515625" style="211" customWidth="1"/>
    <col min="6662" max="6912" width="11.42578125" style="211"/>
    <col min="6913" max="6913" width="5.42578125" style="211" customWidth="1"/>
    <col min="6914" max="6914" width="2.28515625" style="211" customWidth="1"/>
    <col min="6915" max="6915" width="59.7109375" style="211" customWidth="1"/>
    <col min="6916" max="6916" width="84.7109375" style="211" customWidth="1"/>
    <col min="6917" max="6917" width="5.28515625" style="211" customWidth="1"/>
    <col min="6918" max="7168" width="11.42578125" style="211"/>
    <col min="7169" max="7169" width="5.42578125" style="211" customWidth="1"/>
    <col min="7170" max="7170" width="2.28515625" style="211" customWidth="1"/>
    <col min="7171" max="7171" width="59.7109375" style="211" customWidth="1"/>
    <col min="7172" max="7172" width="84.7109375" style="211" customWidth="1"/>
    <col min="7173" max="7173" width="5.28515625" style="211" customWidth="1"/>
    <col min="7174" max="7424" width="11.42578125" style="211"/>
    <col min="7425" max="7425" width="5.42578125" style="211" customWidth="1"/>
    <col min="7426" max="7426" width="2.28515625" style="211" customWidth="1"/>
    <col min="7427" max="7427" width="59.7109375" style="211" customWidth="1"/>
    <col min="7428" max="7428" width="84.7109375" style="211" customWidth="1"/>
    <col min="7429" max="7429" width="5.28515625" style="211" customWidth="1"/>
    <col min="7430" max="7680" width="11.42578125" style="211"/>
    <col min="7681" max="7681" width="5.42578125" style="211" customWidth="1"/>
    <col min="7682" max="7682" width="2.28515625" style="211" customWidth="1"/>
    <col min="7683" max="7683" width="59.7109375" style="211" customWidth="1"/>
    <col min="7684" max="7684" width="84.7109375" style="211" customWidth="1"/>
    <col min="7685" max="7685" width="5.28515625" style="211" customWidth="1"/>
    <col min="7686" max="7936" width="11.42578125" style="211"/>
    <col min="7937" max="7937" width="5.42578125" style="211" customWidth="1"/>
    <col min="7938" max="7938" width="2.28515625" style="211" customWidth="1"/>
    <col min="7939" max="7939" width="59.7109375" style="211" customWidth="1"/>
    <col min="7940" max="7940" width="84.7109375" style="211" customWidth="1"/>
    <col min="7941" max="7941" width="5.28515625" style="211" customWidth="1"/>
    <col min="7942" max="8192" width="11.42578125" style="211"/>
    <col min="8193" max="8193" width="5.42578125" style="211" customWidth="1"/>
    <col min="8194" max="8194" width="2.28515625" style="211" customWidth="1"/>
    <col min="8195" max="8195" width="59.7109375" style="211" customWidth="1"/>
    <col min="8196" max="8196" width="84.7109375" style="211" customWidth="1"/>
    <col min="8197" max="8197" width="5.28515625" style="211" customWidth="1"/>
    <col min="8198" max="8448" width="11.42578125" style="211"/>
    <col min="8449" max="8449" width="5.42578125" style="211" customWidth="1"/>
    <col min="8450" max="8450" width="2.28515625" style="211" customWidth="1"/>
    <col min="8451" max="8451" width="59.7109375" style="211" customWidth="1"/>
    <col min="8452" max="8452" width="84.7109375" style="211" customWidth="1"/>
    <col min="8453" max="8453" width="5.28515625" style="211" customWidth="1"/>
    <col min="8454" max="8704" width="11.42578125" style="211"/>
    <col min="8705" max="8705" width="5.42578125" style="211" customWidth="1"/>
    <col min="8706" max="8706" width="2.28515625" style="211" customWidth="1"/>
    <col min="8707" max="8707" width="59.7109375" style="211" customWidth="1"/>
    <col min="8708" max="8708" width="84.7109375" style="211" customWidth="1"/>
    <col min="8709" max="8709" width="5.28515625" style="211" customWidth="1"/>
    <col min="8710" max="8960" width="11.42578125" style="211"/>
    <col min="8961" max="8961" width="5.42578125" style="211" customWidth="1"/>
    <col min="8962" max="8962" width="2.28515625" style="211" customWidth="1"/>
    <col min="8963" max="8963" width="59.7109375" style="211" customWidth="1"/>
    <col min="8964" max="8964" width="84.7109375" style="211" customWidth="1"/>
    <col min="8965" max="8965" width="5.28515625" style="211" customWidth="1"/>
    <col min="8966" max="9216" width="11.42578125" style="211"/>
    <col min="9217" max="9217" width="5.42578125" style="211" customWidth="1"/>
    <col min="9218" max="9218" width="2.28515625" style="211" customWidth="1"/>
    <col min="9219" max="9219" width="59.7109375" style="211" customWidth="1"/>
    <col min="9220" max="9220" width="84.7109375" style="211" customWidth="1"/>
    <col min="9221" max="9221" width="5.28515625" style="211" customWidth="1"/>
    <col min="9222" max="9472" width="11.42578125" style="211"/>
    <col min="9473" max="9473" width="5.42578125" style="211" customWidth="1"/>
    <col min="9474" max="9474" width="2.28515625" style="211" customWidth="1"/>
    <col min="9475" max="9475" width="59.7109375" style="211" customWidth="1"/>
    <col min="9476" max="9476" width="84.7109375" style="211" customWidth="1"/>
    <col min="9477" max="9477" width="5.28515625" style="211" customWidth="1"/>
    <col min="9478" max="9728" width="11.42578125" style="211"/>
    <col min="9729" max="9729" width="5.42578125" style="211" customWidth="1"/>
    <col min="9730" max="9730" width="2.28515625" style="211" customWidth="1"/>
    <col min="9731" max="9731" width="59.7109375" style="211" customWidth="1"/>
    <col min="9732" max="9732" width="84.7109375" style="211" customWidth="1"/>
    <col min="9733" max="9733" width="5.28515625" style="211" customWidth="1"/>
    <col min="9734" max="9984" width="11.42578125" style="211"/>
    <col min="9985" max="9985" width="5.42578125" style="211" customWidth="1"/>
    <col min="9986" max="9986" width="2.28515625" style="211" customWidth="1"/>
    <col min="9987" max="9987" width="59.7109375" style="211" customWidth="1"/>
    <col min="9988" max="9988" width="84.7109375" style="211" customWidth="1"/>
    <col min="9989" max="9989" width="5.28515625" style="211" customWidth="1"/>
    <col min="9990" max="10240" width="11.42578125" style="211"/>
    <col min="10241" max="10241" width="5.42578125" style="211" customWidth="1"/>
    <col min="10242" max="10242" width="2.28515625" style="211" customWidth="1"/>
    <col min="10243" max="10243" width="59.7109375" style="211" customWidth="1"/>
    <col min="10244" max="10244" width="84.7109375" style="211" customWidth="1"/>
    <col min="10245" max="10245" width="5.28515625" style="211" customWidth="1"/>
    <col min="10246" max="10496" width="11.42578125" style="211"/>
    <col min="10497" max="10497" width="5.42578125" style="211" customWidth="1"/>
    <col min="10498" max="10498" width="2.28515625" style="211" customWidth="1"/>
    <col min="10499" max="10499" width="59.7109375" style="211" customWidth="1"/>
    <col min="10500" max="10500" width="84.7109375" style="211" customWidth="1"/>
    <col min="10501" max="10501" width="5.28515625" style="211" customWidth="1"/>
    <col min="10502" max="10752" width="11.42578125" style="211"/>
    <col min="10753" max="10753" width="5.42578125" style="211" customWidth="1"/>
    <col min="10754" max="10754" width="2.28515625" style="211" customWidth="1"/>
    <col min="10755" max="10755" width="59.7109375" style="211" customWidth="1"/>
    <col min="10756" max="10756" width="84.7109375" style="211" customWidth="1"/>
    <col min="10757" max="10757" width="5.28515625" style="211" customWidth="1"/>
    <col min="10758" max="11008" width="11.42578125" style="211"/>
    <col min="11009" max="11009" width="5.42578125" style="211" customWidth="1"/>
    <col min="11010" max="11010" width="2.28515625" style="211" customWidth="1"/>
    <col min="11011" max="11011" width="59.7109375" style="211" customWidth="1"/>
    <col min="11012" max="11012" width="84.7109375" style="211" customWidth="1"/>
    <col min="11013" max="11013" width="5.28515625" style="211" customWidth="1"/>
    <col min="11014" max="11264" width="11.42578125" style="211"/>
    <col min="11265" max="11265" width="5.42578125" style="211" customWidth="1"/>
    <col min="11266" max="11266" width="2.28515625" style="211" customWidth="1"/>
    <col min="11267" max="11267" width="59.7109375" style="211" customWidth="1"/>
    <col min="11268" max="11268" width="84.7109375" style="211" customWidth="1"/>
    <col min="11269" max="11269" width="5.28515625" style="211" customWidth="1"/>
    <col min="11270" max="11520" width="11.42578125" style="211"/>
    <col min="11521" max="11521" width="5.42578125" style="211" customWidth="1"/>
    <col min="11522" max="11522" width="2.28515625" style="211" customWidth="1"/>
    <col min="11523" max="11523" width="59.7109375" style="211" customWidth="1"/>
    <col min="11524" max="11524" width="84.7109375" style="211" customWidth="1"/>
    <col min="11525" max="11525" width="5.28515625" style="211" customWidth="1"/>
    <col min="11526" max="11776" width="11.42578125" style="211"/>
    <col min="11777" max="11777" width="5.42578125" style="211" customWidth="1"/>
    <col min="11778" max="11778" width="2.28515625" style="211" customWidth="1"/>
    <col min="11779" max="11779" width="59.7109375" style="211" customWidth="1"/>
    <col min="11780" max="11780" width="84.7109375" style="211" customWidth="1"/>
    <col min="11781" max="11781" width="5.28515625" style="211" customWidth="1"/>
    <col min="11782" max="12032" width="11.42578125" style="211"/>
    <col min="12033" max="12033" width="5.42578125" style="211" customWidth="1"/>
    <col min="12034" max="12034" width="2.28515625" style="211" customWidth="1"/>
    <col min="12035" max="12035" width="59.7109375" style="211" customWidth="1"/>
    <col min="12036" max="12036" width="84.7109375" style="211" customWidth="1"/>
    <col min="12037" max="12037" width="5.28515625" style="211" customWidth="1"/>
    <col min="12038" max="12288" width="11.42578125" style="211"/>
    <col min="12289" max="12289" width="5.42578125" style="211" customWidth="1"/>
    <col min="12290" max="12290" width="2.28515625" style="211" customWidth="1"/>
    <col min="12291" max="12291" width="59.7109375" style="211" customWidth="1"/>
    <col min="12292" max="12292" width="84.7109375" style="211" customWidth="1"/>
    <col min="12293" max="12293" width="5.28515625" style="211" customWidth="1"/>
    <col min="12294" max="12544" width="11.42578125" style="211"/>
    <col min="12545" max="12545" width="5.42578125" style="211" customWidth="1"/>
    <col min="12546" max="12546" width="2.28515625" style="211" customWidth="1"/>
    <col min="12547" max="12547" width="59.7109375" style="211" customWidth="1"/>
    <col min="12548" max="12548" width="84.7109375" style="211" customWidth="1"/>
    <col min="12549" max="12549" width="5.28515625" style="211" customWidth="1"/>
    <col min="12550" max="12800" width="11.42578125" style="211"/>
    <col min="12801" max="12801" width="5.42578125" style="211" customWidth="1"/>
    <col min="12802" max="12802" width="2.28515625" style="211" customWidth="1"/>
    <col min="12803" max="12803" width="59.7109375" style="211" customWidth="1"/>
    <col min="12804" max="12804" width="84.7109375" style="211" customWidth="1"/>
    <col min="12805" max="12805" width="5.28515625" style="211" customWidth="1"/>
    <col min="12806" max="13056" width="11.42578125" style="211"/>
    <col min="13057" max="13057" width="5.42578125" style="211" customWidth="1"/>
    <col min="13058" max="13058" width="2.28515625" style="211" customWidth="1"/>
    <col min="13059" max="13059" width="59.7109375" style="211" customWidth="1"/>
    <col min="13060" max="13060" width="84.7109375" style="211" customWidth="1"/>
    <col min="13061" max="13061" width="5.28515625" style="211" customWidth="1"/>
    <col min="13062" max="13312" width="11.42578125" style="211"/>
    <col min="13313" max="13313" width="5.42578125" style="211" customWidth="1"/>
    <col min="13314" max="13314" width="2.28515625" style="211" customWidth="1"/>
    <col min="13315" max="13315" width="59.7109375" style="211" customWidth="1"/>
    <col min="13316" max="13316" width="84.7109375" style="211" customWidth="1"/>
    <col min="13317" max="13317" width="5.28515625" style="211" customWidth="1"/>
    <col min="13318" max="13568" width="11.42578125" style="211"/>
    <col min="13569" max="13569" width="5.42578125" style="211" customWidth="1"/>
    <col min="13570" max="13570" width="2.28515625" style="211" customWidth="1"/>
    <col min="13571" max="13571" width="59.7109375" style="211" customWidth="1"/>
    <col min="13572" max="13572" width="84.7109375" style="211" customWidth="1"/>
    <col min="13573" max="13573" width="5.28515625" style="211" customWidth="1"/>
    <col min="13574" max="13824" width="11.42578125" style="211"/>
    <col min="13825" max="13825" width="5.42578125" style="211" customWidth="1"/>
    <col min="13826" max="13826" width="2.28515625" style="211" customWidth="1"/>
    <col min="13827" max="13827" width="59.7109375" style="211" customWidth="1"/>
    <col min="13828" max="13828" width="84.7109375" style="211" customWidth="1"/>
    <col min="13829" max="13829" width="5.28515625" style="211" customWidth="1"/>
    <col min="13830" max="14080" width="11.42578125" style="211"/>
    <col min="14081" max="14081" width="5.42578125" style="211" customWidth="1"/>
    <col min="14082" max="14082" width="2.28515625" style="211" customWidth="1"/>
    <col min="14083" max="14083" width="59.7109375" style="211" customWidth="1"/>
    <col min="14084" max="14084" width="84.7109375" style="211" customWidth="1"/>
    <col min="14085" max="14085" width="5.28515625" style="211" customWidth="1"/>
    <col min="14086" max="14336" width="11.42578125" style="211"/>
    <col min="14337" max="14337" width="5.42578125" style="211" customWidth="1"/>
    <col min="14338" max="14338" width="2.28515625" style="211" customWidth="1"/>
    <col min="14339" max="14339" width="59.7109375" style="211" customWidth="1"/>
    <col min="14340" max="14340" width="84.7109375" style="211" customWidth="1"/>
    <col min="14341" max="14341" width="5.28515625" style="211" customWidth="1"/>
    <col min="14342" max="14592" width="11.42578125" style="211"/>
    <col min="14593" max="14593" width="5.42578125" style="211" customWidth="1"/>
    <col min="14594" max="14594" width="2.28515625" style="211" customWidth="1"/>
    <col min="14595" max="14595" width="59.7109375" style="211" customWidth="1"/>
    <col min="14596" max="14596" width="84.7109375" style="211" customWidth="1"/>
    <col min="14597" max="14597" width="5.28515625" style="211" customWidth="1"/>
    <col min="14598" max="14848" width="11.42578125" style="211"/>
    <col min="14849" max="14849" width="5.42578125" style="211" customWidth="1"/>
    <col min="14850" max="14850" width="2.28515625" style="211" customWidth="1"/>
    <col min="14851" max="14851" width="59.7109375" style="211" customWidth="1"/>
    <col min="14852" max="14852" width="84.7109375" style="211" customWidth="1"/>
    <col min="14853" max="14853" width="5.28515625" style="211" customWidth="1"/>
    <col min="14854" max="15104" width="11.42578125" style="211"/>
    <col min="15105" max="15105" width="5.42578125" style="211" customWidth="1"/>
    <col min="15106" max="15106" width="2.28515625" style="211" customWidth="1"/>
    <col min="15107" max="15107" width="59.7109375" style="211" customWidth="1"/>
    <col min="15108" max="15108" width="84.7109375" style="211" customWidth="1"/>
    <col min="15109" max="15109" width="5.28515625" style="211" customWidth="1"/>
    <col min="15110" max="15360" width="11.42578125" style="211"/>
    <col min="15361" max="15361" width="5.42578125" style="211" customWidth="1"/>
    <col min="15362" max="15362" width="2.28515625" style="211" customWidth="1"/>
    <col min="15363" max="15363" width="59.7109375" style="211" customWidth="1"/>
    <col min="15364" max="15364" width="84.7109375" style="211" customWidth="1"/>
    <col min="15365" max="15365" width="5.28515625" style="211" customWidth="1"/>
    <col min="15366" max="15616" width="11.42578125" style="211"/>
    <col min="15617" max="15617" width="5.42578125" style="211" customWidth="1"/>
    <col min="15618" max="15618" width="2.28515625" style="211" customWidth="1"/>
    <col min="15619" max="15619" width="59.7109375" style="211" customWidth="1"/>
    <col min="15620" max="15620" width="84.7109375" style="211" customWidth="1"/>
    <col min="15621" max="15621" width="5.28515625" style="211" customWidth="1"/>
    <col min="15622" max="15872" width="11.42578125" style="211"/>
    <col min="15873" max="15873" width="5.42578125" style="211" customWidth="1"/>
    <col min="15874" max="15874" width="2.28515625" style="211" customWidth="1"/>
    <col min="15875" max="15875" width="59.7109375" style="211" customWidth="1"/>
    <col min="15876" max="15876" width="84.7109375" style="211" customWidth="1"/>
    <col min="15877" max="15877" width="5.28515625" style="211" customWidth="1"/>
    <col min="15878" max="16128" width="11.42578125" style="211"/>
    <col min="16129" max="16129" width="5.42578125" style="211" customWidth="1"/>
    <col min="16130" max="16130" width="2.28515625" style="211" customWidth="1"/>
    <col min="16131" max="16131" width="59.7109375" style="211" customWidth="1"/>
    <col min="16132" max="16132" width="84.7109375" style="211" customWidth="1"/>
    <col min="16133" max="16133" width="5.28515625" style="211" customWidth="1"/>
    <col min="16134" max="16384" width="11.42578125" style="211"/>
  </cols>
  <sheetData>
    <row r="1" spans="1:5" s="247" customFormat="1" ht="15" x14ac:dyDescent="0.2">
      <c r="A1" s="693" t="s">
        <v>781</v>
      </c>
      <c r="B1" s="448"/>
      <c r="C1" s="448"/>
      <c r="D1" s="403" t="s">
        <v>157</v>
      </c>
    </row>
    <row r="2" spans="1:5" s="247" customFormat="1" ht="15" x14ac:dyDescent="0.2">
      <c r="A2" s="693" t="s">
        <v>1639</v>
      </c>
      <c r="B2" s="449"/>
      <c r="C2" s="449"/>
      <c r="D2" s="404"/>
    </row>
    <row r="3" spans="1:5" s="247" customFormat="1" ht="15" x14ac:dyDescent="0.2">
      <c r="A3" s="693" t="s">
        <v>848</v>
      </c>
      <c r="B3" s="437"/>
      <c r="C3" s="437"/>
      <c r="D3" s="404"/>
    </row>
    <row r="4" spans="1:5" s="247" customFormat="1" ht="16.5" customHeight="1" x14ac:dyDescent="0.2">
      <c r="A4" s="693" t="s">
        <v>412</v>
      </c>
      <c r="B4" s="448"/>
      <c r="C4" s="448"/>
      <c r="D4" s="421"/>
    </row>
    <row r="5" spans="1:5" ht="13.5" customHeight="1" x14ac:dyDescent="0.2">
      <c r="A5" s="407"/>
      <c r="B5" s="542"/>
      <c r="C5" s="408"/>
      <c r="D5" s="542"/>
    </row>
    <row r="6" spans="1:5" s="399" customFormat="1" ht="21" customHeight="1" x14ac:dyDescent="0.2">
      <c r="A6" s="1508" t="s">
        <v>775</v>
      </c>
      <c r="B6" s="1508"/>
      <c r="C6" s="1508"/>
      <c r="D6" s="1508"/>
    </row>
    <row r="7" spans="1:5" s="399" customFormat="1" ht="23.25" customHeight="1" x14ac:dyDescent="0.2">
      <c r="A7" s="1509" t="s">
        <v>771</v>
      </c>
      <c r="B7" s="1509"/>
      <c r="C7" s="700" t="s">
        <v>784</v>
      </c>
      <c r="D7" s="700" t="s">
        <v>785</v>
      </c>
    </row>
    <row r="8" spans="1:5" s="399" customFormat="1" ht="19.5" customHeight="1" x14ac:dyDescent="0.2">
      <c r="A8" s="1520">
        <v>12</v>
      </c>
      <c r="B8" s="1522"/>
      <c r="C8" s="1512" t="s">
        <v>1353</v>
      </c>
      <c r="D8" s="1178" t="s">
        <v>1354</v>
      </c>
    </row>
    <row r="9" spans="1:5" s="208" customFormat="1" ht="19.5" customHeight="1" x14ac:dyDescent="0.2">
      <c r="A9" s="1521"/>
      <c r="B9" s="1523"/>
      <c r="C9" s="1506"/>
      <c r="D9" s="420" t="s">
        <v>1355</v>
      </c>
      <c r="E9" s="399"/>
    </row>
    <row r="10" spans="1:5" s="208" customFormat="1" ht="19.5" customHeight="1" x14ac:dyDescent="0.2">
      <c r="A10" s="1521"/>
      <c r="B10" s="1523"/>
      <c r="C10" s="1506"/>
      <c r="D10" s="420" t="s">
        <v>1356</v>
      </c>
      <c r="E10" s="399"/>
    </row>
    <row r="11" spans="1:5" s="208" customFormat="1" ht="19.5" customHeight="1" x14ac:dyDescent="0.2">
      <c r="A11" s="1521"/>
      <c r="B11" s="1523"/>
      <c r="C11" s="1506"/>
      <c r="D11" s="420" t="s">
        <v>1357</v>
      </c>
      <c r="E11" s="399"/>
    </row>
    <row r="12" spans="1:5" s="208" customFormat="1" ht="19.5" customHeight="1" x14ac:dyDescent="0.2">
      <c r="A12" s="1521"/>
      <c r="B12" s="1523"/>
      <c r="C12" s="1506"/>
      <c r="D12" s="420" t="s">
        <v>1358</v>
      </c>
      <c r="E12" s="399"/>
    </row>
    <row r="13" spans="1:5" s="208" customFormat="1" ht="19.5" customHeight="1" x14ac:dyDescent="0.2">
      <c r="A13" s="1521"/>
      <c r="B13" s="1523"/>
      <c r="C13" s="1506"/>
      <c r="D13" s="420" t="s">
        <v>1359</v>
      </c>
      <c r="E13" s="399"/>
    </row>
    <row r="14" spans="1:5" s="208" customFormat="1" ht="19.5" customHeight="1" x14ac:dyDescent="0.2">
      <c r="A14" s="1521"/>
      <c r="B14" s="1523"/>
      <c r="C14" s="1506"/>
      <c r="D14" s="420" t="s">
        <v>1360</v>
      </c>
      <c r="E14" s="399"/>
    </row>
    <row r="15" spans="1:5" s="208" customFormat="1" ht="19.5" customHeight="1" x14ac:dyDescent="0.2">
      <c r="A15" s="1521">
        <v>13</v>
      </c>
      <c r="B15" s="1523"/>
      <c r="C15" s="1506" t="s">
        <v>1361</v>
      </c>
      <c r="D15" s="420" t="s">
        <v>1362</v>
      </c>
      <c r="E15" s="399"/>
    </row>
    <row r="16" spans="1:5" s="208" customFormat="1" ht="27.75" customHeight="1" x14ac:dyDescent="0.2">
      <c r="A16" s="1521"/>
      <c r="B16" s="1523"/>
      <c r="C16" s="1506"/>
      <c r="D16" s="420" t="s">
        <v>1363</v>
      </c>
      <c r="E16" s="399"/>
    </row>
    <row r="17" spans="1:5" s="208" customFormat="1" ht="19.5" customHeight="1" x14ac:dyDescent="0.2">
      <c r="A17" s="1521"/>
      <c r="B17" s="1523"/>
      <c r="C17" s="1506"/>
      <c r="D17" s="420" t="s">
        <v>1364</v>
      </c>
      <c r="E17" s="399"/>
    </row>
    <row r="18" spans="1:5" s="208" customFormat="1" ht="19.5" customHeight="1" x14ac:dyDescent="0.2">
      <c r="A18" s="873">
        <v>14</v>
      </c>
      <c r="B18" s="873"/>
      <c r="C18" s="873" t="s">
        <v>1365</v>
      </c>
      <c r="D18" s="420" t="s">
        <v>1366</v>
      </c>
      <c r="E18" s="399"/>
    </row>
    <row r="19" spans="1:5" s="208" customFormat="1" ht="19.5" customHeight="1" x14ac:dyDescent="0.2">
      <c r="A19" s="873">
        <v>15</v>
      </c>
      <c r="B19" s="873"/>
      <c r="C19" s="873" t="s">
        <v>1367</v>
      </c>
      <c r="D19" s="420" t="s">
        <v>1368</v>
      </c>
      <c r="E19" s="399"/>
    </row>
    <row r="20" spans="1:5" s="208" customFormat="1" ht="19.5" customHeight="1" x14ac:dyDescent="0.2">
      <c r="A20" s="1521">
        <v>16</v>
      </c>
      <c r="B20" s="1523"/>
      <c r="C20" s="1506" t="s">
        <v>1369</v>
      </c>
      <c r="D20" s="420" t="s">
        <v>1370</v>
      </c>
      <c r="E20" s="399"/>
    </row>
    <row r="21" spans="1:5" s="208" customFormat="1" ht="20.25" customHeight="1" x14ac:dyDescent="0.2">
      <c r="A21" s="1532"/>
      <c r="B21" s="1525"/>
      <c r="C21" s="1516"/>
      <c r="D21" s="1179" t="s">
        <v>1371</v>
      </c>
      <c r="E21" s="399"/>
    </row>
    <row r="22" spans="1:5" s="208" customFormat="1" x14ac:dyDescent="0.2">
      <c r="A22" s="410"/>
      <c r="B22" s="410"/>
      <c r="C22" s="410"/>
      <c r="D22" s="410"/>
    </row>
    <row r="23" spans="1:5" s="208" customFormat="1" x14ac:dyDescent="0.2">
      <c r="A23" s="1513" t="s">
        <v>780</v>
      </c>
      <c r="B23" s="1513"/>
      <c r="C23" s="1513"/>
      <c r="D23" s="1513"/>
    </row>
    <row r="24" spans="1:5" x14ac:dyDescent="0.2">
      <c r="A24" s="701"/>
      <c r="B24" s="699"/>
      <c r="C24" s="699"/>
      <c r="D24" s="699"/>
    </row>
    <row r="25" spans="1:5" x14ac:dyDescent="0.2">
      <c r="A25" s="701"/>
      <c r="B25" s="701"/>
      <c r="C25" s="701"/>
      <c r="D25" s="701"/>
    </row>
    <row r="26" spans="1:5" x14ac:dyDescent="0.2">
      <c r="A26" s="701"/>
      <c r="B26" s="701"/>
      <c r="C26" s="701"/>
      <c r="D26" s="755"/>
    </row>
    <row r="27" spans="1:5" x14ac:dyDescent="0.2">
      <c r="D27" s="439"/>
    </row>
  </sheetData>
  <mergeCells count="12">
    <mergeCell ref="A20:A21"/>
    <mergeCell ref="B20:B21"/>
    <mergeCell ref="C20:C21"/>
    <mergeCell ref="A23:D23"/>
    <mergeCell ref="A6:D6"/>
    <mergeCell ref="A7:B7"/>
    <mergeCell ref="A8:A14"/>
    <mergeCell ref="B8:B14"/>
    <mergeCell ref="C8:C14"/>
    <mergeCell ref="A15:A17"/>
    <mergeCell ref="B15:B17"/>
    <mergeCell ref="C15:C17"/>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&amp;R&amp;"Tahoma,Normal"471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Button 1">
              <controlPr defaultSize="0" print="0" autoFill="0" autoPict="0" macro="[2]!Macro21">
                <anchor moveWithCells="1" sizeWithCells="1">
                  <from>
                    <xdr:col>2</xdr:col>
                    <xdr:colOff>2771775</xdr:colOff>
                    <xdr:row>8</xdr:row>
                    <xdr:rowOff>9525</xdr:rowOff>
                  </from>
                  <to>
                    <xdr:col>2</xdr:col>
                    <xdr:colOff>2771775</xdr:colOff>
                    <xdr:row>8</xdr:row>
                    <xdr:rowOff>9525</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14"/>
  <sheetViews>
    <sheetView showGridLines="0" view="pageBreakPreview" zoomScaleNormal="75" zoomScaleSheetLayoutView="100" workbookViewId="0"/>
  </sheetViews>
  <sheetFormatPr baseColWidth="10" defaultColWidth="11.42578125" defaultRowHeight="12.75" x14ac:dyDescent="0.2"/>
  <cols>
    <col min="1" max="1" width="4.28515625" style="211" customWidth="1"/>
    <col min="2" max="2" width="2.28515625" style="211" customWidth="1"/>
    <col min="3" max="3" width="59.7109375" style="211" customWidth="1"/>
    <col min="4" max="4" width="66" style="211" customWidth="1"/>
    <col min="5" max="5" width="4.5703125" style="211" customWidth="1"/>
    <col min="6" max="256" width="11.42578125" style="211"/>
    <col min="257" max="257" width="5.85546875" style="211" customWidth="1"/>
    <col min="258" max="258" width="3.42578125" style="211" customWidth="1"/>
    <col min="259" max="259" width="59.7109375" style="211" customWidth="1"/>
    <col min="260" max="260" width="84.7109375" style="211" customWidth="1"/>
    <col min="261" max="261" width="4.5703125" style="211" customWidth="1"/>
    <col min="262" max="512" width="11.42578125" style="211"/>
    <col min="513" max="513" width="5.85546875" style="211" customWidth="1"/>
    <col min="514" max="514" width="3.42578125" style="211" customWidth="1"/>
    <col min="515" max="515" width="59.7109375" style="211" customWidth="1"/>
    <col min="516" max="516" width="84.7109375" style="211" customWidth="1"/>
    <col min="517" max="517" width="4.5703125" style="211" customWidth="1"/>
    <col min="518" max="768" width="11.42578125" style="211"/>
    <col min="769" max="769" width="5.85546875" style="211" customWidth="1"/>
    <col min="770" max="770" width="3.42578125" style="211" customWidth="1"/>
    <col min="771" max="771" width="59.7109375" style="211" customWidth="1"/>
    <col min="772" max="772" width="84.7109375" style="211" customWidth="1"/>
    <col min="773" max="773" width="4.5703125" style="211" customWidth="1"/>
    <col min="774" max="1024" width="11.42578125" style="211"/>
    <col min="1025" max="1025" width="5.85546875" style="211" customWidth="1"/>
    <col min="1026" max="1026" width="3.42578125" style="211" customWidth="1"/>
    <col min="1027" max="1027" width="59.7109375" style="211" customWidth="1"/>
    <col min="1028" max="1028" width="84.7109375" style="211" customWidth="1"/>
    <col min="1029" max="1029" width="4.5703125" style="211" customWidth="1"/>
    <col min="1030" max="1280" width="11.42578125" style="211"/>
    <col min="1281" max="1281" width="5.85546875" style="211" customWidth="1"/>
    <col min="1282" max="1282" width="3.42578125" style="211" customWidth="1"/>
    <col min="1283" max="1283" width="59.7109375" style="211" customWidth="1"/>
    <col min="1284" max="1284" width="84.7109375" style="211" customWidth="1"/>
    <col min="1285" max="1285" width="4.5703125" style="211" customWidth="1"/>
    <col min="1286" max="1536" width="11.42578125" style="211"/>
    <col min="1537" max="1537" width="5.85546875" style="211" customWidth="1"/>
    <col min="1538" max="1538" width="3.42578125" style="211" customWidth="1"/>
    <col min="1539" max="1539" width="59.7109375" style="211" customWidth="1"/>
    <col min="1540" max="1540" width="84.7109375" style="211" customWidth="1"/>
    <col min="1541" max="1541" width="4.5703125" style="211" customWidth="1"/>
    <col min="1542" max="1792" width="11.42578125" style="211"/>
    <col min="1793" max="1793" width="5.85546875" style="211" customWidth="1"/>
    <col min="1794" max="1794" width="3.42578125" style="211" customWidth="1"/>
    <col min="1795" max="1795" width="59.7109375" style="211" customWidth="1"/>
    <col min="1796" max="1796" width="84.7109375" style="211" customWidth="1"/>
    <col min="1797" max="1797" width="4.5703125" style="211" customWidth="1"/>
    <col min="1798" max="2048" width="11.42578125" style="211"/>
    <col min="2049" max="2049" width="5.85546875" style="211" customWidth="1"/>
    <col min="2050" max="2050" width="3.42578125" style="211" customWidth="1"/>
    <col min="2051" max="2051" width="59.7109375" style="211" customWidth="1"/>
    <col min="2052" max="2052" width="84.7109375" style="211" customWidth="1"/>
    <col min="2053" max="2053" width="4.5703125" style="211" customWidth="1"/>
    <col min="2054" max="2304" width="11.42578125" style="211"/>
    <col min="2305" max="2305" width="5.85546875" style="211" customWidth="1"/>
    <col min="2306" max="2306" width="3.42578125" style="211" customWidth="1"/>
    <col min="2307" max="2307" width="59.7109375" style="211" customWidth="1"/>
    <col min="2308" max="2308" width="84.7109375" style="211" customWidth="1"/>
    <col min="2309" max="2309" width="4.5703125" style="211" customWidth="1"/>
    <col min="2310" max="2560" width="11.42578125" style="211"/>
    <col min="2561" max="2561" width="5.85546875" style="211" customWidth="1"/>
    <col min="2562" max="2562" width="3.42578125" style="211" customWidth="1"/>
    <col min="2563" max="2563" width="59.7109375" style="211" customWidth="1"/>
    <col min="2564" max="2564" width="84.7109375" style="211" customWidth="1"/>
    <col min="2565" max="2565" width="4.5703125" style="211" customWidth="1"/>
    <col min="2566" max="2816" width="11.42578125" style="211"/>
    <col min="2817" max="2817" width="5.85546875" style="211" customWidth="1"/>
    <col min="2818" max="2818" width="3.42578125" style="211" customWidth="1"/>
    <col min="2819" max="2819" width="59.7109375" style="211" customWidth="1"/>
    <col min="2820" max="2820" width="84.7109375" style="211" customWidth="1"/>
    <col min="2821" max="2821" width="4.5703125" style="211" customWidth="1"/>
    <col min="2822" max="3072" width="11.42578125" style="211"/>
    <col min="3073" max="3073" width="5.85546875" style="211" customWidth="1"/>
    <col min="3074" max="3074" width="3.42578125" style="211" customWidth="1"/>
    <col min="3075" max="3075" width="59.7109375" style="211" customWidth="1"/>
    <col min="3076" max="3076" width="84.7109375" style="211" customWidth="1"/>
    <col min="3077" max="3077" width="4.5703125" style="211" customWidth="1"/>
    <col min="3078" max="3328" width="11.42578125" style="211"/>
    <col min="3329" max="3329" width="5.85546875" style="211" customWidth="1"/>
    <col min="3330" max="3330" width="3.42578125" style="211" customWidth="1"/>
    <col min="3331" max="3331" width="59.7109375" style="211" customWidth="1"/>
    <col min="3332" max="3332" width="84.7109375" style="211" customWidth="1"/>
    <col min="3333" max="3333" width="4.5703125" style="211" customWidth="1"/>
    <col min="3334" max="3584" width="11.42578125" style="211"/>
    <col min="3585" max="3585" width="5.85546875" style="211" customWidth="1"/>
    <col min="3586" max="3586" width="3.42578125" style="211" customWidth="1"/>
    <col min="3587" max="3587" width="59.7109375" style="211" customWidth="1"/>
    <col min="3588" max="3588" width="84.7109375" style="211" customWidth="1"/>
    <col min="3589" max="3589" width="4.5703125" style="211" customWidth="1"/>
    <col min="3590" max="3840" width="11.42578125" style="211"/>
    <col min="3841" max="3841" width="5.85546875" style="211" customWidth="1"/>
    <col min="3842" max="3842" width="3.42578125" style="211" customWidth="1"/>
    <col min="3843" max="3843" width="59.7109375" style="211" customWidth="1"/>
    <col min="3844" max="3844" width="84.7109375" style="211" customWidth="1"/>
    <col min="3845" max="3845" width="4.5703125" style="211" customWidth="1"/>
    <col min="3846" max="4096" width="11.42578125" style="211"/>
    <col min="4097" max="4097" width="5.85546875" style="211" customWidth="1"/>
    <col min="4098" max="4098" width="3.42578125" style="211" customWidth="1"/>
    <col min="4099" max="4099" width="59.7109375" style="211" customWidth="1"/>
    <col min="4100" max="4100" width="84.7109375" style="211" customWidth="1"/>
    <col min="4101" max="4101" width="4.5703125" style="211" customWidth="1"/>
    <col min="4102" max="4352" width="11.42578125" style="211"/>
    <col min="4353" max="4353" width="5.85546875" style="211" customWidth="1"/>
    <col min="4354" max="4354" width="3.42578125" style="211" customWidth="1"/>
    <col min="4355" max="4355" width="59.7109375" style="211" customWidth="1"/>
    <col min="4356" max="4356" width="84.7109375" style="211" customWidth="1"/>
    <col min="4357" max="4357" width="4.5703125" style="211" customWidth="1"/>
    <col min="4358" max="4608" width="11.42578125" style="211"/>
    <col min="4609" max="4609" width="5.85546875" style="211" customWidth="1"/>
    <col min="4610" max="4610" width="3.42578125" style="211" customWidth="1"/>
    <col min="4611" max="4611" width="59.7109375" style="211" customWidth="1"/>
    <col min="4612" max="4612" width="84.7109375" style="211" customWidth="1"/>
    <col min="4613" max="4613" width="4.5703125" style="211" customWidth="1"/>
    <col min="4614" max="4864" width="11.42578125" style="211"/>
    <col min="4865" max="4865" width="5.85546875" style="211" customWidth="1"/>
    <col min="4866" max="4866" width="3.42578125" style="211" customWidth="1"/>
    <col min="4867" max="4867" width="59.7109375" style="211" customWidth="1"/>
    <col min="4868" max="4868" width="84.7109375" style="211" customWidth="1"/>
    <col min="4869" max="4869" width="4.5703125" style="211" customWidth="1"/>
    <col min="4870" max="5120" width="11.42578125" style="211"/>
    <col min="5121" max="5121" width="5.85546875" style="211" customWidth="1"/>
    <col min="5122" max="5122" width="3.42578125" style="211" customWidth="1"/>
    <col min="5123" max="5123" width="59.7109375" style="211" customWidth="1"/>
    <col min="5124" max="5124" width="84.7109375" style="211" customWidth="1"/>
    <col min="5125" max="5125" width="4.5703125" style="211" customWidth="1"/>
    <col min="5126" max="5376" width="11.42578125" style="211"/>
    <col min="5377" max="5377" width="5.85546875" style="211" customWidth="1"/>
    <col min="5378" max="5378" width="3.42578125" style="211" customWidth="1"/>
    <col min="5379" max="5379" width="59.7109375" style="211" customWidth="1"/>
    <col min="5380" max="5380" width="84.7109375" style="211" customWidth="1"/>
    <col min="5381" max="5381" width="4.5703125" style="211" customWidth="1"/>
    <col min="5382" max="5632" width="11.42578125" style="211"/>
    <col min="5633" max="5633" width="5.85546875" style="211" customWidth="1"/>
    <col min="5634" max="5634" width="3.42578125" style="211" customWidth="1"/>
    <col min="5635" max="5635" width="59.7109375" style="211" customWidth="1"/>
    <col min="5636" max="5636" width="84.7109375" style="211" customWidth="1"/>
    <col min="5637" max="5637" width="4.5703125" style="211" customWidth="1"/>
    <col min="5638" max="5888" width="11.42578125" style="211"/>
    <col min="5889" max="5889" width="5.85546875" style="211" customWidth="1"/>
    <col min="5890" max="5890" width="3.42578125" style="211" customWidth="1"/>
    <col min="5891" max="5891" width="59.7109375" style="211" customWidth="1"/>
    <col min="5892" max="5892" width="84.7109375" style="211" customWidth="1"/>
    <col min="5893" max="5893" width="4.5703125" style="211" customWidth="1"/>
    <col min="5894" max="6144" width="11.42578125" style="211"/>
    <col min="6145" max="6145" width="5.85546875" style="211" customWidth="1"/>
    <col min="6146" max="6146" width="3.42578125" style="211" customWidth="1"/>
    <col min="6147" max="6147" width="59.7109375" style="211" customWidth="1"/>
    <col min="6148" max="6148" width="84.7109375" style="211" customWidth="1"/>
    <col min="6149" max="6149" width="4.5703125" style="211" customWidth="1"/>
    <col min="6150" max="6400" width="11.42578125" style="211"/>
    <col min="6401" max="6401" width="5.85546875" style="211" customWidth="1"/>
    <col min="6402" max="6402" width="3.42578125" style="211" customWidth="1"/>
    <col min="6403" max="6403" width="59.7109375" style="211" customWidth="1"/>
    <col min="6404" max="6404" width="84.7109375" style="211" customWidth="1"/>
    <col min="6405" max="6405" width="4.5703125" style="211" customWidth="1"/>
    <col min="6406" max="6656" width="11.42578125" style="211"/>
    <col min="6657" max="6657" width="5.85546875" style="211" customWidth="1"/>
    <col min="6658" max="6658" width="3.42578125" style="211" customWidth="1"/>
    <col min="6659" max="6659" width="59.7109375" style="211" customWidth="1"/>
    <col min="6660" max="6660" width="84.7109375" style="211" customWidth="1"/>
    <col min="6661" max="6661" width="4.5703125" style="211" customWidth="1"/>
    <col min="6662" max="6912" width="11.42578125" style="211"/>
    <col min="6913" max="6913" width="5.85546875" style="211" customWidth="1"/>
    <col min="6914" max="6914" width="3.42578125" style="211" customWidth="1"/>
    <col min="6915" max="6915" width="59.7109375" style="211" customWidth="1"/>
    <col min="6916" max="6916" width="84.7109375" style="211" customWidth="1"/>
    <col min="6917" max="6917" width="4.5703125" style="211" customWidth="1"/>
    <col min="6918" max="7168" width="11.42578125" style="211"/>
    <col min="7169" max="7169" width="5.85546875" style="211" customWidth="1"/>
    <col min="7170" max="7170" width="3.42578125" style="211" customWidth="1"/>
    <col min="7171" max="7171" width="59.7109375" style="211" customWidth="1"/>
    <col min="7172" max="7172" width="84.7109375" style="211" customWidth="1"/>
    <col min="7173" max="7173" width="4.5703125" style="211" customWidth="1"/>
    <col min="7174" max="7424" width="11.42578125" style="211"/>
    <col min="7425" max="7425" width="5.85546875" style="211" customWidth="1"/>
    <col min="7426" max="7426" width="3.42578125" style="211" customWidth="1"/>
    <col min="7427" max="7427" width="59.7109375" style="211" customWidth="1"/>
    <col min="7428" max="7428" width="84.7109375" style="211" customWidth="1"/>
    <col min="7429" max="7429" width="4.5703125" style="211" customWidth="1"/>
    <col min="7430" max="7680" width="11.42578125" style="211"/>
    <col min="7681" max="7681" width="5.85546875" style="211" customWidth="1"/>
    <col min="7682" max="7682" width="3.42578125" style="211" customWidth="1"/>
    <col min="7683" max="7683" width="59.7109375" style="211" customWidth="1"/>
    <col min="7684" max="7684" width="84.7109375" style="211" customWidth="1"/>
    <col min="7685" max="7685" width="4.5703125" style="211" customWidth="1"/>
    <col min="7686" max="7936" width="11.42578125" style="211"/>
    <col min="7937" max="7937" width="5.85546875" style="211" customWidth="1"/>
    <col min="7938" max="7938" width="3.42578125" style="211" customWidth="1"/>
    <col min="7939" max="7939" width="59.7109375" style="211" customWidth="1"/>
    <col min="7940" max="7940" width="84.7109375" style="211" customWidth="1"/>
    <col min="7941" max="7941" width="4.5703125" style="211" customWidth="1"/>
    <col min="7942" max="8192" width="11.42578125" style="211"/>
    <col min="8193" max="8193" width="5.85546875" style="211" customWidth="1"/>
    <col min="8194" max="8194" width="3.42578125" style="211" customWidth="1"/>
    <col min="8195" max="8195" width="59.7109375" style="211" customWidth="1"/>
    <col min="8196" max="8196" width="84.7109375" style="211" customWidth="1"/>
    <col min="8197" max="8197" width="4.5703125" style="211" customWidth="1"/>
    <col min="8198" max="8448" width="11.42578125" style="211"/>
    <col min="8449" max="8449" width="5.85546875" style="211" customWidth="1"/>
    <col min="8450" max="8450" width="3.42578125" style="211" customWidth="1"/>
    <col min="8451" max="8451" width="59.7109375" style="211" customWidth="1"/>
    <col min="8452" max="8452" width="84.7109375" style="211" customWidth="1"/>
    <col min="8453" max="8453" width="4.5703125" style="211" customWidth="1"/>
    <col min="8454" max="8704" width="11.42578125" style="211"/>
    <col min="8705" max="8705" width="5.85546875" style="211" customWidth="1"/>
    <col min="8706" max="8706" width="3.42578125" style="211" customWidth="1"/>
    <col min="8707" max="8707" width="59.7109375" style="211" customWidth="1"/>
    <col min="8708" max="8708" width="84.7109375" style="211" customWidth="1"/>
    <col min="8709" max="8709" width="4.5703125" style="211" customWidth="1"/>
    <col min="8710" max="8960" width="11.42578125" style="211"/>
    <col min="8961" max="8961" width="5.85546875" style="211" customWidth="1"/>
    <col min="8962" max="8962" width="3.42578125" style="211" customWidth="1"/>
    <col min="8963" max="8963" width="59.7109375" style="211" customWidth="1"/>
    <col min="8964" max="8964" width="84.7109375" style="211" customWidth="1"/>
    <col min="8965" max="8965" width="4.5703125" style="211" customWidth="1"/>
    <col min="8966" max="9216" width="11.42578125" style="211"/>
    <col min="9217" max="9217" width="5.85546875" style="211" customWidth="1"/>
    <col min="9218" max="9218" width="3.42578125" style="211" customWidth="1"/>
    <col min="9219" max="9219" width="59.7109375" style="211" customWidth="1"/>
    <col min="9220" max="9220" width="84.7109375" style="211" customWidth="1"/>
    <col min="9221" max="9221" width="4.5703125" style="211" customWidth="1"/>
    <col min="9222" max="9472" width="11.42578125" style="211"/>
    <col min="9473" max="9473" width="5.85546875" style="211" customWidth="1"/>
    <col min="9474" max="9474" width="3.42578125" style="211" customWidth="1"/>
    <col min="9475" max="9475" width="59.7109375" style="211" customWidth="1"/>
    <col min="9476" max="9476" width="84.7109375" style="211" customWidth="1"/>
    <col min="9477" max="9477" width="4.5703125" style="211" customWidth="1"/>
    <col min="9478" max="9728" width="11.42578125" style="211"/>
    <col min="9729" max="9729" width="5.85546875" style="211" customWidth="1"/>
    <col min="9730" max="9730" width="3.42578125" style="211" customWidth="1"/>
    <col min="9731" max="9731" width="59.7109375" style="211" customWidth="1"/>
    <col min="9732" max="9732" width="84.7109375" style="211" customWidth="1"/>
    <col min="9733" max="9733" width="4.5703125" style="211" customWidth="1"/>
    <col min="9734" max="9984" width="11.42578125" style="211"/>
    <col min="9985" max="9985" width="5.85546875" style="211" customWidth="1"/>
    <col min="9986" max="9986" width="3.42578125" style="211" customWidth="1"/>
    <col min="9987" max="9987" width="59.7109375" style="211" customWidth="1"/>
    <col min="9988" max="9988" width="84.7109375" style="211" customWidth="1"/>
    <col min="9989" max="9989" width="4.5703125" style="211" customWidth="1"/>
    <col min="9990" max="10240" width="11.42578125" style="211"/>
    <col min="10241" max="10241" width="5.85546875" style="211" customWidth="1"/>
    <col min="10242" max="10242" width="3.42578125" style="211" customWidth="1"/>
    <col min="10243" max="10243" width="59.7109375" style="211" customWidth="1"/>
    <col min="10244" max="10244" width="84.7109375" style="211" customWidth="1"/>
    <col min="10245" max="10245" width="4.5703125" style="211" customWidth="1"/>
    <col min="10246" max="10496" width="11.42578125" style="211"/>
    <col min="10497" max="10497" width="5.85546875" style="211" customWidth="1"/>
    <col min="10498" max="10498" width="3.42578125" style="211" customWidth="1"/>
    <col min="10499" max="10499" width="59.7109375" style="211" customWidth="1"/>
    <col min="10500" max="10500" width="84.7109375" style="211" customWidth="1"/>
    <col min="10501" max="10501" width="4.5703125" style="211" customWidth="1"/>
    <col min="10502" max="10752" width="11.42578125" style="211"/>
    <col min="10753" max="10753" width="5.85546875" style="211" customWidth="1"/>
    <col min="10754" max="10754" width="3.42578125" style="211" customWidth="1"/>
    <col min="10755" max="10755" width="59.7109375" style="211" customWidth="1"/>
    <col min="10756" max="10756" width="84.7109375" style="211" customWidth="1"/>
    <col min="10757" max="10757" width="4.5703125" style="211" customWidth="1"/>
    <col min="10758" max="11008" width="11.42578125" style="211"/>
    <col min="11009" max="11009" width="5.85546875" style="211" customWidth="1"/>
    <col min="11010" max="11010" width="3.42578125" style="211" customWidth="1"/>
    <col min="11011" max="11011" width="59.7109375" style="211" customWidth="1"/>
    <col min="11012" max="11012" width="84.7109375" style="211" customWidth="1"/>
    <col min="11013" max="11013" width="4.5703125" style="211" customWidth="1"/>
    <col min="11014" max="11264" width="11.42578125" style="211"/>
    <col min="11265" max="11265" width="5.85546875" style="211" customWidth="1"/>
    <col min="11266" max="11266" width="3.42578125" style="211" customWidth="1"/>
    <col min="11267" max="11267" width="59.7109375" style="211" customWidth="1"/>
    <col min="11268" max="11268" width="84.7109375" style="211" customWidth="1"/>
    <col min="11269" max="11269" width="4.5703125" style="211" customWidth="1"/>
    <col min="11270" max="11520" width="11.42578125" style="211"/>
    <col min="11521" max="11521" width="5.85546875" style="211" customWidth="1"/>
    <col min="11522" max="11522" width="3.42578125" style="211" customWidth="1"/>
    <col min="11523" max="11523" width="59.7109375" style="211" customWidth="1"/>
    <col min="11524" max="11524" width="84.7109375" style="211" customWidth="1"/>
    <col min="11525" max="11525" width="4.5703125" style="211" customWidth="1"/>
    <col min="11526" max="11776" width="11.42578125" style="211"/>
    <col min="11777" max="11777" width="5.85546875" style="211" customWidth="1"/>
    <col min="11778" max="11778" width="3.42578125" style="211" customWidth="1"/>
    <col min="11779" max="11779" width="59.7109375" style="211" customWidth="1"/>
    <col min="11780" max="11780" width="84.7109375" style="211" customWidth="1"/>
    <col min="11781" max="11781" width="4.5703125" style="211" customWidth="1"/>
    <col min="11782" max="12032" width="11.42578125" style="211"/>
    <col min="12033" max="12033" width="5.85546875" style="211" customWidth="1"/>
    <col min="12034" max="12034" width="3.42578125" style="211" customWidth="1"/>
    <col min="12035" max="12035" width="59.7109375" style="211" customWidth="1"/>
    <col min="12036" max="12036" width="84.7109375" style="211" customWidth="1"/>
    <col min="12037" max="12037" width="4.5703125" style="211" customWidth="1"/>
    <col min="12038" max="12288" width="11.42578125" style="211"/>
    <col min="12289" max="12289" width="5.85546875" style="211" customWidth="1"/>
    <col min="12290" max="12290" width="3.42578125" style="211" customWidth="1"/>
    <col min="12291" max="12291" width="59.7109375" style="211" customWidth="1"/>
    <col min="12292" max="12292" width="84.7109375" style="211" customWidth="1"/>
    <col min="12293" max="12293" width="4.5703125" style="211" customWidth="1"/>
    <col min="12294" max="12544" width="11.42578125" style="211"/>
    <col min="12545" max="12545" width="5.85546875" style="211" customWidth="1"/>
    <col min="12546" max="12546" width="3.42578125" style="211" customWidth="1"/>
    <col min="12547" max="12547" width="59.7109375" style="211" customWidth="1"/>
    <col min="12548" max="12548" width="84.7109375" style="211" customWidth="1"/>
    <col min="12549" max="12549" width="4.5703125" style="211" customWidth="1"/>
    <col min="12550" max="12800" width="11.42578125" style="211"/>
    <col min="12801" max="12801" width="5.85546875" style="211" customWidth="1"/>
    <col min="12802" max="12802" width="3.42578125" style="211" customWidth="1"/>
    <col min="12803" max="12803" width="59.7109375" style="211" customWidth="1"/>
    <col min="12804" max="12804" width="84.7109375" style="211" customWidth="1"/>
    <col min="12805" max="12805" width="4.5703125" style="211" customWidth="1"/>
    <col min="12806" max="13056" width="11.42578125" style="211"/>
    <col min="13057" max="13057" width="5.85546875" style="211" customWidth="1"/>
    <col min="13058" max="13058" width="3.42578125" style="211" customWidth="1"/>
    <col min="13059" max="13059" width="59.7109375" style="211" customWidth="1"/>
    <col min="13060" max="13060" width="84.7109375" style="211" customWidth="1"/>
    <col min="13061" max="13061" width="4.5703125" style="211" customWidth="1"/>
    <col min="13062" max="13312" width="11.42578125" style="211"/>
    <col min="13313" max="13313" width="5.85546875" style="211" customWidth="1"/>
    <col min="13314" max="13314" width="3.42578125" style="211" customWidth="1"/>
    <col min="13315" max="13315" width="59.7109375" style="211" customWidth="1"/>
    <col min="13316" max="13316" width="84.7109375" style="211" customWidth="1"/>
    <col min="13317" max="13317" width="4.5703125" style="211" customWidth="1"/>
    <col min="13318" max="13568" width="11.42578125" style="211"/>
    <col min="13569" max="13569" width="5.85546875" style="211" customWidth="1"/>
    <col min="13570" max="13570" width="3.42578125" style="211" customWidth="1"/>
    <col min="13571" max="13571" width="59.7109375" style="211" customWidth="1"/>
    <col min="13572" max="13572" width="84.7109375" style="211" customWidth="1"/>
    <col min="13573" max="13573" width="4.5703125" style="211" customWidth="1"/>
    <col min="13574" max="13824" width="11.42578125" style="211"/>
    <col min="13825" max="13825" width="5.85546875" style="211" customWidth="1"/>
    <col min="13826" max="13826" width="3.42578125" style="211" customWidth="1"/>
    <col min="13827" max="13827" width="59.7109375" style="211" customWidth="1"/>
    <col min="13828" max="13828" width="84.7109375" style="211" customWidth="1"/>
    <col min="13829" max="13829" width="4.5703125" style="211" customWidth="1"/>
    <col min="13830" max="14080" width="11.42578125" style="211"/>
    <col min="14081" max="14081" width="5.85546875" style="211" customWidth="1"/>
    <col min="14082" max="14082" width="3.42578125" style="211" customWidth="1"/>
    <col min="14083" max="14083" width="59.7109375" style="211" customWidth="1"/>
    <col min="14084" max="14084" width="84.7109375" style="211" customWidth="1"/>
    <col min="14085" max="14085" width="4.5703125" style="211" customWidth="1"/>
    <col min="14086" max="14336" width="11.42578125" style="211"/>
    <col min="14337" max="14337" width="5.85546875" style="211" customWidth="1"/>
    <col min="14338" max="14338" width="3.42578125" style="211" customWidth="1"/>
    <col min="14339" max="14339" width="59.7109375" style="211" customWidth="1"/>
    <col min="14340" max="14340" width="84.7109375" style="211" customWidth="1"/>
    <col min="14341" max="14341" width="4.5703125" style="211" customWidth="1"/>
    <col min="14342" max="14592" width="11.42578125" style="211"/>
    <col min="14593" max="14593" width="5.85546875" style="211" customWidth="1"/>
    <col min="14594" max="14594" width="3.42578125" style="211" customWidth="1"/>
    <col min="14595" max="14595" width="59.7109375" style="211" customWidth="1"/>
    <col min="14596" max="14596" width="84.7109375" style="211" customWidth="1"/>
    <col min="14597" max="14597" width="4.5703125" style="211" customWidth="1"/>
    <col min="14598" max="14848" width="11.42578125" style="211"/>
    <col min="14849" max="14849" width="5.85546875" style="211" customWidth="1"/>
    <col min="14850" max="14850" width="3.42578125" style="211" customWidth="1"/>
    <col min="14851" max="14851" width="59.7109375" style="211" customWidth="1"/>
    <col min="14852" max="14852" width="84.7109375" style="211" customWidth="1"/>
    <col min="14853" max="14853" width="4.5703125" style="211" customWidth="1"/>
    <col min="14854" max="15104" width="11.42578125" style="211"/>
    <col min="15105" max="15105" width="5.85546875" style="211" customWidth="1"/>
    <col min="15106" max="15106" width="3.42578125" style="211" customWidth="1"/>
    <col min="15107" max="15107" width="59.7109375" style="211" customWidth="1"/>
    <col min="15108" max="15108" width="84.7109375" style="211" customWidth="1"/>
    <col min="15109" max="15109" width="4.5703125" style="211" customWidth="1"/>
    <col min="15110" max="15360" width="11.42578125" style="211"/>
    <col min="15361" max="15361" width="5.85546875" style="211" customWidth="1"/>
    <col min="15362" max="15362" width="3.42578125" style="211" customWidth="1"/>
    <col min="15363" max="15363" width="59.7109375" style="211" customWidth="1"/>
    <col min="15364" max="15364" width="84.7109375" style="211" customWidth="1"/>
    <col min="15365" max="15365" width="4.5703125" style="211" customWidth="1"/>
    <col min="15366" max="15616" width="11.42578125" style="211"/>
    <col min="15617" max="15617" width="5.85546875" style="211" customWidth="1"/>
    <col min="15618" max="15618" width="3.42578125" style="211" customWidth="1"/>
    <col min="15619" max="15619" width="59.7109375" style="211" customWidth="1"/>
    <col min="15620" max="15620" width="84.7109375" style="211" customWidth="1"/>
    <col min="15621" max="15621" width="4.5703125" style="211" customWidth="1"/>
    <col min="15622" max="15872" width="11.42578125" style="211"/>
    <col min="15873" max="15873" width="5.85546875" style="211" customWidth="1"/>
    <col min="15874" max="15874" width="3.42578125" style="211" customWidth="1"/>
    <col min="15875" max="15875" width="59.7109375" style="211" customWidth="1"/>
    <col min="15876" max="15876" width="84.7109375" style="211" customWidth="1"/>
    <col min="15877" max="15877" width="4.5703125" style="211" customWidth="1"/>
    <col min="15878" max="16128" width="11.42578125" style="211"/>
    <col min="16129" max="16129" width="5.85546875" style="211" customWidth="1"/>
    <col min="16130" max="16130" width="3.42578125" style="211" customWidth="1"/>
    <col min="16131" max="16131" width="59.7109375" style="211" customWidth="1"/>
    <col min="16132" max="16132" width="84.7109375" style="211" customWidth="1"/>
    <col min="16133" max="16133" width="4.5703125" style="211" customWidth="1"/>
    <col min="16134" max="16384" width="11.42578125" style="211"/>
  </cols>
  <sheetData>
    <row r="1" spans="1:4" s="247" customFormat="1" ht="15.75" customHeight="1" x14ac:dyDescent="0.2">
      <c r="A1" s="693" t="s">
        <v>781</v>
      </c>
      <c r="B1" s="701"/>
      <c r="C1" s="701"/>
      <c r="D1" s="403" t="s">
        <v>1603</v>
      </c>
    </row>
    <row r="2" spans="1:4" s="247" customFormat="1" ht="15.75" customHeight="1" x14ac:dyDescent="0.2">
      <c r="A2" s="693" t="s">
        <v>2045</v>
      </c>
      <c r="B2" s="541"/>
      <c r="C2" s="541"/>
      <c r="D2" s="404"/>
    </row>
    <row r="3" spans="1:4" s="247" customFormat="1" ht="15.75" customHeight="1" x14ac:dyDescent="0.2">
      <c r="A3" s="693" t="s">
        <v>848</v>
      </c>
      <c r="B3" s="421"/>
      <c r="C3" s="421"/>
      <c r="D3" s="404"/>
    </row>
    <row r="4" spans="1:4" s="247" customFormat="1" ht="15.75" customHeight="1" x14ac:dyDescent="0.2">
      <c r="A4" s="693" t="s">
        <v>412</v>
      </c>
      <c r="B4" s="701"/>
      <c r="C4" s="701"/>
      <c r="D4" s="421"/>
    </row>
    <row r="5" spans="1:4" ht="18.75" customHeight="1" x14ac:dyDescent="0.2">
      <c r="A5" s="407"/>
      <c r="B5" s="402"/>
      <c r="C5" s="408"/>
      <c r="D5" s="402"/>
    </row>
    <row r="6" spans="1:4" ht="24" customHeight="1" x14ac:dyDescent="0.2">
      <c r="A6" s="1508" t="s">
        <v>1372</v>
      </c>
      <c r="B6" s="1508"/>
      <c r="C6" s="1508"/>
      <c r="D6" s="1508"/>
    </row>
    <row r="7" spans="1:4" ht="18" customHeight="1" x14ac:dyDescent="0.2">
      <c r="A7" s="1509" t="s">
        <v>771</v>
      </c>
      <c r="B7" s="1509"/>
      <c r="C7" s="700" t="s">
        <v>784</v>
      </c>
      <c r="D7" s="700" t="s">
        <v>785</v>
      </c>
    </row>
    <row r="8" spans="1:4" s="208" customFormat="1" ht="19.5" customHeight="1" x14ac:dyDescent="0.2">
      <c r="A8" s="1520">
        <v>1</v>
      </c>
      <c r="B8" s="1522"/>
      <c r="C8" s="1512" t="s">
        <v>1373</v>
      </c>
      <c r="D8" s="1178" t="s">
        <v>1374</v>
      </c>
    </row>
    <row r="9" spans="1:4" s="208" customFormat="1" ht="19.5" customHeight="1" x14ac:dyDescent="0.2">
      <c r="A9" s="1532"/>
      <c r="B9" s="1525"/>
      <c r="C9" s="1516"/>
      <c r="D9" s="1179" t="s">
        <v>1375</v>
      </c>
    </row>
    <row r="10" spans="1:4" s="208" customFormat="1" ht="18" customHeight="1" x14ac:dyDescent="0.2">
      <c r="A10" s="708"/>
      <c r="B10" s="708"/>
      <c r="C10" s="721"/>
      <c r="D10" s="420"/>
    </row>
    <row r="11" spans="1:4" ht="15.75" customHeight="1" x14ac:dyDescent="0.2">
      <c r="A11" s="1513" t="s">
        <v>780</v>
      </c>
      <c r="B11" s="1513"/>
      <c r="C11" s="1513"/>
      <c r="D11" s="1513"/>
    </row>
    <row r="14" spans="1:4" x14ac:dyDescent="0.2">
      <c r="A14" s="1534"/>
      <c r="B14" s="1534"/>
      <c r="C14" s="1534"/>
      <c r="D14" s="1534"/>
    </row>
  </sheetData>
  <mergeCells count="7">
    <mergeCell ref="A14:D14"/>
    <mergeCell ref="A6:D6"/>
    <mergeCell ref="A7:B7"/>
    <mergeCell ref="A8:A9"/>
    <mergeCell ref="B8:B9"/>
    <mergeCell ref="C8:C9"/>
    <mergeCell ref="A11:D11"/>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&amp;L&amp;"Tahoma,Normal"472</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06" r:id="rId5" name="Button 2">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07" r:id="rId6" name="Button 3">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08" r:id="rId7" name="Button 4">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09" r:id="rId8" name="Button 5">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10" r:id="rId9" name="Button 6">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11" r:id="rId10" name="Button 7">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12" r:id="rId11" name="Button 8">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mc:AlternateContent xmlns:mc="http://schemas.openxmlformats.org/markup-compatibility/2006">
          <mc:Choice Requires="x14">
            <control shapeId="21513" r:id="rId12" name="Button 9">
              <controlPr defaultSize="0" print="0" autoFill="0" autoPict="0" macro="[1]!Macro21">
                <anchor moveWithCells="1" sizeWithCells="1">
                  <from>
                    <xdr:col>2</xdr:col>
                    <xdr:colOff>3562350</xdr:colOff>
                    <xdr:row>3</xdr:row>
                    <xdr:rowOff>180975</xdr:rowOff>
                  </from>
                  <to>
                    <xdr:col>2</xdr:col>
                    <xdr:colOff>3562350</xdr:colOff>
                    <xdr:row>3</xdr:row>
                    <xdr:rowOff>180975</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35"/>
  <sheetViews>
    <sheetView showGridLines="0" view="pageBreakPreview" topLeftCell="A13" zoomScaleNormal="75" zoomScaleSheetLayoutView="100" workbookViewId="0"/>
  </sheetViews>
  <sheetFormatPr baseColWidth="10" defaultColWidth="11.42578125" defaultRowHeight="12.75" x14ac:dyDescent="0.2"/>
  <cols>
    <col min="1" max="1" width="5.85546875" style="211" customWidth="1"/>
    <col min="2" max="2" width="3.42578125" style="211" customWidth="1"/>
    <col min="3" max="3" width="59.7109375" style="211" customWidth="1"/>
    <col min="4" max="4" width="83.42578125" style="211" customWidth="1"/>
    <col min="5" max="5" width="4.5703125" style="211" customWidth="1"/>
    <col min="6" max="256" width="11.42578125" style="211"/>
    <col min="257" max="257" width="5.85546875" style="211" customWidth="1"/>
    <col min="258" max="258" width="3.42578125" style="211" customWidth="1"/>
    <col min="259" max="259" width="59.7109375" style="211" customWidth="1"/>
    <col min="260" max="260" width="84.7109375" style="211" customWidth="1"/>
    <col min="261" max="261" width="4.5703125" style="211" customWidth="1"/>
    <col min="262" max="512" width="11.42578125" style="211"/>
    <col min="513" max="513" width="5.85546875" style="211" customWidth="1"/>
    <col min="514" max="514" width="3.42578125" style="211" customWidth="1"/>
    <col min="515" max="515" width="59.7109375" style="211" customWidth="1"/>
    <col min="516" max="516" width="84.7109375" style="211" customWidth="1"/>
    <col min="517" max="517" width="4.5703125" style="211" customWidth="1"/>
    <col min="518" max="768" width="11.42578125" style="211"/>
    <col min="769" max="769" width="5.85546875" style="211" customWidth="1"/>
    <col min="770" max="770" width="3.42578125" style="211" customWidth="1"/>
    <col min="771" max="771" width="59.7109375" style="211" customWidth="1"/>
    <col min="772" max="772" width="84.7109375" style="211" customWidth="1"/>
    <col min="773" max="773" width="4.5703125" style="211" customWidth="1"/>
    <col min="774" max="1024" width="11.42578125" style="211"/>
    <col min="1025" max="1025" width="5.85546875" style="211" customWidth="1"/>
    <col min="1026" max="1026" width="3.42578125" style="211" customWidth="1"/>
    <col min="1027" max="1027" width="59.7109375" style="211" customWidth="1"/>
    <col min="1028" max="1028" width="84.7109375" style="211" customWidth="1"/>
    <col min="1029" max="1029" width="4.5703125" style="211" customWidth="1"/>
    <col min="1030" max="1280" width="11.42578125" style="211"/>
    <col min="1281" max="1281" width="5.85546875" style="211" customWidth="1"/>
    <col min="1282" max="1282" width="3.42578125" style="211" customWidth="1"/>
    <col min="1283" max="1283" width="59.7109375" style="211" customWidth="1"/>
    <col min="1284" max="1284" width="84.7109375" style="211" customWidth="1"/>
    <col min="1285" max="1285" width="4.5703125" style="211" customWidth="1"/>
    <col min="1286" max="1536" width="11.42578125" style="211"/>
    <col min="1537" max="1537" width="5.85546875" style="211" customWidth="1"/>
    <col min="1538" max="1538" width="3.42578125" style="211" customWidth="1"/>
    <col min="1539" max="1539" width="59.7109375" style="211" customWidth="1"/>
    <col min="1540" max="1540" width="84.7109375" style="211" customWidth="1"/>
    <col min="1541" max="1541" width="4.5703125" style="211" customWidth="1"/>
    <col min="1542" max="1792" width="11.42578125" style="211"/>
    <col min="1793" max="1793" width="5.85546875" style="211" customWidth="1"/>
    <col min="1794" max="1794" width="3.42578125" style="211" customWidth="1"/>
    <col min="1795" max="1795" width="59.7109375" style="211" customWidth="1"/>
    <col min="1796" max="1796" width="84.7109375" style="211" customWidth="1"/>
    <col min="1797" max="1797" width="4.5703125" style="211" customWidth="1"/>
    <col min="1798" max="2048" width="11.42578125" style="211"/>
    <col min="2049" max="2049" width="5.85546875" style="211" customWidth="1"/>
    <col min="2050" max="2050" width="3.42578125" style="211" customWidth="1"/>
    <col min="2051" max="2051" width="59.7109375" style="211" customWidth="1"/>
    <col min="2052" max="2052" width="84.7109375" style="211" customWidth="1"/>
    <col min="2053" max="2053" width="4.5703125" style="211" customWidth="1"/>
    <col min="2054" max="2304" width="11.42578125" style="211"/>
    <col min="2305" max="2305" width="5.85546875" style="211" customWidth="1"/>
    <col min="2306" max="2306" width="3.42578125" style="211" customWidth="1"/>
    <col min="2307" max="2307" width="59.7109375" style="211" customWidth="1"/>
    <col min="2308" max="2308" width="84.7109375" style="211" customWidth="1"/>
    <col min="2309" max="2309" width="4.5703125" style="211" customWidth="1"/>
    <col min="2310" max="2560" width="11.42578125" style="211"/>
    <col min="2561" max="2561" width="5.85546875" style="211" customWidth="1"/>
    <col min="2562" max="2562" width="3.42578125" style="211" customWidth="1"/>
    <col min="2563" max="2563" width="59.7109375" style="211" customWidth="1"/>
    <col min="2564" max="2564" width="84.7109375" style="211" customWidth="1"/>
    <col min="2565" max="2565" width="4.5703125" style="211" customWidth="1"/>
    <col min="2566" max="2816" width="11.42578125" style="211"/>
    <col min="2817" max="2817" width="5.85546875" style="211" customWidth="1"/>
    <col min="2818" max="2818" width="3.42578125" style="211" customWidth="1"/>
    <col min="2819" max="2819" width="59.7109375" style="211" customWidth="1"/>
    <col min="2820" max="2820" width="84.7109375" style="211" customWidth="1"/>
    <col min="2821" max="2821" width="4.5703125" style="211" customWidth="1"/>
    <col min="2822" max="3072" width="11.42578125" style="211"/>
    <col min="3073" max="3073" width="5.85546875" style="211" customWidth="1"/>
    <col min="3074" max="3074" width="3.42578125" style="211" customWidth="1"/>
    <col min="3075" max="3075" width="59.7109375" style="211" customWidth="1"/>
    <col min="3076" max="3076" width="84.7109375" style="211" customWidth="1"/>
    <col min="3077" max="3077" width="4.5703125" style="211" customWidth="1"/>
    <col min="3078" max="3328" width="11.42578125" style="211"/>
    <col min="3329" max="3329" width="5.85546875" style="211" customWidth="1"/>
    <col min="3330" max="3330" width="3.42578125" style="211" customWidth="1"/>
    <col min="3331" max="3331" width="59.7109375" style="211" customWidth="1"/>
    <col min="3332" max="3332" width="84.7109375" style="211" customWidth="1"/>
    <col min="3333" max="3333" width="4.5703125" style="211" customWidth="1"/>
    <col min="3334" max="3584" width="11.42578125" style="211"/>
    <col min="3585" max="3585" width="5.85546875" style="211" customWidth="1"/>
    <col min="3586" max="3586" width="3.42578125" style="211" customWidth="1"/>
    <col min="3587" max="3587" width="59.7109375" style="211" customWidth="1"/>
    <col min="3588" max="3588" width="84.7109375" style="211" customWidth="1"/>
    <col min="3589" max="3589" width="4.5703125" style="211" customWidth="1"/>
    <col min="3590" max="3840" width="11.42578125" style="211"/>
    <col min="3841" max="3841" width="5.85546875" style="211" customWidth="1"/>
    <col min="3842" max="3842" width="3.42578125" style="211" customWidth="1"/>
    <col min="3843" max="3843" width="59.7109375" style="211" customWidth="1"/>
    <col min="3844" max="3844" width="84.7109375" style="211" customWidth="1"/>
    <col min="3845" max="3845" width="4.5703125" style="211" customWidth="1"/>
    <col min="3846" max="4096" width="11.42578125" style="211"/>
    <col min="4097" max="4097" width="5.85546875" style="211" customWidth="1"/>
    <col min="4098" max="4098" width="3.42578125" style="211" customWidth="1"/>
    <col min="4099" max="4099" width="59.7109375" style="211" customWidth="1"/>
    <col min="4100" max="4100" width="84.7109375" style="211" customWidth="1"/>
    <col min="4101" max="4101" width="4.5703125" style="211" customWidth="1"/>
    <col min="4102" max="4352" width="11.42578125" style="211"/>
    <col min="4353" max="4353" width="5.85546875" style="211" customWidth="1"/>
    <col min="4354" max="4354" width="3.42578125" style="211" customWidth="1"/>
    <col min="4355" max="4355" width="59.7109375" style="211" customWidth="1"/>
    <col min="4356" max="4356" width="84.7109375" style="211" customWidth="1"/>
    <col min="4357" max="4357" width="4.5703125" style="211" customWidth="1"/>
    <col min="4358" max="4608" width="11.42578125" style="211"/>
    <col min="4609" max="4609" width="5.85546875" style="211" customWidth="1"/>
    <col min="4610" max="4610" width="3.42578125" style="211" customWidth="1"/>
    <col min="4611" max="4611" width="59.7109375" style="211" customWidth="1"/>
    <col min="4612" max="4612" width="84.7109375" style="211" customWidth="1"/>
    <col min="4613" max="4613" width="4.5703125" style="211" customWidth="1"/>
    <col min="4614" max="4864" width="11.42578125" style="211"/>
    <col min="4865" max="4865" width="5.85546875" style="211" customWidth="1"/>
    <col min="4866" max="4866" width="3.42578125" style="211" customWidth="1"/>
    <col min="4867" max="4867" width="59.7109375" style="211" customWidth="1"/>
    <col min="4868" max="4868" width="84.7109375" style="211" customWidth="1"/>
    <col min="4869" max="4869" width="4.5703125" style="211" customWidth="1"/>
    <col min="4870" max="5120" width="11.42578125" style="211"/>
    <col min="5121" max="5121" width="5.85546875" style="211" customWidth="1"/>
    <col min="5122" max="5122" width="3.42578125" style="211" customWidth="1"/>
    <col min="5123" max="5123" width="59.7109375" style="211" customWidth="1"/>
    <col min="5124" max="5124" width="84.7109375" style="211" customWidth="1"/>
    <col min="5125" max="5125" width="4.5703125" style="211" customWidth="1"/>
    <col min="5126" max="5376" width="11.42578125" style="211"/>
    <col min="5377" max="5377" width="5.85546875" style="211" customWidth="1"/>
    <col min="5378" max="5378" width="3.42578125" style="211" customWidth="1"/>
    <col min="5379" max="5379" width="59.7109375" style="211" customWidth="1"/>
    <col min="5380" max="5380" width="84.7109375" style="211" customWidth="1"/>
    <col min="5381" max="5381" width="4.5703125" style="211" customWidth="1"/>
    <col min="5382" max="5632" width="11.42578125" style="211"/>
    <col min="5633" max="5633" width="5.85546875" style="211" customWidth="1"/>
    <col min="5634" max="5634" width="3.42578125" style="211" customWidth="1"/>
    <col min="5635" max="5635" width="59.7109375" style="211" customWidth="1"/>
    <col min="5636" max="5636" width="84.7109375" style="211" customWidth="1"/>
    <col min="5637" max="5637" width="4.5703125" style="211" customWidth="1"/>
    <col min="5638" max="5888" width="11.42578125" style="211"/>
    <col min="5889" max="5889" width="5.85546875" style="211" customWidth="1"/>
    <col min="5890" max="5890" width="3.42578125" style="211" customWidth="1"/>
    <col min="5891" max="5891" width="59.7109375" style="211" customWidth="1"/>
    <col min="5892" max="5892" width="84.7109375" style="211" customWidth="1"/>
    <col min="5893" max="5893" width="4.5703125" style="211" customWidth="1"/>
    <col min="5894" max="6144" width="11.42578125" style="211"/>
    <col min="6145" max="6145" width="5.85546875" style="211" customWidth="1"/>
    <col min="6146" max="6146" width="3.42578125" style="211" customWidth="1"/>
    <col min="6147" max="6147" width="59.7109375" style="211" customWidth="1"/>
    <col min="6148" max="6148" width="84.7109375" style="211" customWidth="1"/>
    <col min="6149" max="6149" width="4.5703125" style="211" customWidth="1"/>
    <col min="6150" max="6400" width="11.42578125" style="211"/>
    <col min="6401" max="6401" width="5.85546875" style="211" customWidth="1"/>
    <col min="6402" max="6402" width="3.42578125" style="211" customWidth="1"/>
    <col min="6403" max="6403" width="59.7109375" style="211" customWidth="1"/>
    <col min="6404" max="6404" width="84.7109375" style="211" customWidth="1"/>
    <col min="6405" max="6405" width="4.5703125" style="211" customWidth="1"/>
    <col min="6406" max="6656" width="11.42578125" style="211"/>
    <col min="6657" max="6657" width="5.85546875" style="211" customWidth="1"/>
    <col min="6658" max="6658" width="3.42578125" style="211" customWidth="1"/>
    <col min="6659" max="6659" width="59.7109375" style="211" customWidth="1"/>
    <col min="6660" max="6660" width="84.7109375" style="211" customWidth="1"/>
    <col min="6661" max="6661" width="4.5703125" style="211" customWidth="1"/>
    <col min="6662" max="6912" width="11.42578125" style="211"/>
    <col min="6913" max="6913" width="5.85546875" style="211" customWidth="1"/>
    <col min="6914" max="6914" width="3.42578125" style="211" customWidth="1"/>
    <col min="6915" max="6915" width="59.7109375" style="211" customWidth="1"/>
    <col min="6916" max="6916" width="84.7109375" style="211" customWidth="1"/>
    <col min="6917" max="6917" width="4.5703125" style="211" customWidth="1"/>
    <col min="6918" max="7168" width="11.42578125" style="211"/>
    <col min="7169" max="7169" width="5.85546875" style="211" customWidth="1"/>
    <col min="7170" max="7170" width="3.42578125" style="211" customWidth="1"/>
    <col min="7171" max="7171" width="59.7109375" style="211" customWidth="1"/>
    <col min="7172" max="7172" width="84.7109375" style="211" customWidth="1"/>
    <col min="7173" max="7173" width="4.5703125" style="211" customWidth="1"/>
    <col min="7174" max="7424" width="11.42578125" style="211"/>
    <col min="7425" max="7425" width="5.85546875" style="211" customWidth="1"/>
    <col min="7426" max="7426" width="3.42578125" style="211" customWidth="1"/>
    <col min="7427" max="7427" width="59.7109375" style="211" customWidth="1"/>
    <col min="7428" max="7428" width="84.7109375" style="211" customWidth="1"/>
    <col min="7429" max="7429" width="4.5703125" style="211" customWidth="1"/>
    <col min="7430" max="7680" width="11.42578125" style="211"/>
    <col min="7681" max="7681" width="5.85546875" style="211" customWidth="1"/>
    <col min="7682" max="7682" width="3.42578125" style="211" customWidth="1"/>
    <col min="7683" max="7683" width="59.7109375" style="211" customWidth="1"/>
    <col min="7684" max="7684" width="84.7109375" style="211" customWidth="1"/>
    <col min="7685" max="7685" width="4.5703125" style="211" customWidth="1"/>
    <col min="7686" max="7936" width="11.42578125" style="211"/>
    <col min="7937" max="7937" width="5.85546875" style="211" customWidth="1"/>
    <col min="7938" max="7938" width="3.42578125" style="211" customWidth="1"/>
    <col min="7939" max="7939" width="59.7109375" style="211" customWidth="1"/>
    <col min="7940" max="7940" width="84.7109375" style="211" customWidth="1"/>
    <col min="7941" max="7941" width="4.5703125" style="211" customWidth="1"/>
    <col min="7942" max="8192" width="11.42578125" style="211"/>
    <col min="8193" max="8193" width="5.85546875" style="211" customWidth="1"/>
    <col min="8194" max="8194" width="3.42578125" style="211" customWidth="1"/>
    <col min="8195" max="8195" width="59.7109375" style="211" customWidth="1"/>
    <col min="8196" max="8196" width="84.7109375" style="211" customWidth="1"/>
    <col min="8197" max="8197" width="4.5703125" style="211" customWidth="1"/>
    <col min="8198" max="8448" width="11.42578125" style="211"/>
    <col min="8449" max="8449" width="5.85546875" style="211" customWidth="1"/>
    <col min="8450" max="8450" width="3.42578125" style="211" customWidth="1"/>
    <col min="8451" max="8451" width="59.7109375" style="211" customWidth="1"/>
    <col min="8452" max="8452" width="84.7109375" style="211" customWidth="1"/>
    <col min="8453" max="8453" width="4.5703125" style="211" customWidth="1"/>
    <col min="8454" max="8704" width="11.42578125" style="211"/>
    <col min="8705" max="8705" width="5.85546875" style="211" customWidth="1"/>
    <col min="8706" max="8706" width="3.42578125" style="211" customWidth="1"/>
    <col min="8707" max="8707" width="59.7109375" style="211" customWidth="1"/>
    <col min="8708" max="8708" width="84.7109375" style="211" customWidth="1"/>
    <col min="8709" max="8709" width="4.5703125" style="211" customWidth="1"/>
    <col min="8710" max="8960" width="11.42578125" style="211"/>
    <col min="8961" max="8961" width="5.85546875" style="211" customWidth="1"/>
    <col min="8962" max="8962" width="3.42578125" style="211" customWidth="1"/>
    <col min="8963" max="8963" width="59.7109375" style="211" customWidth="1"/>
    <col min="8964" max="8964" width="84.7109375" style="211" customWidth="1"/>
    <col min="8965" max="8965" width="4.5703125" style="211" customWidth="1"/>
    <col min="8966" max="9216" width="11.42578125" style="211"/>
    <col min="9217" max="9217" width="5.85546875" style="211" customWidth="1"/>
    <col min="9218" max="9218" width="3.42578125" style="211" customWidth="1"/>
    <col min="9219" max="9219" width="59.7109375" style="211" customWidth="1"/>
    <col min="9220" max="9220" width="84.7109375" style="211" customWidth="1"/>
    <col min="9221" max="9221" width="4.5703125" style="211" customWidth="1"/>
    <col min="9222" max="9472" width="11.42578125" style="211"/>
    <col min="9473" max="9473" width="5.85546875" style="211" customWidth="1"/>
    <col min="9474" max="9474" width="3.42578125" style="211" customWidth="1"/>
    <col min="9475" max="9475" width="59.7109375" style="211" customWidth="1"/>
    <col min="9476" max="9476" width="84.7109375" style="211" customWidth="1"/>
    <col min="9477" max="9477" width="4.5703125" style="211" customWidth="1"/>
    <col min="9478" max="9728" width="11.42578125" style="211"/>
    <col min="9729" max="9729" width="5.85546875" style="211" customWidth="1"/>
    <col min="9730" max="9730" width="3.42578125" style="211" customWidth="1"/>
    <col min="9731" max="9731" width="59.7109375" style="211" customWidth="1"/>
    <col min="9732" max="9732" width="84.7109375" style="211" customWidth="1"/>
    <col min="9733" max="9733" width="4.5703125" style="211" customWidth="1"/>
    <col min="9734" max="9984" width="11.42578125" style="211"/>
    <col min="9985" max="9985" width="5.85546875" style="211" customWidth="1"/>
    <col min="9986" max="9986" width="3.42578125" style="211" customWidth="1"/>
    <col min="9987" max="9987" width="59.7109375" style="211" customWidth="1"/>
    <col min="9988" max="9988" width="84.7109375" style="211" customWidth="1"/>
    <col min="9989" max="9989" width="4.5703125" style="211" customWidth="1"/>
    <col min="9990" max="10240" width="11.42578125" style="211"/>
    <col min="10241" max="10241" width="5.85546875" style="211" customWidth="1"/>
    <col min="10242" max="10242" width="3.42578125" style="211" customWidth="1"/>
    <col min="10243" max="10243" width="59.7109375" style="211" customWidth="1"/>
    <col min="10244" max="10244" width="84.7109375" style="211" customWidth="1"/>
    <col min="10245" max="10245" width="4.5703125" style="211" customWidth="1"/>
    <col min="10246" max="10496" width="11.42578125" style="211"/>
    <col min="10497" max="10497" width="5.85546875" style="211" customWidth="1"/>
    <col min="10498" max="10498" width="3.42578125" style="211" customWidth="1"/>
    <col min="10499" max="10499" width="59.7109375" style="211" customWidth="1"/>
    <col min="10500" max="10500" width="84.7109375" style="211" customWidth="1"/>
    <col min="10501" max="10501" width="4.5703125" style="211" customWidth="1"/>
    <col min="10502" max="10752" width="11.42578125" style="211"/>
    <col min="10753" max="10753" width="5.85546875" style="211" customWidth="1"/>
    <col min="10754" max="10754" width="3.42578125" style="211" customWidth="1"/>
    <col min="10755" max="10755" width="59.7109375" style="211" customWidth="1"/>
    <col min="10756" max="10756" width="84.7109375" style="211" customWidth="1"/>
    <col min="10757" max="10757" width="4.5703125" style="211" customWidth="1"/>
    <col min="10758" max="11008" width="11.42578125" style="211"/>
    <col min="11009" max="11009" width="5.85546875" style="211" customWidth="1"/>
    <col min="11010" max="11010" width="3.42578125" style="211" customWidth="1"/>
    <col min="11011" max="11011" width="59.7109375" style="211" customWidth="1"/>
    <col min="11012" max="11012" width="84.7109375" style="211" customWidth="1"/>
    <col min="11013" max="11013" width="4.5703125" style="211" customWidth="1"/>
    <col min="11014" max="11264" width="11.42578125" style="211"/>
    <col min="11265" max="11265" width="5.85546875" style="211" customWidth="1"/>
    <col min="11266" max="11266" width="3.42578125" style="211" customWidth="1"/>
    <col min="11267" max="11267" width="59.7109375" style="211" customWidth="1"/>
    <col min="11268" max="11268" width="84.7109375" style="211" customWidth="1"/>
    <col min="11269" max="11269" width="4.5703125" style="211" customWidth="1"/>
    <col min="11270" max="11520" width="11.42578125" style="211"/>
    <col min="11521" max="11521" width="5.85546875" style="211" customWidth="1"/>
    <col min="11522" max="11522" width="3.42578125" style="211" customWidth="1"/>
    <col min="11523" max="11523" width="59.7109375" style="211" customWidth="1"/>
    <col min="11524" max="11524" width="84.7109375" style="211" customWidth="1"/>
    <col min="11525" max="11525" width="4.5703125" style="211" customWidth="1"/>
    <col min="11526" max="11776" width="11.42578125" style="211"/>
    <col min="11777" max="11777" width="5.85546875" style="211" customWidth="1"/>
    <col min="11778" max="11778" width="3.42578125" style="211" customWidth="1"/>
    <col min="11779" max="11779" width="59.7109375" style="211" customWidth="1"/>
    <col min="11780" max="11780" width="84.7109375" style="211" customWidth="1"/>
    <col min="11781" max="11781" width="4.5703125" style="211" customWidth="1"/>
    <col min="11782" max="12032" width="11.42578125" style="211"/>
    <col min="12033" max="12033" width="5.85546875" style="211" customWidth="1"/>
    <col min="12034" max="12034" width="3.42578125" style="211" customWidth="1"/>
    <col min="12035" max="12035" width="59.7109375" style="211" customWidth="1"/>
    <col min="12036" max="12036" width="84.7109375" style="211" customWidth="1"/>
    <col min="12037" max="12037" width="4.5703125" style="211" customWidth="1"/>
    <col min="12038" max="12288" width="11.42578125" style="211"/>
    <col min="12289" max="12289" width="5.85546875" style="211" customWidth="1"/>
    <col min="12290" max="12290" width="3.42578125" style="211" customWidth="1"/>
    <col min="12291" max="12291" width="59.7109375" style="211" customWidth="1"/>
    <col min="12292" max="12292" width="84.7109375" style="211" customWidth="1"/>
    <col min="12293" max="12293" width="4.5703125" style="211" customWidth="1"/>
    <col min="12294" max="12544" width="11.42578125" style="211"/>
    <col min="12545" max="12545" width="5.85546875" style="211" customWidth="1"/>
    <col min="12546" max="12546" width="3.42578125" style="211" customWidth="1"/>
    <col min="12547" max="12547" width="59.7109375" style="211" customWidth="1"/>
    <col min="12548" max="12548" width="84.7109375" style="211" customWidth="1"/>
    <col min="12549" max="12549" width="4.5703125" style="211" customWidth="1"/>
    <col min="12550" max="12800" width="11.42578125" style="211"/>
    <col min="12801" max="12801" width="5.85546875" style="211" customWidth="1"/>
    <col min="12802" max="12802" width="3.42578125" style="211" customWidth="1"/>
    <col min="12803" max="12803" width="59.7109375" style="211" customWidth="1"/>
    <col min="12804" max="12804" width="84.7109375" style="211" customWidth="1"/>
    <col min="12805" max="12805" width="4.5703125" style="211" customWidth="1"/>
    <col min="12806" max="13056" width="11.42578125" style="211"/>
    <col min="13057" max="13057" width="5.85546875" style="211" customWidth="1"/>
    <col min="13058" max="13058" width="3.42578125" style="211" customWidth="1"/>
    <col min="13059" max="13059" width="59.7109375" style="211" customWidth="1"/>
    <col min="13060" max="13060" width="84.7109375" style="211" customWidth="1"/>
    <col min="13061" max="13061" width="4.5703125" style="211" customWidth="1"/>
    <col min="13062" max="13312" width="11.42578125" style="211"/>
    <col min="13313" max="13313" width="5.85546875" style="211" customWidth="1"/>
    <col min="13314" max="13314" width="3.42578125" style="211" customWidth="1"/>
    <col min="13315" max="13315" width="59.7109375" style="211" customWidth="1"/>
    <col min="13316" max="13316" width="84.7109375" style="211" customWidth="1"/>
    <col min="13317" max="13317" width="4.5703125" style="211" customWidth="1"/>
    <col min="13318" max="13568" width="11.42578125" style="211"/>
    <col min="13569" max="13569" width="5.85546875" style="211" customWidth="1"/>
    <col min="13570" max="13570" width="3.42578125" style="211" customWidth="1"/>
    <col min="13571" max="13571" width="59.7109375" style="211" customWidth="1"/>
    <col min="13572" max="13572" width="84.7109375" style="211" customWidth="1"/>
    <col min="13573" max="13573" width="4.5703125" style="211" customWidth="1"/>
    <col min="13574" max="13824" width="11.42578125" style="211"/>
    <col min="13825" max="13825" width="5.85546875" style="211" customWidth="1"/>
    <col min="13826" max="13826" width="3.42578125" style="211" customWidth="1"/>
    <col min="13827" max="13827" width="59.7109375" style="211" customWidth="1"/>
    <col min="13828" max="13828" width="84.7109375" style="211" customWidth="1"/>
    <col min="13829" max="13829" width="4.5703125" style="211" customWidth="1"/>
    <col min="13830" max="14080" width="11.42578125" style="211"/>
    <col min="14081" max="14081" width="5.85546875" style="211" customWidth="1"/>
    <col min="14082" max="14082" width="3.42578125" style="211" customWidth="1"/>
    <col min="14083" max="14083" width="59.7109375" style="211" customWidth="1"/>
    <col min="14084" max="14084" width="84.7109375" style="211" customWidth="1"/>
    <col min="14085" max="14085" width="4.5703125" style="211" customWidth="1"/>
    <col min="14086" max="14336" width="11.42578125" style="211"/>
    <col min="14337" max="14337" width="5.85546875" style="211" customWidth="1"/>
    <col min="14338" max="14338" width="3.42578125" style="211" customWidth="1"/>
    <col min="14339" max="14339" width="59.7109375" style="211" customWidth="1"/>
    <col min="14340" max="14340" width="84.7109375" style="211" customWidth="1"/>
    <col min="14341" max="14341" width="4.5703125" style="211" customWidth="1"/>
    <col min="14342" max="14592" width="11.42578125" style="211"/>
    <col min="14593" max="14593" width="5.85546875" style="211" customWidth="1"/>
    <col min="14594" max="14594" width="3.42578125" style="211" customWidth="1"/>
    <col min="14595" max="14595" width="59.7109375" style="211" customWidth="1"/>
    <col min="14596" max="14596" width="84.7109375" style="211" customWidth="1"/>
    <col min="14597" max="14597" width="4.5703125" style="211" customWidth="1"/>
    <col min="14598" max="14848" width="11.42578125" style="211"/>
    <col min="14849" max="14849" width="5.85546875" style="211" customWidth="1"/>
    <col min="14850" max="14850" width="3.42578125" style="211" customWidth="1"/>
    <col min="14851" max="14851" width="59.7109375" style="211" customWidth="1"/>
    <col min="14852" max="14852" width="84.7109375" style="211" customWidth="1"/>
    <col min="14853" max="14853" width="4.5703125" style="211" customWidth="1"/>
    <col min="14854" max="15104" width="11.42578125" style="211"/>
    <col min="15105" max="15105" width="5.85546875" style="211" customWidth="1"/>
    <col min="15106" max="15106" width="3.42578125" style="211" customWidth="1"/>
    <col min="15107" max="15107" width="59.7109375" style="211" customWidth="1"/>
    <col min="15108" max="15108" width="84.7109375" style="211" customWidth="1"/>
    <col min="15109" max="15109" width="4.5703125" style="211" customWidth="1"/>
    <col min="15110" max="15360" width="11.42578125" style="211"/>
    <col min="15361" max="15361" width="5.85546875" style="211" customWidth="1"/>
    <col min="15362" max="15362" width="3.42578125" style="211" customWidth="1"/>
    <col min="15363" max="15363" width="59.7109375" style="211" customWidth="1"/>
    <col min="15364" max="15364" width="84.7109375" style="211" customWidth="1"/>
    <col min="15365" max="15365" width="4.5703125" style="211" customWidth="1"/>
    <col min="15366" max="15616" width="11.42578125" style="211"/>
    <col min="15617" max="15617" width="5.85546875" style="211" customWidth="1"/>
    <col min="15618" max="15618" width="3.42578125" style="211" customWidth="1"/>
    <col min="15619" max="15619" width="59.7109375" style="211" customWidth="1"/>
    <col min="15620" max="15620" width="84.7109375" style="211" customWidth="1"/>
    <col min="15621" max="15621" width="4.5703125" style="211" customWidth="1"/>
    <col min="15622" max="15872" width="11.42578125" style="211"/>
    <col min="15873" max="15873" width="5.85546875" style="211" customWidth="1"/>
    <col min="15874" max="15874" width="3.42578125" style="211" customWidth="1"/>
    <col min="15875" max="15875" width="59.7109375" style="211" customWidth="1"/>
    <col min="15876" max="15876" width="84.7109375" style="211" customWidth="1"/>
    <col min="15877" max="15877" width="4.5703125" style="211" customWidth="1"/>
    <col min="15878" max="16128" width="11.42578125" style="211"/>
    <col min="16129" max="16129" width="5.85546875" style="211" customWidth="1"/>
    <col min="16130" max="16130" width="3.42578125" style="211" customWidth="1"/>
    <col min="16131" max="16131" width="59.7109375" style="211" customWidth="1"/>
    <col min="16132" max="16132" width="84.7109375" style="211" customWidth="1"/>
    <col min="16133" max="16133" width="4.5703125" style="211" customWidth="1"/>
    <col min="16134" max="16384" width="11.42578125" style="211"/>
  </cols>
  <sheetData>
    <row r="1" spans="1:4" s="247" customFormat="1" ht="15.75" customHeight="1" x14ac:dyDescent="0.2">
      <c r="A1" s="498" t="s">
        <v>781</v>
      </c>
      <c r="B1" s="430"/>
      <c r="C1" s="430"/>
      <c r="D1" s="758" t="s">
        <v>1604</v>
      </c>
    </row>
    <row r="2" spans="1:4" s="247" customFormat="1" ht="15.75" customHeight="1" x14ac:dyDescent="0.2">
      <c r="A2" s="498" t="s">
        <v>1376</v>
      </c>
      <c r="B2" s="431"/>
      <c r="C2" s="431"/>
      <c r="D2" s="391"/>
    </row>
    <row r="3" spans="1:4" s="247" customFormat="1" ht="15.75" customHeight="1" x14ac:dyDescent="0.2">
      <c r="A3" s="498" t="s">
        <v>848</v>
      </c>
      <c r="B3" s="763"/>
      <c r="C3" s="763"/>
      <c r="D3" s="391"/>
    </row>
    <row r="4" spans="1:4" s="247" customFormat="1" ht="15.75" customHeight="1" x14ac:dyDescent="0.2">
      <c r="A4" s="498" t="s">
        <v>412</v>
      </c>
      <c r="B4" s="430"/>
      <c r="C4" s="430"/>
      <c r="D4" s="763"/>
    </row>
    <row r="5" spans="1:4" ht="17.25" customHeight="1" x14ac:dyDescent="0.2">
      <c r="A5" s="297"/>
      <c r="B5" s="413"/>
      <c r="C5" s="759"/>
      <c r="D5" s="413"/>
    </row>
    <row r="6" spans="1:4" ht="22.5" customHeight="1" x14ac:dyDescent="0.2">
      <c r="A6" s="1508" t="s">
        <v>414</v>
      </c>
      <c r="B6" s="1508"/>
      <c r="C6" s="1508"/>
      <c r="D6" s="1508"/>
    </row>
    <row r="7" spans="1:4" ht="19.5" customHeight="1" x14ac:dyDescent="0.2">
      <c r="A7" s="1553" t="s">
        <v>771</v>
      </c>
      <c r="B7" s="1553"/>
      <c r="C7" s="760" t="s">
        <v>784</v>
      </c>
      <c r="D7" s="760" t="s">
        <v>785</v>
      </c>
    </row>
    <row r="8" spans="1:4" s="410" customFormat="1" ht="24.75" customHeight="1" x14ac:dyDescent="0.2">
      <c r="A8" s="1530">
        <v>1</v>
      </c>
      <c r="B8" s="1522"/>
      <c r="C8" s="1512" t="s">
        <v>1377</v>
      </c>
      <c r="D8" s="1178" t="s">
        <v>1378</v>
      </c>
    </row>
    <row r="9" spans="1:4" s="410" customFormat="1" ht="24.75" customHeight="1" x14ac:dyDescent="0.2">
      <c r="A9" s="1527"/>
      <c r="B9" s="1523"/>
      <c r="C9" s="1506"/>
      <c r="D9" s="420" t="s">
        <v>1379</v>
      </c>
    </row>
    <row r="10" spans="1:4" s="410" customFormat="1" ht="15" customHeight="1" x14ac:dyDescent="0.2">
      <c r="A10" s="1317">
        <v>2</v>
      </c>
      <c r="B10" s="1317"/>
      <c r="C10" s="1317" t="s">
        <v>1380</v>
      </c>
      <c r="D10" s="420" t="s">
        <v>1078</v>
      </c>
    </row>
    <row r="11" spans="1:4" s="410" customFormat="1" ht="24.75" customHeight="1" x14ac:dyDescent="0.2">
      <c r="A11" s="1317">
        <v>3</v>
      </c>
      <c r="B11" s="1316"/>
      <c r="C11" s="1317" t="s">
        <v>1381</v>
      </c>
      <c r="D11" s="420" t="s">
        <v>1382</v>
      </c>
    </row>
    <row r="12" spans="1:4" s="410" customFormat="1" ht="25.5" customHeight="1" x14ac:dyDescent="0.2">
      <c r="A12" s="1317">
        <v>4</v>
      </c>
      <c r="B12" s="1317"/>
      <c r="C12" s="1317" t="s">
        <v>1383</v>
      </c>
      <c r="D12" s="420" t="s">
        <v>1384</v>
      </c>
    </row>
    <row r="13" spans="1:4" s="410" customFormat="1" ht="24.75" customHeight="1" x14ac:dyDescent="0.2">
      <c r="A13" s="1527">
        <v>5</v>
      </c>
      <c r="B13" s="1523"/>
      <c r="C13" s="1506" t="s">
        <v>1385</v>
      </c>
      <c r="D13" s="420" t="s">
        <v>2187</v>
      </c>
    </row>
    <row r="14" spans="1:4" s="410" customFormat="1" ht="14.25" customHeight="1" x14ac:dyDescent="0.2">
      <c r="A14" s="1527"/>
      <c r="B14" s="1523"/>
      <c r="C14" s="1506"/>
      <c r="D14" s="420" t="s">
        <v>1386</v>
      </c>
    </row>
    <row r="15" spans="1:4" s="410" customFormat="1" ht="14.25" customHeight="1" x14ac:dyDescent="0.2">
      <c r="A15" s="1527"/>
      <c r="B15" s="1523"/>
      <c r="C15" s="1506"/>
      <c r="D15" s="420" t="s">
        <v>1387</v>
      </c>
    </row>
    <row r="16" spans="1:4" s="410" customFormat="1" ht="15.75" customHeight="1" x14ac:dyDescent="0.2">
      <c r="A16" s="1527"/>
      <c r="B16" s="1523"/>
      <c r="C16" s="1506"/>
      <c r="D16" s="420" t="s">
        <v>1388</v>
      </c>
    </row>
    <row r="17" spans="1:4" s="410" customFormat="1" ht="14.25" customHeight="1" x14ac:dyDescent="0.2">
      <c r="A17" s="1527"/>
      <c r="B17" s="1523"/>
      <c r="C17" s="1506"/>
      <c r="D17" s="420" t="s">
        <v>1389</v>
      </c>
    </row>
    <row r="18" spans="1:4" s="410" customFormat="1" ht="12" customHeight="1" x14ac:dyDescent="0.2">
      <c r="A18" s="1527"/>
      <c r="B18" s="1523"/>
      <c r="C18" s="1506"/>
      <c r="D18" s="420" t="s">
        <v>1390</v>
      </c>
    </row>
    <row r="19" spans="1:4" s="410" customFormat="1" ht="13.5" customHeight="1" x14ac:dyDescent="0.2">
      <c r="A19" s="1317">
        <v>6</v>
      </c>
      <c r="B19" s="1316"/>
      <c r="C19" s="1315" t="s">
        <v>1391</v>
      </c>
      <c r="D19" s="420" t="s">
        <v>1392</v>
      </c>
    </row>
    <row r="20" spans="1:4" s="410" customFormat="1" ht="15.75" customHeight="1" x14ac:dyDescent="0.2">
      <c r="A20" s="1527">
        <v>7</v>
      </c>
      <c r="B20" s="1523"/>
      <c r="C20" s="1506" t="s">
        <v>1393</v>
      </c>
      <c r="D20" s="420" t="s">
        <v>1394</v>
      </c>
    </row>
    <row r="21" spans="1:4" s="410" customFormat="1" ht="16.5" customHeight="1" x14ac:dyDescent="0.2">
      <c r="A21" s="1527"/>
      <c r="B21" s="1523"/>
      <c r="C21" s="1506"/>
      <c r="D21" s="420" t="s">
        <v>1395</v>
      </c>
    </row>
    <row r="22" spans="1:4" s="410" customFormat="1" ht="15" customHeight="1" x14ac:dyDescent="0.2">
      <c r="A22" s="1527">
        <v>8</v>
      </c>
      <c r="B22" s="1523"/>
      <c r="C22" s="1506" t="s">
        <v>1396</v>
      </c>
      <c r="D22" s="420" t="s">
        <v>1397</v>
      </c>
    </row>
    <row r="23" spans="1:4" s="410" customFormat="1" ht="14.25" customHeight="1" x14ac:dyDescent="0.2">
      <c r="A23" s="1527"/>
      <c r="B23" s="1523"/>
      <c r="C23" s="1506"/>
      <c r="D23" s="420" t="s">
        <v>1398</v>
      </c>
    </row>
    <row r="24" spans="1:4" s="410" customFormat="1" ht="15.75" customHeight="1" x14ac:dyDescent="0.2">
      <c r="A24" s="1317">
        <v>9</v>
      </c>
      <c r="B24" s="1316"/>
      <c r="C24" s="1315" t="s">
        <v>1399</v>
      </c>
      <c r="D24" s="420" t="s">
        <v>1400</v>
      </c>
    </row>
    <row r="25" spans="1:4" s="410" customFormat="1" ht="16.5" customHeight="1" x14ac:dyDescent="0.2">
      <c r="A25" s="1527">
        <v>10</v>
      </c>
      <c r="B25" s="1523"/>
      <c r="C25" s="1506" t="s">
        <v>1401</v>
      </c>
      <c r="D25" s="420" t="s">
        <v>1402</v>
      </c>
    </row>
    <row r="26" spans="1:4" s="410" customFormat="1" ht="15" customHeight="1" x14ac:dyDescent="0.2">
      <c r="A26" s="1527"/>
      <c r="B26" s="1523"/>
      <c r="C26" s="1506"/>
      <c r="D26" s="420" t="s">
        <v>1403</v>
      </c>
    </row>
    <row r="27" spans="1:4" s="410" customFormat="1" ht="15.75" customHeight="1" x14ac:dyDescent="0.2">
      <c r="A27" s="1527">
        <v>11</v>
      </c>
      <c r="B27" s="1523"/>
      <c r="C27" s="1506" t="s">
        <v>1404</v>
      </c>
      <c r="D27" s="420" t="s">
        <v>1405</v>
      </c>
    </row>
    <row r="28" spans="1:4" s="410" customFormat="1" ht="14.25" customHeight="1" x14ac:dyDescent="0.2">
      <c r="A28" s="1527"/>
      <c r="B28" s="1523"/>
      <c r="C28" s="1506"/>
      <c r="D28" s="420" t="s">
        <v>1406</v>
      </c>
    </row>
    <row r="29" spans="1:4" s="410" customFormat="1" ht="14.25" customHeight="1" x14ac:dyDescent="0.2">
      <c r="A29" s="1527"/>
      <c r="B29" s="1523"/>
      <c r="C29" s="1506"/>
      <c r="D29" s="420" t="s">
        <v>1407</v>
      </c>
    </row>
    <row r="30" spans="1:4" s="410" customFormat="1" ht="15" customHeight="1" x14ac:dyDescent="0.2">
      <c r="A30" s="1531"/>
      <c r="B30" s="1525"/>
      <c r="C30" s="1516"/>
      <c r="D30" s="1179" t="s">
        <v>1408</v>
      </c>
    </row>
    <row r="31" spans="1:4" s="208" customFormat="1" ht="13.5" customHeight="1" x14ac:dyDescent="0.2">
      <c r="A31" s="762"/>
      <c r="B31" s="761"/>
      <c r="C31" s="764"/>
      <c r="D31" s="765"/>
    </row>
    <row r="32" spans="1:4" ht="15.75" customHeight="1" x14ac:dyDescent="0.2">
      <c r="A32" s="1552" t="s">
        <v>780</v>
      </c>
      <c r="B32" s="1552"/>
      <c r="C32" s="1552"/>
      <c r="D32" s="1552"/>
    </row>
    <row r="33" spans="1:4" x14ac:dyDescent="0.2">
      <c r="A33" s="430"/>
      <c r="B33" s="430"/>
      <c r="C33" s="430"/>
      <c r="D33" s="430"/>
    </row>
    <row r="34" spans="1:4" x14ac:dyDescent="0.2">
      <c r="A34" s="430"/>
      <c r="B34" s="430"/>
      <c r="C34" s="430"/>
      <c r="D34" s="430"/>
    </row>
    <row r="35" spans="1:4" x14ac:dyDescent="0.2">
      <c r="A35" s="1534"/>
      <c r="B35" s="1534"/>
      <c r="C35" s="1534"/>
      <c r="D35" s="1534"/>
    </row>
  </sheetData>
  <mergeCells count="22">
    <mergeCell ref="A13:A18"/>
    <mergeCell ref="B13:B18"/>
    <mergeCell ref="C13:C18"/>
    <mergeCell ref="A6:D6"/>
    <mergeCell ref="A7:B7"/>
    <mergeCell ref="A8:A9"/>
    <mergeCell ref="B8:B9"/>
    <mergeCell ref="C8:C9"/>
    <mergeCell ref="A20:A21"/>
    <mergeCell ref="B20:B21"/>
    <mergeCell ref="C20:C21"/>
    <mergeCell ref="A22:A23"/>
    <mergeCell ref="B22:B23"/>
    <mergeCell ref="C22:C23"/>
    <mergeCell ref="A32:D32"/>
    <mergeCell ref="A35:D35"/>
    <mergeCell ref="A25:A26"/>
    <mergeCell ref="B25:B26"/>
    <mergeCell ref="C25:C26"/>
    <mergeCell ref="A27:A30"/>
    <mergeCell ref="B27:B30"/>
    <mergeCell ref="C27:C3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&amp;R&amp;"Tahoma,Normal"473</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0" r:id="rId5" name="Button 2">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1" r:id="rId6" name="Button 3">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2" r:id="rId7" name="Button 4">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3" r:id="rId8" name="Button 5">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4" r:id="rId9" name="Button 6">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5" r:id="rId10" name="Button 7">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6" r:id="rId11" name="Button 8">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2537" r:id="rId12" name="Button 9">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controls>
    </mc:Choice>
  </mc:AlternateConten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18"/>
  <sheetViews>
    <sheetView showGridLines="0" view="pageBreakPreview" zoomScaleNormal="75" zoomScaleSheetLayoutView="100" workbookViewId="0"/>
  </sheetViews>
  <sheetFormatPr baseColWidth="10" defaultColWidth="11.42578125" defaultRowHeight="12.75" x14ac:dyDescent="0.2"/>
  <cols>
    <col min="1" max="1" width="5.85546875" style="211" customWidth="1"/>
    <col min="2" max="2" width="3.42578125" style="211" customWidth="1"/>
    <col min="3" max="3" width="59.7109375" style="211" customWidth="1"/>
    <col min="4" max="4" width="83.140625" style="211" customWidth="1"/>
    <col min="5" max="5" width="4.5703125" style="211" customWidth="1"/>
    <col min="6" max="256" width="11.42578125" style="211"/>
    <col min="257" max="257" width="5.85546875" style="211" customWidth="1"/>
    <col min="258" max="258" width="3.42578125" style="211" customWidth="1"/>
    <col min="259" max="259" width="59.7109375" style="211" customWidth="1"/>
    <col min="260" max="260" width="84.7109375" style="211" customWidth="1"/>
    <col min="261" max="261" width="4.5703125" style="211" customWidth="1"/>
    <col min="262" max="512" width="11.42578125" style="211"/>
    <col min="513" max="513" width="5.85546875" style="211" customWidth="1"/>
    <col min="514" max="514" width="3.42578125" style="211" customWidth="1"/>
    <col min="515" max="515" width="59.7109375" style="211" customWidth="1"/>
    <col min="516" max="516" width="84.7109375" style="211" customWidth="1"/>
    <col min="517" max="517" width="4.5703125" style="211" customWidth="1"/>
    <col min="518" max="768" width="11.42578125" style="211"/>
    <col min="769" max="769" width="5.85546875" style="211" customWidth="1"/>
    <col min="770" max="770" width="3.42578125" style="211" customWidth="1"/>
    <col min="771" max="771" width="59.7109375" style="211" customWidth="1"/>
    <col min="772" max="772" width="84.7109375" style="211" customWidth="1"/>
    <col min="773" max="773" width="4.5703125" style="211" customWidth="1"/>
    <col min="774" max="1024" width="11.42578125" style="211"/>
    <col min="1025" max="1025" width="5.85546875" style="211" customWidth="1"/>
    <col min="1026" max="1026" width="3.42578125" style="211" customWidth="1"/>
    <col min="1027" max="1027" width="59.7109375" style="211" customWidth="1"/>
    <col min="1028" max="1028" width="84.7109375" style="211" customWidth="1"/>
    <col min="1029" max="1029" width="4.5703125" style="211" customWidth="1"/>
    <col min="1030" max="1280" width="11.42578125" style="211"/>
    <col min="1281" max="1281" width="5.85546875" style="211" customWidth="1"/>
    <col min="1282" max="1282" width="3.42578125" style="211" customWidth="1"/>
    <col min="1283" max="1283" width="59.7109375" style="211" customWidth="1"/>
    <col min="1284" max="1284" width="84.7109375" style="211" customWidth="1"/>
    <col min="1285" max="1285" width="4.5703125" style="211" customWidth="1"/>
    <col min="1286" max="1536" width="11.42578125" style="211"/>
    <col min="1537" max="1537" width="5.85546875" style="211" customWidth="1"/>
    <col min="1538" max="1538" width="3.42578125" style="211" customWidth="1"/>
    <col min="1539" max="1539" width="59.7109375" style="211" customWidth="1"/>
    <col min="1540" max="1540" width="84.7109375" style="211" customWidth="1"/>
    <col min="1541" max="1541" width="4.5703125" style="211" customWidth="1"/>
    <col min="1542" max="1792" width="11.42578125" style="211"/>
    <col min="1793" max="1793" width="5.85546875" style="211" customWidth="1"/>
    <col min="1794" max="1794" width="3.42578125" style="211" customWidth="1"/>
    <col min="1795" max="1795" width="59.7109375" style="211" customWidth="1"/>
    <col min="1796" max="1796" width="84.7109375" style="211" customWidth="1"/>
    <col min="1797" max="1797" width="4.5703125" style="211" customWidth="1"/>
    <col min="1798" max="2048" width="11.42578125" style="211"/>
    <col min="2049" max="2049" width="5.85546875" style="211" customWidth="1"/>
    <col min="2050" max="2050" width="3.42578125" style="211" customWidth="1"/>
    <col min="2051" max="2051" width="59.7109375" style="211" customWidth="1"/>
    <col min="2052" max="2052" width="84.7109375" style="211" customWidth="1"/>
    <col min="2053" max="2053" width="4.5703125" style="211" customWidth="1"/>
    <col min="2054" max="2304" width="11.42578125" style="211"/>
    <col min="2305" max="2305" width="5.85546875" style="211" customWidth="1"/>
    <col min="2306" max="2306" width="3.42578125" style="211" customWidth="1"/>
    <col min="2307" max="2307" width="59.7109375" style="211" customWidth="1"/>
    <col min="2308" max="2308" width="84.7109375" style="211" customWidth="1"/>
    <col min="2309" max="2309" width="4.5703125" style="211" customWidth="1"/>
    <col min="2310" max="2560" width="11.42578125" style="211"/>
    <col min="2561" max="2561" width="5.85546875" style="211" customWidth="1"/>
    <col min="2562" max="2562" width="3.42578125" style="211" customWidth="1"/>
    <col min="2563" max="2563" width="59.7109375" style="211" customWidth="1"/>
    <col min="2564" max="2564" width="84.7109375" style="211" customWidth="1"/>
    <col min="2565" max="2565" width="4.5703125" style="211" customWidth="1"/>
    <col min="2566" max="2816" width="11.42578125" style="211"/>
    <col min="2817" max="2817" width="5.85546875" style="211" customWidth="1"/>
    <col min="2818" max="2818" width="3.42578125" style="211" customWidth="1"/>
    <col min="2819" max="2819" width="59.7109375" style="211" customWidth="1"/>
    <col min="2820" max="2820" width="84.7109375" style="211" customWidth="1"/>
    <col min="2821" max="2821" width="4.5703125" style="211" customWidth="1"/>
    <col min="2822" max="3072" width="11.42578125" style="211"/>
    <col min="3073" max="3073" width="5.85546875" style="211" customWidth="1"/>
    <col min="3074" max="3074" width="3.42578125" style="211" customWidth="1"/>
    <col min="3075" max="3075" width="59.7109375" style="211" customWidth="1"/>
    <col min="3076" max="3076" width="84.7109375" style="211" customWidth="1"/>
    <col min="3077" max="3077" width="4.5703125" style="211" customWidth="1"/>
    <col min="3078" max="3328" width="11.42578125" style="211"/>
    <col min="3329" max="3329" width="5.85546875" style="211" customWidth="1"/>
    <col min="3330" max="3330" width="3.42578125" style="211" customWidth="1"/>
    <col min="3331" max="3331" width="59.7109375" style="211" customWidth="1"/>
    <col min="3332" max="3332" width="84.7109375" style="211" customWidth="1"/>
    <col min="3333" max="3333" width="4.5703125" style="211" customWidth="1"/>
    <col min="3334" max="3584" width="11.42578125" style="211"/>
    <col min="3585" max="3585" width="5.85546875" style="211" customWidth="1"/>
    <col min="3586" max="3586" width="3.42578125" style="211" customWidth="1"/>
    <col min="3587" max="3587" width="59.7109375" style="211" customWidth="1"/>
    <col min="3588" max="3588" width="84.7109375" style="211" customWidth="1"/>
    <col min="3589" max="3589" width="4.5703125" style="211" customWidth="1"/>
    <col min="3590" max="3840" width="11.42578125" style="211"/>
    <col min="3841" max="3841" width="5.85546875" style="211" customWidth="1"/>
    <col min="3842" max="3842" width="3.42578125" style="211" customWidth="1"/>
    <col min="3843" max="3843" width="59.7109375" style="211" customWidth="1"/>
    <col min="3844" max="3844" width="84.7109375" style="211" customWidth="1"/>
    <col min="3845" max="3845" width="4.5703125" style="211" customWidth="1"/>
    <col min="3846" max="4096" width="11.42578125" style="211"/>
    <col min="4097" max="4097" width="5.85546875" style="211" customWidth="1"/>
    <col min="4098" max="4098" width="3.42578125" style="211" customWidth="1"/>
    <col min="4099" max="4099" width="59.7109375" style="211" customWidth="1"/>
    <col min="4100" max="4100" width="84.7109375" style="211" customWidth="1"/>
    <col min="4101" max="4101" width="4.5703125" style="211" customWidth="1"/>
    <col min="4102" max="4352" width="11.42578125" style="211"/>
    <col min="4353" max="4353" width="5.85546875" style="211" customWidth="1"/>
    <col min="4354" max="4354" width="3.42578125" style="211" customWidth="1"/>
    <col min="4355" max="4355" width="59.7109375" style="211" customWidth="1"/>
    <col min="4356" max="4356" width="84.7109375" style="211" customWidth="1"/>
    <col min="4357" max="4357" width="4.5703125" style="211" customWidth="1"/>
    <col min="4358" max="4608" width="11.42578125" style="211"/>
    <col min="4609" max="4609" width="5.85546875" style="211" customWidth="1"/>
    <col min="4610" max="4610" width="3.42578125" style="211" customWidth="1"/>
    <col min="4611" max="4611" width="59.7109375" style="211" customWidth="1"/>
    <col min="4612" max="4612" width="84.7109375" style="211" customWidth="1"/>
    <col min="4613" max="4613" width="4.5703125" style="211" customWidth="1"/>
    <col min="4614" max="4864" width="11.42578125" style="211"/>
    <col min="4865" max="4865" width="5.85546875" style="211" customWidth="1"/>
    <col min="4866" max="4866" width="3.42578125" style="211" customWidth="1"/>
    <col min="4867" max="4867" width="59.7109375" style="211" customWidth="1"/>
    <col min="4868" max="4868" width="84.7109375" style="211" customWidth="1"/>
    <col min="4869" max="4869" width="4.5703125" style="211" customWidth="1"/>
    <col min="4870" max="5120" width="11.42578125" style="211"/>
    <col min="5121" max="5121" width="5.85546875" style="211" customWidth="1"/>
    <col min="5122" max="5122" width="3.42578125" style="211" customWidth="1"/>
    <col min="5123" max="5123" width="59.7109375" style="211" customWidth="1"/>
    <col min="5124" max="5124" width="84.7109375" style="211" customWidth="1"/>
    <col min="5125" max="5125" width="4.5703125" style="211" customWidth="1"/>
    <col min="5126" max="5376" width="11.42578125" style="211"/>
    <col min="5377" max="5377" width="5.85546875" style="211" customWidth="1"/>
    <col min="5378" max="5378" width="3.42578125" style="211" customWidth="1"/>
    <col min="5379" max="5379" width="59.7109375" style="211" customWidth="1"/>
    <col min="5380" max="5380" width="84.7109375" style="211" customWidth="1"/>
    <col min="5381" max="5381" width="4.5703125" style="211" customWidth="1"/>
    <col min="5382" max="5632" width="11.42578125" style="211"/>
    <col min="5633" max="5633" width="5.85546875" style="211" customWidth="1"/>
    <col min="5634" max="5634" width="3.42578125" style="211" customWidth="1"/>
    <col min="5635" max="5635" width="59.7109375" style="211" customWidth="1"/>
    <col min="5636" max="5636" width="84.7109375" style="211" customWidth="1"/>
    <col min="5637" max="5637" width="4.5703125" style="211" customWidth="1"/>
    <col min="5638" max="5888" width="11.42578125" style="211"/>
    <col min="5889" max="5889" width="5.85546875" style="211" customWidth="1"/>
    <col min="5890" max="5890" width="3.42578125" style="211" customWidth="1"/>
    <col min="5891" max="5891" width="59.7109375" style="211" customWidth="1"/>
    <col min="5892" max="5892" width="84.7109375" style="211" customWidth="1"/>
    <col min="5893" max="5893" width="4.5703125" style="211" customWidth="1"/>
    <col min="5894" max="6144" width="11.42578125" style="211"/>
    <col min="6145" max="6145" width="5.85546875" style="211" customWidth="1"/>
    <col min="6146" max="6146" width="3.42578125" style="211" customWidth="1"/>
    <col min="6147" max="6147" width="59.7109375" style="211" customWidth="1"/>
    <col min="6148" max="6148" width="84.7109375" style="211" customWidth="1"/>
    <col min="6149" max="6149" width="4.5703125" style="211" customWidth="1"/>
    <col min="6150" max="6400" width="11.42578125" style="211"/>
    <col min="6401" max="6401" width="5.85546875" style="211" customWidth="1"/>
    <col min="6402" max="6402" width="3.42578125" style="211" customWidth="1"/>
    <col min="6403" max="6403" width="59.7109375" style="211" customWidth="1"/>
    <col min="6404" max="6404" width="84.7109375" style="211" customWidth="1"/>
    <col min="6405" max="6405" width="4.5703125" style="211" customWidth="1"/>
    <col min="6406" max="6656" width="11.42578125" style="211"/>
    <col min="6657" max="6657" width="5.85546875" style="211" customWidth="1"/>
    <col min="6658" max="6658" width="3.42578125" style="211" customWidth="1"/>
    <col min="6659" max="6659" width="59.7109375" style="211" customWidth="1"/>
    <col min="6660" max="6660" width="84.7109375" style="211" customWidth="1"/>
    <col min="6661" max="6661" width="4.5703125" style="211" customWidth="1"/>
    <col min="6662" max="6912" width="11.42578125" style="211"/>
    <col min="6913" max="6913" width="5.85546875" style="211" customWidth="1"/>
    <col min="6914" max="6914" width="3.42578125" style="211" customWidth="1"/>
    <col min="6915" max="6915" width="59.7109375" style="211" customWidth="1"/>
    <col min="6916" max="6916" width="84.7109375" style="211" customWidth="1"/>
    <col min="6917" max="6917" width="4.5703125" style="211" customWidth="1"/>
    <col min="6918" max="7168" width="11.42578125" style="211"/>
    <col min="7169" max="7169" width="5.85546875" style="211" customWidth="1"/>
    <col min="7170" max="7170" width="3.42578125" style="211" customWidth="1"/>
    <col min="7171" max="7171" width="59.7109375" style="211" customWidth="1"/>
    <col min="7172" max="7172" width="84.7109375" style="211" customWidth="1"/>
    <col min="7173" max="7173" width="4.5703125" style="211" customWidth="1"/>
    <col min="7174" max="7424" width="11.42578125" style="211"/>
    <col min="7425" max="7425" width="5.85546875" style="211" customWidth="1"/>
    <col min="7426" max="7426" width="3.42578125" style="211" customWidth="1"/>
    <col min="7427" max="7427" width="59.7109375" style="211" customWidth="1"/>
    <col min="7428" max="7428" width="84.7109375" style="211" customWidth="1"/>
    <col min="7429" max="7429" width="4.5703125" style="211" customWidth="1"/>
    <col min="7430" max="7680" width="11.42578125" style="211"/>
    <col min="7681" max="7681" width="5.85546875" style="211" customWidth="1"/>
    <col min="7682" max="7682" width="3.42578125" style="211" customWidth="1"/>
    <col min="7683" max="7683" width="59.7109375" style="211" customWidth="1"/>
    <col min="7684" max="7684" width="84.7109375" style="211" customWidth="1"/>
    <col min="7685" max="7685" width="4.5703125" style="211" customWidth="1"/>
    <col min="7686" max="7936" width="11.42578125" style="211"/>
    <col min="7937" max="7937" width="5.85546875" style="211" customWidth="1"/>
    <col min="7938" max="7938" width="3.42578125" style="211" customWidth="1"/>
    <col min="7939" max="7939" width="59.7109375" style="211" customWidth="1"/>
    <col min="7940" max="7940" width="84.7109375" style="211" customWidth="1"/>
    <col min="7941" max="7941" width="4.5703125" style="211" customWidth="1"/>
    <col min="7942" max="8192" width="11.42578125" style="211"/>
    <col min="8193" max="8193" width="5.85546875" style="211" customWidth="1"/>
    <col min="8194" max="8194" width="3.42578125" style="211" customWidth="1"/>
    <col min="8195" max="8195" width="59.7109375" style="211" customWidth="1"/>
    <col min="8196" max="8196" width="84.7109375" style="211" customWidth="1"/>
    <col min="8197" max="8197" width="4.5703125" style="211" customWidth="1"/>
    <col min="8198" max="8448" width="11.42578125" style="211"/>
    <col min="8449" max="8449" width="5.85546875" style="211" customWidth="1"/>
    <col min="8450" max="8450" width="3.42578125" style="211" customWidth="1"/>
    <col min="8451" max="8451" width="59.7109375" style="211" customWidth="1"/>
    <col min="8452" max="8452" width="84.7109375" style="211" customWidth="1"/>
    <col min="8453" max="8453" width="4.5703125" style="211" customWidth="1"/>
    <col min="8454" max="8704" width="11.42578125" style="211"/>
    <col min="8705" max="8705" width="5.85546875" style="211" customWidth="1"/>
    <col min="8706" max="8706" width="3.42578125" style="211" customWidth="1"/>
    <col min="8707" max="8707" width="59.7109375" style="211" customWidth="1"/>
    <col min="8708" max="8708" width="84.7109375" style="211" customWidth="1"/>
    <col min="8709" max="8709" width="4.5703125" style="211" customWidth="1"/>
    <col min="8710" max="8960" width="11.42578125" style="211"/>
    <col min="8961" max="8961" width="5.85546875" style="211" customWidth="1"/>
    <col min="8962" max="8962" width="3.42578125" style="211" customWidth="1"/>
    <col min="8963" max="8963" width="59.7109375" style="211" customWidth="1"/>
    <col min="8964" max="8964" width="84.7109375" style="211" customWidth="1"/>
    <col min="8965" max="8965" width="4.5703125" style="211" customWidth="1"/>
    <col min="8966" max="9216" width="11.42578125" style="211"/>
    <col min="9217" max="9217" width="5.85546875" style="211" customWidth="1"/>
    <col min="9218" max="9218" width="3.42578125" style="211" customWidth="1"/>
    <col min="9219" max="9219" width="59.7109375" style="211" customWidth="1"/>
    <col min="9220" max="9220" width="84.7109375" style="211" customWidth="1"/>
    <col min="9221" max="9221" width="4.5703125" style="211" customWidth="1"/>
    <col min="9222" max="9472" width="11.42578125" style="211"/>
    <col min="9473" max="9473" width="5.85546875" style="211" customWidth="1"/>
    <col min="9474" max="9474" width="3.42578125" style="211" customWidth="1"/>
    <col min="9475" max="9475" width="59.7109375" style="211" customWidth="1"/>
    <col min="9476" max="9476" width="84.7109375" style="211" customWidth="1"/>
    <col min="9477" max="9477" width="4.5703125" style="211" customWidth="1"/>
    <col min="9478" max="9728" width="11.42578125" style="211"/>
    <col min="9729" max="9729" width="5.85546875" style="211" customWidth="1"/>
    <col min="9730" max="9730" width="3.42578125" style="211" customWidth="1"/>
    <col min="9731" max="9731" width="59.7109375" style="211" customWidth="1"/>
    <col min="9732" max="9732" width="84.7109375" style="211" customWidth="1"/>
    <col min="9733" max="9733" width="4.5703125" style="211" customWidth="1"/>
    <col min="9734" max="9984" width="11.42578125" style="211"/>
    <col min="9985" max="9985" width="5.85546875" style="211" customWidth="1"/>
    <col min="9986" max="9986" width="3.42578125" style="211" customWidth="1"/>
    <col min="9987" max="9987" width="59.7109375" style="211" customWidth="1"/>
    <col min="9988" max="9988" width="84.7109375" style="211" customWidth="1"/>
    <col min="9989" max="9989" width="4.5703125" style="211" customWidth="1"/>
    <col min="9990" max="10240" width="11.42578125" style="211"/>
    <col min="10241" max="10241" width="5.85546875" style="211" customWidth="1"/>
    <col min="10242" max="10242" width="3.42578125" style="211" customWidth="1"/>
    <col min="10243" max="10243" width="59.7109375" style="211" customWidth="1"/>
    <col min="10244" max="10244" width="84.7109375" style="211" customWidth="1"/>
    <col min="10245" max="10245" width="4.5703125" style="211" customWidth="1"/>
    <col min="10246" max="10496" width="11.42578125" style="211"/>
    <col min="10497" max="10497" width="5.85546875" style="211" customWidth="1"/>
    <col min="10498" max="10498" width="3.42578125" style="211" customWidth="1"/>
    <col min="10499" max="10499" width="59.7109375" style="211" customWidth="1"/>
    <col min="10500" max="10500" width="84.7109375" style="211" customWidth="1"/>
    <col min="10501" max="10501" width="4.5703125" style="211" customWidth="1"/>
    <col min="10502" max="10752" width="11.42578125" style="211"/>
    <col min="10753" max="10753" width="5.85546875" style="211" customWidth="1"/>
    <col min="10754" max="10754" width="3.42578125" style="211" customWidth="1"/>
    <col min="10755" max="10755" width="59.7109375" style="211" customWidth="1"/>
    <col min="10756" max="10756" width="84.7109375" style="211" customWidth="1"/>
    <col min="10757" max="10757" width="4.5703125" style="211" customWidth="1"/>
    <col min="10758" max="11008" width="11.42578125" style="211"/>
    <col min="11009" max="11009" width="5.85546875" style="211" customWidth="1"/>
    <col min="11010" max="11010" width="3.42578125" style="211" customWidth="1"/>
    <col min="11011" max="11011" width="59.7109375" style="211" customWidth="1"/>
    <col min="11012" max="11012" width="84.7109375" style="211" customWidth="1"/>
    <col min="11013" max="11013" width="4.5703125" style="211" customWidth="1"/>
    <col min="11014" max="11264" width="11.42578125" style="211"/>
    <col min="11265" max="11265" width="5.85546875" style="211" customWidth="1"/>
    <col min="11266" max="11266" width="3.42578125" style="211" customWidth="1"/>
    <col min="11267" max="11267" width="59.7109375" style="211" customWidth="1"/>
    <col min="11268" max="11268" width="84.7109375" style="211" customWidth="1"/>
    <col min="11269" max="11269" width="4.5703125" style="211" customWidth="1"/>
    <col min="11270" max="11520" width="11.42578125" style="211"/>
    <col min="11521" max="11521" width="5.85546875" style="211" customWidth="1"/>
    <col min="11522" max="11522" width="3.42578125" style="211" customWidth="1"/>
    <col min="11523" max="11523" width="59.7109375" style="211" customWidth="1"/>
    <col min="11524" max="11524" width="84.7109375" style="211" customWidth="1"/>
    <col min="11525" max="11525" width="4.5703125" style="211" customWidth="1"/>
    <col min="11526" max="11776" width="11.42578125" style="211"/>
    <col min="11777" max="11777" width="5.85546875" style="211" customWidth="1"/>
    <col min="11778" max="11778" width="3.42578125" style="211" customWidth="1"/>
    <col min="11779" max="11779" width="59.7109375" style="211" customWidth="1"/>
    <col min="11780" max="11780" width="84.7109375" style="211" customWidth="1"/>
    <col min="11781" max="11781" width="4.5703125" style="211" customWidth="1"/>
    <col min="11782" max="12032" width="11.42578125" style="211"/>
    <col min="12033" max="12033" width="5.85546875" style="211" customWidth="1"/>
    <col min="12034" max="12034" width="3.42578125" style="211" customWidth="1"/>
    <col min="12035" max="12035" width="59.7109375" style="211" customWidth="1"/>
    <col min="12036" max="12036" width="84.7109375" style="211" customWidth="1"/>
    <col min="12037" max="12037" width="4.5703125" style="211" customWidth="1"/>
    <col min="12038" max="12288" width="11.42578125" style="211"/>
    <col min="12289" max="12289" width="5.85546875" style="211" customWidth="1"/>
    <col min="12290" max="12290" width="3.42578125" style="211" customWidth="1"/>
    <col min="12291" max="12291" width="59.7109375" style="211" customWidth="1"/>
    <col min="12292" max="12292" width="84.7109375" style="211" customWidth="1"/>
    <col min="12293" max="12293" width="4.5703125" style="211" customWidth="1"/>
    <col min="12294" max="12544" width="11.42578125" style="211"/>
    <col min="12545" max="12545" width="5.85546875" style="211" customWidth="1"/>
    <col min="12546" max="12546" width="3.42578125" style="211" customWidth="1"/>
    <col min="12547" max="12547" width="59.7109375" style="211" customWidth="1"/>
    <col min="12548" max="12548" width="84.7109375" style="211" customWidth="1"/>
    <col min="12549" max="12549" width="4.5703125" style="211" customWidth="1"/>
    <col min="12550" max="12800" width="11.42578125" style="211"/>
    <col min="12801" max="12801" width="5.85546875" style="211" customWidth="1"/>
    <col min="12802" max="12802" width="3.42578125" style="211" customWidth="1"/>
    <col min="12803" max="12803" width="59.7109375" style="211" customWidth="1"/>
    <col min="12804" max="12804" width="84.7109375" style="211" customWidth="1"/>
    <col min="12805" max="12805" width="4.5703125" style="211" customWidth="1"/>
    <col min="12806" max="13056" width="11.42578125" style="211"/>
    <col min="13057" max="13057" width="5.85546875" style="211" customWidth="1"/>
    <col min="13058" max="13058" width="3.42578125" style="211" customWidth="1"/>
    <col min="13059" max="13059" width="59.7109375" style="211" customWidth="1"/>
    <col min="13060" max="13060" width="84.7109375" style="211" customWidth="1"/>
    <col min="13061" max="13061" width="4.5703125" style="211" customWidth="1"/>
    <col min="13062" max="13312" width="11.42578125" style="211"/>
    <col min="13313" max="13313" width="5.85546875" style="211" customWidth="1"/>
    <col min="13314" max="13314" width="3.42578125" style="211" customWidth="1"/>
    <col min="13315" max="13315" width="59.7109375" style="211" customWidth="1"/>
    <col min="13316" max="13316" width="84.7109375" style="211" customWidth="1"/>
    <col min="13317" max="13317" width="4.5703125" style="211" customWidth="1"/>
    <col min="13318" max="13568" width="11.42578125" style="211"/>
    <col min="13569" max="13569" width="5.85546875" style="211" customWidth="1"/>
    <col min="13570" max="13570" width="3.42578125" style="211" customWidth="1"/>
    <col min="13571" max="13571" width="59.7109375" style="211" customWidth="1"/>
    <col min="13572" max="13572" width="84.7109375" style="211" customWidth="1"/>
    <col min="13573" max="13573" width="4.5703125" style="211" customWidth="1"/>
    <col min="13574" max="13824" width="11.42578125" style="211"/>
    <col min="13825" max="13825" width="5.85546875" style="211" customWidth="1"/>
    <col min="13826" max="13826" width="3.42578125" style="211" customWidth="1"/>
    <col min="13827" max="13827" width="59.7109375" style="211" customWidth="1"/>
    <col min="13828" max="13828" width="84.7109375" style="211" customWidth="1"/>
    <col min="13829" max="13829" width="4.5703125" style="211" customWidth="1"/>
    <col min="13830" max="14080" width="11.42578125" style="211"/>
    <col min="14081" max="14081" width="5.85546875" style="211" customWidth="1"/>
    <col min="14082" max="14082" width="3.42578125" style="211" customWidth="1"/>
    <col min="14083" max="14083" width="59.7109375" style="211" customWidth="1"/>
    <col min="14084" max="14084" width="84.7109375" style="211" customWidth="1"/>
    <col min="14085" max="14085" width="4.5703125" style="211" customWidth="1"/>
    <col min="14086" max="14336" width="11.42578125" style="211"/>
    <col min="14337" max="14337" width="5.85546875" style="211" customWidth="1"/>
    <col min="14338" max="14338" width="3.42578125" style="211" customWidth="1"/>
    <col min="14339" max="14339" width="59.7109375" style="211" customWidth="1"/>
    <col min="14340" max="14340" width="84.7109375" style="211" customWidth="1"/>
    <col min="14341" max="14341" width="4.5703125" style="211" customWidth="1"/>
    <col min="14342" max="14592" width="11.42578125" style="211"/>
    <col min="14593" max="14593" width="5.85546875" style="211" customWidth="1"/>
    <col min="14594" max="14594" width="3.42578125" style="211" customWidth="1"/>
    <col min="14595" max="14595" width="59.7109375" style="211" customWidth="1"/>
    <col min="14596" max="14596" width="84.7109375" style="211" customWidth="1"/>
    <col min="14597" max="14597" width="4.5703125" style="211" customWidth="1"/>
    <col min="14598" max="14848" width="11.42578125" style="211"/>
    <col min="14849" max="14849" width="5.85546875" style="211" customWidth="1"/>
    <col min="14850" max="14850" width="3.42578125" style="211" customWidth="1"/>
    <col min="14851" max="14851" width="59.7109375" style="211" customWidth="1"/>
    <col min="14852" max="14852" width="84.7109375" style="211" customWidth="1"/>
    <col min="14853" max="14853" width="4.5703125" style="211" customWidth="1"/>
    <col min="14854" max="15104" width="11.42578125" style="211"/>
    <col min="15105" max="15105" width="5.85546875" style="211" customWidth="1"/>
    <col min="15106" max="15106" width="3.42578125" style="211" customWidth="1"/>
    <col min="15107" max="15107" width="59.7109375" style="211" customWidth="1"/>
    <col min="15108" max="15108" width="84.7109375" style="211" customWidth="1"/>
    <col min="15109" max="15109" width="4.5703125" style="211" customWidth="1"/>
    <col min="15110" max="15360" width="11.42578125" style="211"/>
    <col min="15361" max="15361" width="5.85546875" style="211" customWidth="1"/>
    <col min="15362" max="15362" width="3.42578125" style="211" customWidth="1"/>
    <col min="15363" max="15363" width="59.7109375" style="211" customWidth="1"/>
    <col min="15364" max="15364" width="84.7109375" style="211" customWidth="1"/>
    <col min="15365" max="15365" width="4.5703125" style="211" customWidth="1"/>
    <col min="15366" max="15616" width="11.42578125" style="211"/>
    <col min="15617" max="15617" width="5.85546875" style="211" customWidth="1"/>
    <col min="15618" max="15618" width="3.42578125" style="211" customWidth="1"/>
    <col min="15619" max="15619" width="59.7109375" style="211" customWidth="1"/>
    <col min="15620" max="15620" width="84.7109375" style="211" customWidth="1"/>
    <col min="15621" max="15621" width="4.5703125" style="211" customWidth="1"/>
    <col min="15622" max="15872" width="11.42578125" style="211"/>
    <col min="15873" max="15873" width="5.85546875" style="211" customWidth="1"/>
    <col min="15874" max="15874" width="3.42578125" style="211" customWidth="1"/>
    <col min="15875" max="15875" width="59.7109375" style="211" customWidth="1"/>
    <col min="15876" max="15876" width="84.7109375" style="211" customWidth="1"/>
    <col min="15877" max="15877" width="4.5703125" style="211" customWidth="1"/>
    <col min="15878" max="16128" width="11.42578125" style="211"/>
    <col min="16129" max="16129" width="5.85546875" style="211" customWidth="1"/>
    <col min="16130" max="16130" width="3.42578125" style="211" customWidth="1"/>
    <col min="16131" max="16131" width="59.7109375" style="211" customWidth="1"/>
    <col min="16132" max="16132" width="84.7109375" style="211" customWidth="1"/>
    <col min="16133" max="16133" width="4.5703125" style="211" customWidth="1"/>
    <col min="16134" max="16384" width="11.42578125" style="211"/>
  </cols>
  <sheetData>
    <row r="1" spans="1:4" s="247" customFormat="1" ht="15.75" customHeight="1" x14ac:dyDescent="0.2">
      <c r="A1" s="693" t="s">
        <v>781</v>
      </c>
      <c r="B1" s="701"/>
      <c r="C1" s="701"/>
      <c r="D1" s="403" t="s">
        <v>1605</v>
      </c>
    </row>
    <row r="2" spans="1:4" s="247" customFormat="1" ht="15.75" customHeight="1" x14ac:dyDescent="0.2">
      <c r="A2" s="693" t="s">
        <v>1409</v>
      </c>
      <c r="B2" s="541"/>
      <c r="C2" s="541"/>
      <c r="D2" s="404"/>
    </row>
    <row r="3" spans="1:4" s="247" customFormat="1" ht="15.75" customHeight="1" x14ac:dyDescent="0.2">
      <c r="A3" s="693" t="s">
        <v>848</v>
      </c>
      <c r="B3" s="421"/>
      <c r="C3" s="421"/>
      <c r="D3" s="404"/>
    </row>
    <row r="4" spans="1:4" s="247" customFormat="1" ht="15.75" customHeight="1" x14ac:dyDescent="0.2">
      <c r="A4" s="693" t="s">
        <v>412</v>
      </c>
      <c r="B4" s="701"/>
      <c r="C4" s="701"/>
      <c r="D4" s="421"/>
    </row>
    <row r="5" spans="1:4" ht="18.75" customHeight="1" x14ac:dyDescent="0.2">
      <c r="A5" s="407"/>
      <c r="B5" s="402"/>
      <c r="C5" s="408"/>
      <c r="D5" s="402"/>
    </row>
    <row r="6" spans="1:4" ht="20.25" customHeight="1" x14ac:dyDescent="0.2">
      <c r="A6" s="1508" t="s">
        <v>338</v>
      </c>
      <c r="B6" s="1508"/>
      <c r="C6" s="1508"/>
      <c r="D6" s="1508"/>
    </row>
    <row r="7" spans="1:4" ht="20.25" customHeight="1" x14ac:dyDescent="0.2">
      <c r="A7" s="1509" t="s">
        <v>771</v>
      </c>
      <c r="B7" s="1509"/>
      <c r="C7" s="700" t="s">
        <v>784</v>
      </c>
      <c r="D7" s="700" t="s">
        <v>785</v>
      </c>
    </row>
    <row r="8" spans="1:4" s="208" customFormat="1" ht="21.75" customHeight="1" x14ac:dyDescent="0.2">
      <c r="A8" s="1054">
        <v>1</v>
      </c>
      <c r="B8" s="1054"/>
      <c r="C8" s="1054" t="s">
        <v>1410</v>
      </c>
      <c r="D8" s="1178" t="s">
        <v>1411</v>
      </c>
    </row>
    <row r="9" spans="1:4" s="208" customFormat="1" ht="27.75" customHeight="1" x14ac:dyDescent="0.2">
      <c r="A9" s="873">
        <v>2</v>
      </c>
      <c r="B9" s="873"/>
      <c r="C9" s="873" t="s">
        <v>1412</v>
      </c>
      <c r="D9" s="420" t="s">
        <v>1413</v>
      </c>
    </row>
    <row r="10" spans="1:4" s="208" customFormat="1" ht="18.75" customHeight="1" x14ac:dyDescent="0.2">
      <c r="A10" s="1521">
        <v>3</v>
      </c>
      <c r="B10" s="1523"/>
      <c r="C10" s="1506" t="s">
        <v>1414</v>
      </c>
      <c r="D10" s="420" t="s">
        <v>1415</v>
      </c>
    </row>
    <row r="11" spans="1:4" s="208" customFormat="1" ht="18.75" customHeight="1" x14ac:dyDescent="0.2">
      <c r="A11" s="1521"/>
      <c r="B11" s="1523"/>
      <c r="C11" s="1506"/>
      <c r="D11" s="420" t="s">
        <v>1416</v>
      </c>
    </row>
    <row r="12" spans="1:4" s="208" customFormat="1" ht="27.75" customHeight="1" x14ac:dyDescent="0.2">
      <c r="A12" s="873">
        <v>4</v>
      </c>
      <c r="B12" s="873"/>
      <c r="C12" s="873" t="s">
        <v>1250</v>
      </c>
      <c r="D12" s="420" t="s">
        <v>1417</v>
      </c>
    </row>
    <row r="13" spans="1:4" s="208" customFormat="1" ht="34.5" customHeight="1" x14ac:dyDescent="0.2">
      <c r="A13" s="754">
        <v>5</v>
      </c>
      <c r="B13" s="754"/>
      <c r="C13" s="754" t="s">
        <v>791</v>
      </c>
      <c r="D13" s="1179" t="s">
        <v>1418</v>
      </c>
    </row>
    <row r="14" spans="1:4" s="208" customFormat="1" ht="24.75" customHeight="1" x14ac:dyDescent="0.2">
      <c r="A14" s="704"/>
      <c r="B14" s="704"/>
      <c r="C14" s="704"/>
      <c r="D14" s="420"/>
    </row>
    <row r="15" spans="1:4" ht="15.75" customHeight="1" x14ac:dyDescent="0.2">
      <c r="A15" s="1513" t="s">
        <v>780</v>
      </c>
      <c r="B15" s="1513"/>
      <c r="C15" s="1513"/>
      <c r="D15" s="1513"/>
    </row>
    <row r="18" spans="1:4" x14ac:dyDescent="0.2">
      <c r="A18" s="1534"/>
      <c r="B18" s="1534"/>
      <c r="C18" s="1534"/>
      <c r="D18" s="1534"/>
    </row>
  </sheetData>
  <mergeCells count="7">
    <mergeCell ref="A18:D18"/>
    <mergeCell ref="A6:D6"/>
    <mergeCell ref="A7:B7"/>
    <mergeCell ref="A10:A11"/>
    <mergeCell ref="B10:B11"/>
    <mergeCell ref="C10:C11"/>
    <mergeCell ref="A15:D1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&amp;L&amp;"Tahoma,Normal"474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Button 1">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54" r:id="rId5" name="Button 2">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55" r:id="rId6" name="Button 3">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56" r:id="rId7" name="Button 4">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57" r:id="rId8" name="Button 5">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58" r:id="rId9" name="Button 6">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59" r:id="rId10" name="Button 7">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60" r:id="rId11" name="Button 8">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mc:AlternateContent xmlns:mc="http://schemas.openxmlformats.org/markup-compatibility/2006">
          <mc:Choice Requires="x14">
            <control shapeId="23561" r:id="rId12" name="Button 9">
              <controlPr defaultSize="0" print="0" autoFill="0" autoPict="0" macro="[1]!Macro21">
                <anchor moveWithCells="1" sizeWithCells="1">
                  <from>
                    <xdr:col>2</xdr:col>
                    <xdr:colOff>2667000</xdr:colOff>
                    <xdr:row>3</xdr:row>
                    <xdr:rowOff>19050</xdr:rowOff>
                  </from>
                  <to>
                    <xdr:col>2</xdr:col>
                    <xdr:colOff>2667000</xdr:colOff>
                    <xdr:row>3</xdr:row>
                    <xdr:rowOff>19050</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36"/>
  <sheetViews>
    <sheetView showGridLines="0" view="pageBreakPreview" zoomScaleNormal="75" zoomScaleSheetLayoutView="100" workbookViewId="0"/>
  </sheetViews>
  <sheetFormatPr baseColWidth="10" defaultColWidth="11.42578125" defaultRowHeight="12.75" x14ac:dyDescent="0.2"/>
  <cols>
    <col min="1" max="1" width="6.42578125" style="211" customWidth="1"/>
    <col min="2" max="2" width="2.28515625" style="211" customWidth="1"/>
    <col min="3" max="3" width="59.7109375" style="211" customWidth="1"/>
    <col min="4" max="4" width="84.7109375" style="211" customWidth="1"/>
    <col min="5" max="256" width="11.42578125" style="211"/>
    <col min="257" max="257" width="6.42578125" style="211" customWidth="1"/>
    <col min="258" max="258" width="3.140625" style="211" customWidth="1"/>
    <col min="259" max="259" width="59.7109375" style="211" customWidth="1"/>
    <col min="260" max="260" width="84.7109375" style="211" customWidth="1"/>
    <col min="261" max="512" width="11.42578125" style="211"/>
    <col min="513" max="513" width="6.42578125" style="211" customWidth="1"/>
    <col min="514" max="514" width="3.140625" style="211" customWidth="1"/>
    <col min="515" max="515" width="59.7109375" style="211" customWidth="1"/>
    <col min="516" max="516" width="84.7109375" style="211" customWidth="1"/>
    <col min="517" max="768" width="11.42578125" style="211"/>
    <col min="769" max="769" width="6.42578125" style="211" customWidth="1"/>
    <col min="770" max="770" width="3.140625" style="211" customWidth="1"/>
    <col min="771" max="771" width="59.7109375" style="211" customWidth="1"/>
    <col min="772" max="772" width="84.7109375" style="211" customWidth="1"/>
    <col min="773" max="1024" width="11.42578125" style="211"/>
    <col min="1025" max="1025" width="6.42578125" style="211" customWidth="1"/>
    <col min="1026" max="1026" width="3.140625" style="211" customWidth="1"/>
    <col min="1027" max="1027" width="59.7109375" style="211" customWidth="1"/>
    <col min="1028" max="1028" width="84.7109375" style="211" customWidth="1"/>
    <col min="1029" max="1280" width="11.42578125" style="211"/>
    <col min="1281" max="1281" width="6.42578125" style="211" customWidth="1"/>
    <col min="1282" max="1282" width="3.140625" style="211" customWidth="1"/>
    <col min="1283" max="1283" width="59.7109375" style="211" customWidth="1"/>
    <col min="1284" max="1284" width="84.7109375" style="211" customWidth="1"/>
    <col min="1285" max="1536" width="11.42578125" style="211"/>
    <col min="1537" max="1537" width="6.42578125" style="211" customWidth="1"/>
    <col min="1538" max="1538" width="3.140625" style="211" customWidth="1"/>
    <col min="1539" max="1539" width="59.7109375" style="211" customWidth="1"/>
    <col min="1540" max="1540" width="84.7109375" style="211" customWidth="1"/>
    <col min="1541" max="1792" width="11.42578125" style="211"/>
    <col min="1793" max="1793" width="6.42578125" style="211" customWidth="1"/>
    <col min="1794" max="1794" width="3.140625" style="211" customWidth="1"/>
    <col min="1795" max="1795" width="59.7109375" style="211" customWidth="1"/>
    <col min="1796" max="1796" width="84.7109375" style="211" customWidth="1"/>
    <col min="1797" max="2048" width="11.42578125" style="211"/>
    <col min="2049" max="2049" width="6.42578125" style="211" customWidth="1"/>
    <col min="2050" max="2050" width="3.140625" style="211" customWidth="1"/>
    <col min="2051" max="2051" width="59.7109375" style="211" customWidth="1"/>
    <col min="2052" max="2052" width="84.7109375" style="211" customWidth="1"/>
    <col min="2053" max="2304" width="11.42578125" style="211"/>
    <col min="2305" max="2305" width="6.42578125" style="211" customWidth="1"/>
    <col min="2306" max="2306" width="3.140625" style="211" customWidth="1"/>
    <col min="2307" max="2307" width="59.7109375" style="211" customWidth="1"/>
    <col min="2308" max="2308" width="84.7109375" style="211" customWidth="1"/>
    <col min="2309" max="2560" width="11.42578125" style="211"/>
    <col min="2561" max="2561" width="6.42578125" style="211" customWidth="1"/>
    <col min="2562" max="2562" width="3.140625" style="211" customWidth="1"/>
    <col min="2563" max="2563" width="59.7109375" style="211" customWidth="1"/>
    <col min="2564" max="2564" width="84.7109375" style="211" customWidth="1"/>
    <col min="2565" max="2816" width="11.42578125" style="211"/>
    <col min="2817" max="2817" width="6.42578125" style="211" customWidth="1"/>
    <col min="2818" max="2818" width="3.140625" style="211" customWidth="1"/>
    <col min="2819" max="2819" width="59.7109375" style="211" customWidth="1"/>
    <col min="2820" max="2820" width="84.7109375" style="211" customWidth="1"/>
    <col min="2821" max="3072" width="11.42578125" style="211"/>
    <col min="3073" max="3073" width="6.42578125" style="211" customWidth="1"/>
    <col min="3074" max="3074" width="3.140625" style="211" customWidth="1"/>
    <col min="3075" max="3075" width="59.7109375" style="211" customWidth="1"/>
    <col min="3076" max="3076" width="84.7109375" style="211" customWidth="1"/>
    <col min="3077" max="3328" width="11.42578125" style="211"/>
    <col min="3329" max="3329" width="6.42578125" style="211" customWidth="1"/>
    <col min="3330" max="3330" width="3.140625" style="211" customWidth="1"/>
    <col min="3331" max="3331" width="59.7109375" style="211" customWidth="1"/>
    <col min="3332" max="3332" width="84.7109375" style="211" customWidth="1"/>
    <col min="3333" max="3584" width="11.42578125" style="211"/>
    <col min="3585" max="3585" width="6.42578125" style="211" customWidth="1"/>
    <col min="3586" max="3586" width="3.140625" style="211" customWidth="1"/>
    <col min="3587" max="3587" width="59.7109375" style="211" customWidth="1"/>
    <col min="3588" max="3588" width="84.7109375" style="211" customWidth="1"/>
    <col min="3589" max="3840" width="11.42578125" style="211"/>
    <col min="3841" max="3841" width="6.42578125" style="211" customWidth="1"/>
    <col min="3842" max="3842" width="3.140625" style="211" customWidth="1"/>
    <col min="3843" max="3843" width="59.7109375" style="211" customWidth="1"/>
    <col min="3844" max="3844" width="84.7109375" style="211" customWidth="1"/>
    <col min="3845" max="4096" width="11.42578125" style="211"/>
    <col min="4097" max="4097" width="6.42578125" style="211" customWidth="1"/>
    <col min="4098" max="4098" width="3.140625" style="211" customWidth="1"/>
    <col min="4099" max="4099" width="59.7109375" style="211" customWidth="1"/>
    <col min="4100" max="4100" width="84.7109375" style="211" customWidth="1"/>
    <col min="4101" max="4352" width="11.42578125" style="211"/>
    <col min="4353" max="4353" width="6.42578125" style="211" customWidth="1"/>
    <col min="4354" max="4354" width="3.140625" style="211" customWidth="1"/>
    <col min="4355" max="4355" width="59.7109375" style="211" customWidth="1"/>
    <col min="4356" max="4356" width="84.7109375" style="211" customWidth="1"/>
    <col min="4357" max="4608" width="11.42578125" style="211"/>
    <col min="4609" max="4609" width="6.42578125" style="211" customWidth="1"/>
    <col min="4610" max="4610" width="3.140625" style="211" customWidth="1"/>
    <col min="4611" max="4611" width="59.7109375" style="211" customWidth="1"/>
    <col min="4612" max="4612" width="84.7109375" style="211" customWidth="1"/>
    <col min="4613" max="4864" width="11.42578125" style="211"/>
    <col min="4865" max="4865" width="6.42578125" style="211" customWidth="1"/>
    <col min="4866" max="4866" width="3.140625" style="211" customWidth="1"/>
    <col min="4867" max="4867" width="59.7109375" style="211" customWidth="1"/>
    <col min="4868" max="4868" width="84.7109375" style="211" customWidth="1"/>
    <col min="4869" max="5120" width="11.42578125" style="211"/>
    <col min="5121" max="5121" width="6.42578125" style="211" customWidth="1"/>
    <col min="5122" max="5122" width="3.140625" style="211" customWidth="1"/>
    <col min="5123" max="5123" width="59.7109375" style="211" customWidth="1"/>
    <col min="5124" max="5124" width="84.7109375" style="211" customWidth="1"/>
    <col min="5125" max="5376" width="11.42578125" style="211"/>
    <col min="5377" max="5377" width="6.42578125" style="211" customWidth="1"/>
    <col min="5378" max="5378" width="3.140625" style="211" customWidth="1"/>
    <col min="5379" max="5379" width="59.7109375" style="211" customWidth="1"/>
    <col min="5380" max="5380" width="84.7109375" style="211" customWidth="1"/>
    <col min="5381" max="5632" width="11.42578125" style="211"/>
    <col min="5633" max="5633" width="6.42578125" style="211" customWidth="1"/>
    <col min="5634" max="5634" width="3.140625" style="211" customWidth="1"/>
    <col min="5635" max="5635" width="59.7109375" style="211" customWidth="1"/>
    <col min="5636" max="5636" width="84.7109375" style="211" customWidth="1"/>
    <col min="5637" max="5888" width="11.42578125" style="211"/>
    <col min="5889" max="5889" width="6.42578125" style="211" customWidth="1"/>
    <col min="5890" max="5890" width="3.140625" style="211" customWidth="1"/>
    <col min="5891" max="5891" width="59.7109375" style="211" customWidth="1"/>
    <col min="5892" max="5892" width="84.7109375" style="211" customWidth="1"/>
    <col min="5893" max="6144" width="11.42578125" style="211"/>
    <col min="6145" max="6145" width="6.42578125" style="211" customWidth="1"/>
    <col min="6146" max="6146" width="3.140625" style="211" customWidth="1"/>
    <col min="6147" max="6147" width="59.7109375" style="211" customWidth="1"/>
    <col min="6148" max="6148" width="84.7109375" style="211" customWidth="1"/>
    <col min="6149" max="6400" width="11.42578125" style="211"/>
    <col min="6401" max="6401" width="6.42578125" style="211" customWidth="1"/>
    <col min="6402" max="6402" width="3.140625" style="211" customWidth="1"/>
    <col min="6403" max="6403" width="59.7109375" style="211" customWidth="1"/>
    <col min="6404" max="6404" width="84.7109375" style="211" customWidth="1"/>
    <col min="6405" max="6656" width="11.42578125" style="211"/>
    <col min="6657" max="6657" width="6.42578125" style="211" customWidth="1"/>
    <col min="6658" max="6658" width="3.140625" style="211" customWidth="1"/>
    <col min="6659" max="6659" width="59.7109375" style="211" customWidth="1"/>
    <col min="6660" max="6660" width="84.7109375" style="211" customWidth="1"/>
    <col min="6661" max="6912" width="11.42578125" style="211"/>
    <col min="6913" max="6913" width="6.42578125" style="211" customWidth="1"/>
    <col min="6914" max="6914" width="3.140625" style="211" customWidth="1"/>
    <col min="6915" max="6915" width="59.7109375" style="211" customWidth="1"/>
    <col min="6916" max="6916" width="84.7109375" style="211" customWidth="1"/>
    <col min="6917" max="7168" width="11.42578125" style="211"/>
    <col min="7169" max="7169" width="6.42578125" style="211" customWidth="1"/>
    <col min="7170" max="7170" width="3.140625" style="211" customWidth="1"/>
    <col min="7171" max="7171" width="59.7109375" style="211" customWidth="1"/>
    <col min="7172" max="7172" width="84.7109375" style="211" customWidth="1"/>
    <col min="7173" max="7424" width="11.42578125" style="211"/>
    <col min="7425" max="7425" width="6.42578125" style="211" customWidth="1"/>
    <col min="7426" max="7426" width="3.140625" style="211" customWidth="1"/>
    <col min="7427" max="7427" width="59.7109375" style="211" customWidth="1"/>
    <col min="7428" max="7428" width="84.7109375" style="211" customWidth="1"/>
    <col min="7429" max="7680" width="11.42578125" style="211"/>
    <col min="7681" max="7681" width="6.42578125" style="211" customWidth="1"/>
    <col min="7682" max="7682" width="3.140625" style="211" customWidth="1"/>
    <col min="7683" max="7683" width="59.7109375" style="211" customWidth="1"/>
    <col min="7684" max="7684" width="84.7109375" style="211" customWidth="1"/>
    <col min="7685" max="7936" width="11.42578125" style="211"/>
    <col min="7937" max="7937" width="6.42578125" style="211" customWidth="1"/>
    <col min="7938" max="7938" width="3.140625" style="211" customWidth="1"/>
    <col min="7939" max="7939" width="59.7109375" style="211" customWidth="1"/>
    <col min="7940" max="7940" width="84.7109375" style="211" customWidth="1"/>
    <col min="7941" max="8192" width="11.42578125" style="211"/>
    <col min="8193" max="8193" width="6.42578125" style="211" customWidth="1"/>
    <col min="8194" max="8194" width="3.140625" style="211" customWidth="1"/>
    <col min="8195" max="8195" width="59.7109375" style="211" customWidth="1"/>
    <col min="8196" max="8196" width="84.7109375" style="211" customWidth="1"/>
    <col min="8197" max="8448" width="11.42578125" style="211"/>
    <col min="8449" max="8449" width="6.42578125" style="211" customWidth="1"/>
    <col min="8450" max="8450" width="3.140625" style="211" customWidth="1"/>
    <col min="8451" max="8451" width="59.7109375" style="211" customWidth="1"/>
    <col min="8452" max="8452" width="84.7109375" style="211" customWidth="1"/>
    <col min="8453" max="8704" width="11.42578125" style="211"/>
    <col min="8705" max="8705" width="6.42578125" style="211" customWidth="1"/>
    <col min="8706" max="8706" width="3.140625" style="211" customWidth="1"/>
    <col min="8707" max="8707" width="59.7109375" style="211" customWidth="1"/>
    <col min="8708" max="8708" width="84.7109375" style="211" customWidth="1"/>
    <col min="8709" max="8960" width="11.42578125" style="211"/>
    <col min="8961" max="8961" width="6.42578125" style="211" customWidth="1"/>
    <col min="8962" max="8962" width="3.140625" style="211" customWidth="1"/>
    <col min="8963" max="8963" width="59.7109375" style="211" customWidth="1"/>
    <col min="8964" max="8964" width="84.7109375" style="211" customWidth="1"/>
    <col min="8965" max="9216" width="11.42578125" style="211"/>
    <col min="9217" max="9217" width="6.42578125" style="211" customWidth="1"/>
    <col min="9218" max="9218" width="3.140625" style="211" customWidth="1"/>
    <col min="9219" max="9219" width="59.7109375" style="211" customWidth="1"/>
    <col min="9220" max="9220" width="84.7109375" style="211" customWidth="1"/>
    <col min="9221" max="9472" width="11.42578125" style="211"/>
    <col min="9473" max="9473" width="6.42578125" style="211" customWidth="1"/>
    <col min="9474" max="9474" width="3.140625" style="211" customWidth="1"/>
    <col min="9475" max="9475" width="59.7109375" style="211" customWidth="1"/>
    <col min="9476" max="9476" width="84.7109375" style="211" customWidth="1"/>
    <col min="9477" max="9728" width="11.42578125" style="211"/>
    <col min="9729" max="9729" width="6.42578125" style="211" customWidth="1"/>
    <col min="9730" max="9730" width="3.140625" style="211" customWidth="1"/>
    <col min="9731" max="9731" width="59.7109375" style="211" customWidth="1"/>
    <col min="9732" max="9732" width="84.7109375" style="211" customWidth="1"/>
    <col min="9733" max="9984" width="11.42578125" style="211"/>
    <col min="9985" max="9985" width="6.42578125" style="211" customWidth="1"/>
    <col min="9986" max="9986" width="3.140625" style="211" customWidth="1"/>
    <col min="9987" max="9987" width="59.7109375" style="211" customWidth="1"/>
    <col min="9988" max="9988" width="84.7109375" style="211" customWidth="1"/>
    <col min="9989" max="10240" width="11.42578125" style="211"/>
    <col min="10241" max="10241" width="6.42578125" style="211" customWidth="1"/>
    <col min="10242" max="10242" width="3.140625" style="211" customWidth="1"/>
    <col min="10243" max="10243" width="59.7109375" style="211" customWidth="1"/>
    <col min="10244" max="10244" width="84.7109375" style="211" customWidth="1"/>
    <col min="10245" max="10496" width="11.42578125" style="211"/>
    <col min="10497" max="10497" width="6.42578125" style="211" customWidth="1"/>
    <col min="10498" max="10498" width="3.140625" style="211" customWidth="1"/>
    <col min="10499" max="10499" width="59.7109375" style="211" customWidth="1"/>
    <col min="10500" max="10500" width="84.7109375" style="211" customWidth="1"/>
    <col min="10501" max="10752" width="11.42578125" style="211"/>
    <col min="10753" max="10753" width="6.42578125" style="211" customWidth="1"/>
    <col min="10754" max="10754" width="3.140625" style="211" customWidth="1"/>
    <col min="10755" max="10755" width="59.7109375" style="211" customWidth="1"/>
    <col min="10756" max="10756" width="84.7109375" style="211" customWidth="1"/>
    <col min="10757" max="11008" width="11.42578125" style="211"/>
    <col min="11009" max="11009" width="6.42578125" style="211" customWidth="1"/>
    <col min="11010" max="11010" width="3.140625" style="211" customWidth="1"/>
    <col min="11011" max="11011" width="59.7109375" style="211" customWidth="1"/>
    <col min="11012" max="11012" width="84.7109375" style="211" customWidth="1"/>
    <col min="11013" max="11264" width="11.42578125" style="211"/>
    <col min="11265" max="11265" width="6.42578125" style="211" customWidth="1"/>
    <col min="11266" max="11266" width="3.140625" style="211" customWidth="1"/>
    <col min="11267" max="11267" width="59.7109375" style="211" customWidth="1"/>
    <col min="11268" max="11268" width="84.7109375" style="211" customWidth="1"/>
    <col min="11269" max="11520" width="11.42578125" style="211"/>
    <col min="11521" max="11521" width="6.42578125" style="211" customWidth="1"/>
    <col min="11522" max="11522" width="3.140625" style="211" customWidth="1"/>
    <col min="11523" max="11523" width="59.7109375" style="211" customWidth="1"/>
    <col min="11524" max="11524" width="84.7109375" style="211" customWidth="1"/>
    <col min="11525" max="11776" width="11.42578125" style="211"/>
    <col min="11777" max="11777" width="6.42578125" style="211" customWidth="1"/>
    <col min="11778" max="11778" width="3.140625" style="211" customWidth="1"/>
    <col min="11779" max="11779" width="59.7109375" style="211" customWidth="1"/>
    <col min="11780" max="11780" width="84.7109375" style="211" customWidth="1"/>
    <col min="11781" max="12032" width="11.42578125" style="211"/>
    <col min="12033" max="12033" width="6.42578125" style="211" customWidth="1"/>
    <col min="12034" max="12034" width="3.140625" style="211" customWidth="1"/>
    <col min="12035" max="12035" width="59.7109375" style="211" customWidth="1"/>
    <col min="12036" max="12036" width="84.7109375" style="211" customWidth="1"/>
    <col min="12037" max="12288" width="11.42578125" style="211"/>
    <col min="12289" max="12289" width="6.42578125" style="211" customWidth="1"/>
    <col min="12290" max="12290" width="3.140625" style="211" customWidth="1"/>
    <col min="12291" max="12291" width="59.7109375" style="211" customWidth="1"/>
    <col min="12292" max="12292" width="84.7109375" style="211" customWidth="1"/>
    <col min="12293" max="12544" width="11.42578125" style="211"/>
    <col min="12545" max="12545" width="6.42578125" style="211" customWidth="1"/>
    <col min="12546" max="12546" width="3.140625" style="211" customWidth="1"/>
    <col min="12547" max="12547" width="59.7109375" style="211" customWidth="1"/>
    <col min="12548" max="12548" width="84.7109375" style="211" customWidth="1"/>
    <col min="12549" max="12800" width="11.42578125" style="211"/>
    <col min="12801" max="12801" width="6.42578125" style="211" customWidth="1"/>
    <col min="12802" max="12802" width="3.140625" style="211" customWidth="1"/>
    <col min="12803" max="12803" width="59.7109375" style="211" customWidth="1"/>
    <col min="12804" max="12804" width="84.7109375" style="211" customWidth="1"/>
    <col min="12805" max="13056" width="11.42578125" style="211"/>
    <col min="13057" max="13057" width="6.42578125" style="211" customWidth="1"/>
    <col min="13058" max="13058" width="3.140625" style="211" customWidth="1"/>
    <col min="13059" max="13059" width="59.7109375" style="211" customWidth="1"/>
    <col min="13060" max="13060" width="84.7109375" style="211" customWidth="1"/>
    <col min="13061" max="13312" width="11.42578125" style="211"/>
    <col min="13313" max="13313" width="6.42578125" style="211" customWidth="1"/>
    <col min="13314" max="13314" width="3.140625" style="211" customWidth="1"/>
    <col min="13315" max="13315" width="59.7109375" style="211" customWidth="1"/>
    <col min="13316" max="13316" width="84.7109375" style="211" customWidth="1"/>
    <col min="13317" max="13568" width="11.42578125" style="211"/>
    <col min="13569" max="13569" width="6.42578125" style="211" customWidth="1"/>
    <col min="13570" max="13570" width="3.140625" style="211" customWidth="1"/>
    <col min="13571" max="13571" width="59.7109375" style="211" customWidth="1"/>
    <col min="13572" max="13572" width="84.7109375" style="211" customWidth="1"/>
    <col min="13573" max="13824" width="11.42578125" style="211"/>
    <col min="13825" max="13825" width="6.42578125" style="211" customWidth="1"/>
    <col min="13826" max="13826" width="3.140625" style="211" customWidth="1"/>
    <col min="13827" max="13827" width="59.7109375" style="211" customWidth="1"/>
    <col min="13828" max="13828" width="84.7109375" style="211" customWidth="1"/>
    <col min="13829" max="14080" width="11.42578125" style="211"/>
    <col min="14081" max="14081" width="6.42578125" style="211" customWidth="1"/>
    <col min="14082" max="14082" width="3.140625" style="211" customWidth="1"/>
    <col min="14083" max="14083" width="59.7109375" style="211" customWidth="1"/>
    <col min="14084" max="14084" width="84.7109375" style="211" customWidth="1"/>
    <col min="14085" max="14336" width="11.42578125" style="211"/>
    <col min="14337" max="14337" width="6.42578125" style="211" customWidth="1"/>
    <col min="14338" max="14338" width="3.140625" style="211" customWidth="1"/>
    <col min="14339" max="14339" width="59.7109375" style="211" customWidth="1"/>
    <col min="14340" max="14340" width="84.7109375" style="211" customWidth="1"/>
    <col min="14341" max="14592" width="11.42578125" style="211"/>
    <col min="14593" max="14593" width="6.42578125" style="211" customWidth="1"/>
    <col min="14594" max="14594" width="3.140625" style="211" customWidth="1"/>
    <col min="14595" max="14595" width="59.7109375" style="211" customWidth="1"/>
    <col min="14596" max="14596" width="84.7109375" style="211" customWidth="1"/>
    <col min="14597" max="14848" width="11.42578125" style="211"/>
    <col min="14849" max="14849" width="6.42578125" style="211" customWidth="1"/>
    <col min="14850" max="14850" width="3.140625" style="211" customWidth="1"/>
    <col min="14851" max="14851" width="59.7109375" style="211" customWidth="1"/>
    <col min="14852" max="14852" width="84.7109375" style="211" customWidth="1"/>
    <col min="14853" max="15104" width="11.42578125" style="211"/>
    <col min="15105" max="15105" width="6.42578125" style="211" customWidth="1"/>
    <col min="15106" max="15106" width="3.140625" style="211" customWidth="1"/>
    <col min="15107" max="15107" width="59.7109375" style="211" customWidth="1"/>
    <col min="15108" max="15108" width="84.7109375" style="211" customWidth="1"/>
    <col min="15109" max="15360" width="11.42578125" style="211"/>
    <col min="15361" max="15361" width="6.42578125" style="211" customWidth="1"/>
    <col min="15362" max="15362" width="3.140625" style="211" customWidth="1"/>
    <col min="15363" max="15363" width="59.7109375" style="211" customWidth="1"/>
    <col min="15364" max="15364" width="84.7109375" style="211" customWidth="1"/>
    <col min="15365" max="15616" width="11.42578125" style="211"/>
    <col min="15617" max="15617" width="6.42578125" style="211" customWidth="1"/>
    <col min="15618" max="15618" width="3.140625" style="211" customWidth="1"/>
    <col min="15619" max="15619" width="59.7109375" style="211" customWidth="1"/>
    <col min="15620" max="15620" width="84.7109375" style="211" customWidth="1"/>
    <col min="15621" max="15872" width="11.42578125" style="211"/>
    <col min="15873" max="15873" width="6.42578125" style="211" customWidth="1"/>
    <col min="15874" max="15874" width="3.140625" style="211" customWidth="1"/>
    <col min="15875" max="15875" width="59.7109375" style="211" customWidth="1"/>
    <col min="15876" max="15876" width="84.7109375" style="211" customWidth="1"/>
    <col min="15877" max="16128" width="11.42578125" style="211"/>
    <col min="16129" max="16129" width="6.42578125" style="211" customWidth="1"/>
    <col min="16130" max="16130" width="3.140625" style="211" customWidth="1"/>
    <col min="16131" max="16131" width="59.7109375" style="211" customWidth="1"/>
    <col min="16132" max="16132" width="84.7109375" style="211" customWidth="1"/>
    <col min="16133" max="16384" width="11.42578125" style="211"/>
  </cols>
  <sheetData>
    <row r="1" spans="1:5" s="247" customFormat="1" ht="15.75" customHeight="1" x14ac:dyDescent="0.2">
      <c r="A1" s="693" t="s">
        <v>781</v>
      </c>
      <c r="B1" s="701"/>
      <c r="C1" s="701"/>
      <c r="D1" s="403" t="s">
        <v>1606</v>
      </c>
    </row>
    <row r="2" spans="1:5" s="247" customFormat="1" ht="15.75" customHeight="1" x14ac:dyDescent="0.2">
      <c r="A2" s="693" t="s">
        <v>1419</v>
      </c>
      <c r="B2" s="541"/>
      <c r="C2" s="541"/>
      <c r="D2" s="404"/>
    </row>
    <row r="3" spans="1:5" s="247" customFormat="1" ht="15.75" customHeight="1" x14ac:dyDescent="0.2">
      <c r="A3" s="693" t="s">
        <v>783</v>
      </c>
      <c r="B3" s="421"/>
      <c r="C3" s="421"/>
      <c r="D3" s="404"/>
    </row>
    <row r="4" spans="1:5" s="247" customFormat="1" ht="15.75" customHeight="1" x14ac:dyDescent="0.2">
      <c r="A4" s="693" t="s">
        <v>412</v>
      </c>
      <c r="B4" s="701"/>
      <c r="C4" s="701"/>
      <c r="D4" s="421"/>
    </row>
    <row r="5" spans="1:5" ht="13.5" customHeight="1" x14ac:dyDescent="0.2">
      <c r="A5" s="407"/>
      <c r="B5" s="402"/>
      <c r="C5" s="408"/>
      <c r="D5" s="402"/>
    </row>
    <row r="6" spans="1:5" ht="20.25" customHeight="1" x14ac:dyDescent="0.2">
      <c r="A6" s="1508" t="s">
        <v>13</v>
      </c>
      <c r="B6" s="1508"/>
      <c r="C6" s="1508"/>
      <c r="D6" s="1508"/>
    </row>
    <row r="7" spans="1:5" ht="19.5" customHeight="1" x14ac:dyDescent="0.2">
      <c r="A7" s="1509" t="s">
        <v>771</v>
      </c>
      <c r="B7" s="1509"/>
      <c r="C7" s="700" t="s">
        <v>784</v>
      </c>
      <c r="D7" s="700" t="s">
        <v>785</v>
      </c>
    </row>
    <row r="8" spans="1:5" s="208" customFormat="1" ht="15" customHeight="1" x14ac:dyDescent="0.2">
      <c r="A8" s="1187">
        <v>1</v>
      </c>
      <c r="B8" s="1188"/>
      <c r="C8" s="1054" t="s">
        <v>1420</v>
      </c>
      <c r="D8" s="1178" t="s">
        <v>2147</v>
      </c>
      <c r="E8" s="218"/>
    </row>
    <row r="9" spans="1:5" s="208" customFormat="1" ht="15.75" customHeight="1" x14ac:dyDescent="0.2">
      <c r="A9" s="871">
        <v>2</v>
      </c>
      <c r="B9" s="875"/>
      <c r="C9" s="873" t="s">
        <v>1421</v>
      </c>
      <c r="D9" s="420" t="s">
        <v>1422</v>
      </c>
      <c r="E9" s="218"/>
    </row>
    <row r="10" spans="1:5" s="208" customFormat="1" ht="15.75" customHeight="1" x14ac:dyDescent="0.2">
      <c r="A10" s="871">
        <v>3</v>
      </c>
      <c r="B10" s="873"/>
      <c r="C10" s="873" t="s">
        <v>791</v>
      </c>
      <c r="D10" s="420" t="s">
        <v>1423</v>
      </c>
      <c r="E10" s="218"/>
    </row>
    <row r="11" spans="1:5" s="208" customFormat="1" ht="16.5" customHeight="1" x14ac:dyDescent="0.2">
      <c r="A11" s="871">
        <v>4</v>
      </c>
      <c r="B11" s="873"/>
      <c r="C11" s="873" t="s">
        <v>1424</v>
      </c>
      <c r="D11" s="420" t="s">
        <v>1425</v>
      </c>
      <c r="E11" s="218"/>
    </row>
    <row r="12" spans="1:5" s="208" customFormat="1" ht="25.5" customHeight="1" x14ac:dyDescent="0.2">
      <c r="A12" s="871">
        <v>5</v>
      </c>
      <c r="B12" s="875"/>
      <c r="C12" s="873" t="s">
        <v>1426</v>
      </c>
      <c r="D12" s="420" t="s">
        <v>1427</v>
      </c>
      <c r="E12" s="218"/>
    </row>
    <row r="13" spans="1:5" s="208" customFormat="1" ht="12.75" customHeight="1" x14ac:dyDescent="0.2">
      <c r="A13" s="873">
        <v>6</v>
      </c>
      <c r="B13" s="873"/>
      <c r="C13" s="873" t="s">
        <v>1428</v>
      </c>
      <c r="D13" s="420" t="s">
        <v>1429</v>
      </c>
      <c r="E13" s="218"/>
    </row>
    <row r="14" spans="1:5" s="208" customFormat="1" ht="15.75" customHeight="1" x14ac:dyDescent="0.2">
      <c r="A14" s="1521">
        <v>7</v>
      </c>
      <c r="B14" s="1523"/>
      <c r="C14" s="1527" t="s">
        <v>1430</v>
      </c>
      <c r="D14" s="420" t="s">
        <v>2098</v>
      </c>
      <c r="E14" s="218"/>
    </row>
    <row r="15" spans="1:5" s="208" customFormat="1" ht="15" customHeight="1" x14ac:dyDescent="0.2">
      <c r="A15" s="1521"/>
      <c r="B15" s="1523"/>
      <c r="C15" s="1527"/>
      <c r="D15" s="420" t="s">
        <v>1431</v>
      </c>
      <c r="E15" s="218"/>
    </row>
    <row r="16" spans="1:5" s="208" customFormat="1" ht="14.25" customHeight="1" x14ac:dyDescent="0.2">
      <c r="A16" s="1521"/>
      <c r="B16" s="1523"/>
      <c r="C16" s="1527"/>
      <c r="D16" s="420" t="s">
        <v>1432</v>
      </c>
      <c r="E16" s="218"/>
    </row>
    <row r="17" spans="1:5" s="208" customFormat="1" ht="14.25" customHeight="1" x14ac:dyDescent="0.2">
      <c r="A17" s="1521">
        <v>8</v>
      </c>
      <c r="B17" s="1523"/>
      <c r="C17" s="1527" t="s">
        <v>1433</v>
      </c>
      <c r="D17" s="420" t="s">
        <v>1434</v>
      </c>
      <c r="E17" s="218"/>
    </row>
    <row r="18" spans="1:5" s="208" customFormat="1" ht="13.5" customHeight="1" x14ac:dyDescent="0.2">
      <c r="A18" s="1521"/>
      <c r="B18" s="1523"/>
      <c r="C18" s="1527"/>
      <c r="D18" s="420" t="s">
        <v>1435</v>
      </c>
      <c r="E18" s="218"/>
    </row>
    <row r="19" spans="1:5" s="208" customFormat="1" ht="13.5" customHeight="1" x14ac:dyDescent="0.2">
      <c r="A19" s="1521"/>
      <c r="B19" s="1523"/>
      <c r="C19" s="1527"/>
      <c r="D19" s="420" t="s">
        <v>1436</v>
      </c>
      <c r="E19" s="218"/>
    </row>
    <row r="20" spans="1:5" s="208" customFormat="1" ht="16.5" customHeight="1" x14ac:dyDescent="0.2">
      <c r="A20" s="1521"/>
      <c r="B20" s="1523"/>
      <c r="C20" s="1527"/>
      <c r="D20" s="420" t="s">
        <v>2099</v>
      </c>
      <c r="E20" s="218"/>
    </row>
    <row r="21" spans="1:5" s="208" customFormat="1" ht="15.75" customHeight="1" x14ac:dyDescent="0.2">
      <c r="A21" s="1521"/>
      <c r="B21" s="1523"/>
      <c r="C21" s="1527"/>
      <c r="D21" s="420" t="s">
        <v>1437</v>
      </c>
      <c r="E21" s="218"/>
    </row>
    <row r="22" spans="1:5" s="208" customFormat="1" ht="15.75" customHeight="1" x14ac:dyDescent="0.2">
      <c r="A22" s="1521"/>
      <c r="B22" s="1523"/>
      <c r="C22" s="1527"/>
      <c r="D22" s="420" t="s">
        <v>1438</v>
      </c>
      <c r="E22" s="218"/>
    </row>
    <row r="23" spans="1:5" s="208" customFormat="1" ht="15" customHeight="1" x14ac:dyDescent="0.2">
      <c r="A23" s="1521"/>
      <c r="B23" s="1523"/>
      <c r="C23" s="1527"/>
      <c r="D23" s="420" t="s">
        <v>1439</v>
      </c>
      <c r="E23" s="218"/>
    </row>
    <row r="24" spans="1:5" s="208" customFormat="1" ht="15.75" customHeight="1" x14ac:dyDescent="0.2">
      <c r="A24" s="871">
        <v>9</v>
      </c>
      <c r="B24" s="875"/>
      <c r="C24" s="873" t="s">
        <v>1440</v>
      </c>
      <c r="D24" s="420" t="s">
        <v>1441</v>
      </c>
      <c r="E24" s="218"/>
    </row>
    <row r="25" spans="1:5" s="208" customFormat="1" ht="15" customHeight="1" x14ac:dyDescent="0.2">
      <c r="A25" s="1523">
        <v>10</v>
      </c>
      <c r="B25" s="1523"/>
      <c r="C25" s="1506" t="s">
        <v>1442</v>
      </c>
      <c r="D25" s="420" t="s">
        <v>1443</v>
      </c>
      <c r="E25" s="218"/>
    </row>
    <row r="26" spans="1:5" s="208" customFormat="1" ht="16.5" customHeight="1" x14ac:dyDescent="0.2">
      <c r="A26" s="1523"/>
      <c r="B26" s="1523"/>
      <c r="C26" s="1506"/>
      <c r="D26" s="420" t="s">
        <v>1444</v>
      </c>
      <c r="E26" s="218"/>
    </row>
    <row r="27" spans="1:5" s="208" customFormat="1" ht="15" customHeight="1" x14ac:dyDescent="0.2">
      <c r="A27" s="1523"/>
      <c r="B27" s="1523"/>
      <c r="C27" s="1506"/>
      <c r="D27" s="420" t="s">
        <v>1445</v>
      </c>
      <c r="E27" s="218"/>
    </row>
    <row r="28" spans="1:5" s="208" customFormat="1" ht="16.5" customHeight="1" x14ac:dyDescent="0.2">
      <c r="A28" s="1523"/>
      <c r="B28" s="1523"/>
      <c r="C28" s="1506"/>
      <c r="D28" s="420" t="s">
        <v>1446</v>
      </c>
      <c r="E28" s="218"/>
    </row>
    <row r="29" spans="1:5" s="208" customFormat="1" ht="16.5" customHeight="1" x14ac:dyDescent="0.2">
      <c r="A29" s="1523"/>
      <c r="B29" s="1523"/>
      <c r="C29" s="1506"/>
      <c r="D29" s="420" t="s">
        <v>1447</v>
      </c>
      <c r="E29" s="218"/>
    </row>
    <row r="30" spans="1:5" s="208" customFormat="1" ht="13.5" customHeight="1" x14ac:dyDescent="0.2">
      <c r="A30" s="1523"/>
      <c r="B30" s="1523"/>
      <c r="C30" s="1506"/>
      <c r="D30" s="420" t="s">
        <v>1448</v>
      </c>
      <c r="E30" s="218"/>
    </row>
    <row r="31" spans="1:5" s="208" customFormat="1" ht="15" customHeight="1" x14ac:dyDescent="0.2">
      <c r="A31" s="1523"/>
      <c r="B31" s="1523"/>
      <c r="C31" s="1506"/>
      <c r="D31" s="878" t="s">
        <v>2148</v>
      </c>
    </row>
    <row r="32" spans="1:5" s="208" customFormat="1" ht="14.25" customHeight="1" x14ac:dyDescent="0.2">
      <c r="A32" s="1525"/>
      <c r="B32" s="1525"/>
      <c r="C32" s="1516"/>
      <c r="D32" s="1185" t="s">
        <v>1449</v>
      </c>
    </row>
    <row r="33" spans="1:4" s="208" customFormat="1" ht="15" customHeight="1" x14ac:dyDescent="0.2">
      <c r="A33" s="708"/>
      <c r="B33" s="708"/>
      <c r="C33" s="721"/>
      <c r="D33" s="721"/>
    </row>
    <row r="34" spans="1:4" s="208" customFormat="1" ht="15" customHeight="1" x14ac:dyDescent="0.2">
      <c r="A34" s="708"/>
      <c r="B34" s="708"/>
      <c r="C34" s="721"/>
      <c r="D34" s="721"/>
    </row>
    <row r="35" spans="1:4" s="208" customFormat="1" ht="15" customHeight="1" x14ac:dyDescent="0.2">
      <c r="A35" s="1507" t="s">
        <v>280</v>
      </c>
      <c r="B35" s="1507"/>
      <c r="C35" s="1507"/>
      <c r="D35" s="1507"/>
    </row>
    <row r="36" spans="1:4" ht="15" customHeight="1" x14ac:dyDescent="0.2"/>
  </sheetData>
  <mergeCells count="12">
    <mergeCell ref="A25:A32"/>
    <mergeCell ref="B25:B32"/>
    <mergeCell ref="C25:C32"/>
    <mergeCell ref="A35:D35"/>
    <mergeCell ref="A6:D6"/>
    <mergeCell ref="A7:B7"/>
    <mergeCell ref="A14:A16"/>
    <mergeCell ref="B14:B16"/>
    <mergeCell ref="C14:C16"/>
    <mergeCell ref="A17:A23"/>
    <mergeCell ref="B17:B23"/>
    <mergeCell ref="C17:C2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&amp;R&amp;"Tahoma,Normal"475</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Button 1">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78" r:id="rId5" name="Button 2">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79" r:id="rId6" name="Button 3">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0" r:id="rId7" name="Button 4">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1" r:id="rId8" name="Button 5">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2" r:id="rId9" name="Button 6">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3" r:id="rId10" name="Button 7">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4" r:id="rId11" name="Button 8">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5" r:id="rId12" name="Button 9">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mc:AlternateContent xmlns:mc="http://schemas.openxmlformats.org/markup-compatibility/2006">
          <mc:Choice Requires="x14">
            <control shapeId="24586" r:id="rId13" name="Button 10">
              <controlPr defaultSize="0" print="0" autoFill="0" autoPict="0" macro="[1]!Macro21">
                <anchor moveWithCells="1" sizeWithCells="1">
                  <from>
                    <xdr:col>2</xdr:col>
                    <xdr:colOff>2819400</xdr:colOff>
                    <xdr:row>9</xdr:row>
                    <xdr:rowOff>209550</xdr:rowOff>
                  </from>
                  <to>
                    <xdr:col>2</xdr:col>
                    <xdr:colOff>2819400</xdr:colOff>
                    <xdr:row>9</xdr:row>
                    <xdr:rowOff>209550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D65"/>
  <sheetViews>
    <sheetView showGridLines="0" view="pageBreakPreview" zoomScaleNormal="75" zoomScaleSheetLayoutView="100" workbookViewId="0"/>
  </sheetViews>
  <sheetFormatPr baseColWidth="10" defaultColWidth="11.42578125" defaultRowHeight="12.75" x14ac:dyDescent="0.2"/>
  <cols>
    <col min="1" max="1" width="6" style="211" customWidth="1"/>
    <col min="2" max="2" width="2.42578125" style="211" customWidth="1"/>
    <col min="3" max="3" width="59.7109375" style="211" customWidth="1"/>
    <col min="4" max="4" width="84.7109375" style="211" customWidth="1"/>
    <col min="5" max="256" width="11.42578125" style="211"/>
    <col min="257" max="257" width="6" style="211" customWidth="1"/>
    <col min="258" max="258" width="2.42578125" style="211" customWidth="1"/>
    <col min="259" max="259" width="59.7109375" style="211" customWidth="1"/>
    <col min="260" max="260" width="84.7109375" style="211" customWidth="1"/>
    <col min="261" max="512" width="11.42578125" style="211"/>
    <col min="513" max="513" width="6" style="211" customWidth="1"/>
    <col min="514" max="514" width="2.42578125" style="211" customWidth="1"/>
    <col min="515" max="515" width="59.7109375" style="211" customWidth="1"/>
    <col min="516" max="516" width="84.7109375" style="211" customWidth="1"/>
    <col min="517" max="768" width="11.42578125" style="211"/>
    <col min="769" max="769" width="6" style="211" customWidth="1"/>
    <col min="770" max="770" width="2.42578125" style="211" customWidth="1"/>
    <col min="771" max="771" width="59.7109375" style="211" customWidth="1"/>
    <col min="772" max="772" width="84.7109375" style="211" customWidth="1"/>
    <col min="773" max="1024" width="11.42578125" style="211"/>
    <col min="1025" max="1025" width="6" style="211" customWidth="1"/>
    <col min="1026" max="1026" width="2.42578125" style="211" customWidth="1"/>
    <col min="1027" max="1027" width="59.7109375" style="211" customWidth="1"/>
    <col min="1028" max="1028" width="84.7109375" style="211" customWidth="1"/>
    <col min="1029" max="1280" width="11.42578125" style="211"/>
    <col min="1281" max="1281" width="6" style="211" customWidth="1"/>
    <col min="1282" max="1282" width="2.42578125" style="211" customWidth="1"/>
    <col min="1283" max="1283" width="59.7109375" style="211" customWidth="1"/>
    <col min="1284" max="1284" width="84.7109375" style="211" customWidth="1"/>
    <col min="1285" max="1536" width="11.42578125" style="211"/>
    <col min="1537" max="1537" width="6" style="211" customWidth="1"/>
    <col min="1538" max="1538" width="2.42578125" style="211" customWidth="1"/>
    <col min="1539" max="1539" width="59.7109375" style="211" customWidth="1"/>
    <col min="1540" max="1540" width="84.7109375" style="211" customWidth="1"/>
    <col min="1541" max="1792" width="11.42578125" style="211"/>
    <col min="1793" max="1793" width="6" style="211" customWidth="1"/>
    <col min="1794" max="1794" width="2.42578125" style="211" customWidth="1"/>
    <col min="1795" max="1795" width="59.7109375" style="211" customWidth="1"/>
    <col min="1796" max="1796" width="84.7109375" style="211" customWidth="1"/>
    <col min="1797" max="2048" width="11.42578125" style="211"/>
    <col min="2049" max="2049" width="6" style="211" customWidth="1"/>
    <col min="2050" max="2050" width="2.42578125" style="211" customWidth="1"/>
    <col min="2051" max="2051" width="59.7109375" style="211" customWidth="1"/>
    <col min="2052" max="2052" width="84.7109375" style="211" customWidth="1"/>
    <col min="2053" max="2304" width="11.42578125" style="211"/>
    <col min="2305" max="2305" width="6" style="211" customWidth="1"/>
    <col min="2306" max="2306" width="2.42578125" style="211" customWidth="1"/>
    <col min="2307" max="2307" width="59.7109375" style="211" customWidth="1"/>
    <col min="2308" max="2308" width="84.7109375" style="211" customWidth="1"/>
    <col min="2309" max="2560" width="11.42578125" style="211"/>
    <col min="2561" max="2561" width="6" style="211" customWidth="1"/>
    <col min="2562" max="2562" width="2.42578125" style="211" customWidth="1"/>
    <col min="2563" max="2563" width="59.7109375" style="211" customWidth="1"/>
    <col min="2564" max="2564" width="84.7109375" style="211" customWidth="1"/>
    <col min="2565" max="2816" width="11.42578125" style="211"/>
    <col min="2817" max="2817" width="6" style="211" customWidth="1"/>
    <col min="2818" max="2818" width="2.42578125" style="211" customWidth="1"/>
    <col min="2819" max="2819" width="59.7109375" style="211" customWidth="1"/>
    <col min="2820" max="2820" width="84.7109375" style="211" customWidth="1"/>
    <col min="2821" max="3072" width="11.42578125" style="211"/>
    <col min="3073" max="3073" width="6" style="211" customWidth="1"/>
    <col min="3074" max="3074" width="2.42578125" style="211" customWidth="1"/>
    <col min="3075" max="3075" width="59.7109375" style="211" customWidth="1"/>
    <col min="3076" max="3076" width="84.7109375" style="211" customWidth="1"/>
    <col min="3077" max="3328" width="11.42578125" style="211"/>
    <col min="3329" max="3329" width="6" style="211" customWidth="1"/>
    <col min="3330" max="3330" width="2.42578125" style="211" customWidth="1"/>
    <col min="3331" max="3331" width="59.7109375" style="211" customWidth="1"/>
    <col min="3332" max="3332" width="84.7109375" style="211" customWidth="1"/>
    <col min="3333" max="3584" width="11.42578125" style="211"/>
    <col min="3585" max="3585" width="6" style="211" customWidth="1"/>
    <col min="3586" max="3586" width="2.42578125" style="211" customWidth="1"/>
    <col min="3587" max="3587" width="59.7109375" style="211" customWidth="1"/>
    <col min="3588" max="3588" width="84.7109375" style="211" customWidth="1"/>
    <col min="3589" max="3840" width="11.42578125" style="211"/>
    <col min="3841" max="3841" width="6" style="211" customWidth="1"/>
    <col min="3842" max="3842" width="2.42578125" style="211" customWidth="1"/>
    <col min="3843" max="3843" width="59.7109375" style="211" customWidth="1"/>
    <col min="3844" max="3844" width="84.7109375" style="211" customWidth="1"/>
    <col min="3845" max="4096" width="11.42578125" style="211"/>
    <col min="4097" max="4097" width="6" style="211" customWidth="1"/>
    <col min="4098" max="4098" width="2.42578125" style="211" customWidth="1"/>
    <col min="4099" max="4099" width="59.7109375" style="211" customWidth="1"/>
    <col min="4100" max="4100" width="84.7109375" style="211" customWidth="1"/>
    <col min="4101" max="4352" width="11.42578125" style="211"/>
    <col min="4353" max="4353" width="6" style="211" customWidth="1"/>
    <col min="4354" max="4354" width="2.42578125" style="211" customWidth="1"/>
    <col min="4355" max="4355" width="59.7109375" style="211" customWidth="1"/>
    <col min="4356" max="4356" width="84.7109375" style="211" customWidth="1"/>
    <col min="4357" max="4608" width="11.42578125" style="211"/>
    <col min="4609" max="4609" width="6" style="211" customWidth="1"/>
    <col min="4610" max="4610" width="2.42578125" style="211" customWidth="1"/>
    <col min="4611" max="4611" width="59.7109375" style="211" customWidth="1"/>
    <col min="4612" max="4612" width="84.7109375" style="211" customWidth="1"/>
    <col min="4613" max="4864" width="11.42578125" style="211"/>
    <col min="4865" max="4865" width="6" style="211" customWidth="1"/>
    <col min="4866" max="4866" width="2.42578125" style="211" customWidth="1"/>
    <col min="4867" max="4867" width="59.7109375" style="211" customWidth="1"/>
    <col min="4868" max="4868" width="84.7109375" style="211" customWidth="1"/>
    <col min="4869" max="5120" width="11.42578125" style="211"/>
    <col min="5121" max="5121" width="6" style="211" customWidth="1"/>
    <col min="5122" max="5122" width="2.42578125" style="211" customWidth="1"/>
    <col min="5123" max="5123" width="59.7109375" style="211" customWidth="1"/>
    <col min="5124" max="5124" width="84.7109375" style="211" customWidth="1"/>
    <col min="5125" max="5376" width="11.42578125" style="211"/>
    <col min="5377" max="5377" width="6" style="211" customWidth="1"/>
    <col min="5378" max="5378" width="2.42578125" style="211" customWidth="1"/>
    <col min="5379" max="5379" width="59.7109375" style="211" customWidth="1"/>
    <col min="5380" max="5380" width="84.7109375" style="211" customWidth="1"/>
    <col min="5381" max="5632" width="11.42578125" style="211"/>
    <col min="5633" max="5633" width="6" style="211" customWidth="1"/>
    <col min="5634" max="5634" width="2.42578125" style="211" customWidth="1"/>
    <col min="5635" max="5635" width="59.7109375" style="211" customWidth="1"/>
    <col min="5636" max="5636" width="84.7109375" style="211" customWidth="1"/>
    <col min="5637" max="5888" width="11.42578125" style="211"/>
    <col min="5889" max="5889" width="6" style="211" customWidth="1"/>
    <col min="5890" max="5890" width="2.42578125" style="211" customWidth="1"/>
    <col min="5891" max="5891" width="59.7109375" style="211" customWidth="1"/>
    <col min="5892" max="5892" width="84.7109375" style="211" customWidth="1"/>
    <col min="5893" max="6144" width="11.42578125" style="211"/>
    <col min="6145" max="6145" width="6" style="211" customWidth="1"/>
    <col min="6146" max="6146" width="2.42578125" style="211" customWidth="1"/>
    <col min="6147" max="6147" width="59.7109375" style="211" customWidth="1"/>
    <col min="6148" max="6148" width="84.7109375" style="211" customWidth="1"/>
    <col min="6149" max="6400" width="11.42578125" style="211"/>
    <col min="6401" max="6401" width="6" style="211" customWidth="1"/>
    <col min="6402" max="6402" width="2.42578125" style="211" customWidth="1"/>
    <col min="6403" max="6403" width="59.7109375" style="211" customWidth="1"/>
    <col min="6404" max="6404" width="84.7109375" style="211" customWidth="1"/>
    <col min="6405" max="6656" width="11.42578125" style="211"/>
    <col min="6657" max="6657" width="6" style="211" customWidth="1"/>
    <col min="6658" max="6658" width="2.42578125" style="211" customWidth="1"/>
    <col min="6659" max="6659" width="59.7109375" style="211" customWidth="1"/>
    <col min="6660" max="6660" width="84.7109375" style="211" customWidth="1"/>
    <col min="6661" max="6912" width="11.42578125" style="211"/>
    <col min="6913" max="6913" width="6" style="211" customWidth="1"/>
    <col min="6914" max="6914" width="2.42578125" style="211" customWidth="1"/>
    <col min="6915" max="6915" width="59.7109375" style="211" customWidth="1"/>
    <col min="6916" max="6916" width="84.7109375" style="211" customWidth="1"/>
    <col min="6917" max="7168" width="11.42578125" style="211"/>
    <col min="7169" max="7169" width="6" style="211" customWidth="1"/>
    <col min="7170" max="7170" width="2.42578125" style="211" customWidth="1"/>
    <col min="7171" max="7171" width="59.7109375" style="211" customWidth="1"/>
    <col min="7172" max="7172" width="84.7109375" style="211" customWidth="1"/>
    <col min="7173" max="7424" width="11.42578125" style="211"/>
    <col min="7425" max="7425" width="6" style="211" customWidth="1"/>
    <col min="7426" max="7426" width="2.42578125" style="211" customWidth="1"/>
    <col min="7427" max="7427" width="59.7109375" style="211" customWidth="1"/>
    <col min="7428" max="7428" width="84.7109375" style="211" customWidth="1"/>
    <col min="7429" max="7680" width="11.42578125" style="211"/>
    <col min="7681" max="7681" width="6" style="211" customWidth="1"/>
    <col min="7682" max="7682" width="2.42578125" style="211" customWidth="1"/>
    <col min="7683" max="7683" width="59.7109375" style="211" customWidth="1"/>
    <col min="7684" max="7684" width="84.7109375" style="211" customWidth="1"/>
    <col min="7685" max="7936" width="11.42578125" style="211"/>
    <col min="7937" max="7937" width="6" style="211" customWidth="1"/>
    <col min="7938" max="7938" width="2.42578125" style="211" customWidth="1"/>
    <col min="7939" max="7939" width="59.7109375" style="211" customWidth="1"/>
    <col min="7940" max="7940" width="84.7109375" style="211" customWidth="1"/>
    <col min="7941" max="8192" width="11.42578125" style="211"/>
    <col min="8193" max="8193" width="6" style="211" customWidth="1"/>
    <col min="8194" max="8194" width="2.42578125" style="211" customWidth="1"/>
    <col min="8195" max="8195" width="59.7109375" style="211" customWidth="1"/>
    <col min="8196" max="8196" width="84.7109375" style="211" customWidth="1"/>
    <col min="8197" max="8448" width="11.42578125" style="211"/>
    <col min="8449" max="8449" width="6" style="211" customWidth="1"/>
    <col min="8450" max="8450" width="2.42578125" style="211" customWidth="1"/>
    <col min="8451" max="8451" width="59.7109375" style="211" customWidth="1"/>
    <col min="8452" max="8452" width="84.7109375" style="211" customWidth="1"/>
    <col min="8453" max="8704" width="11.42578125" style="211"/>
    <col min="8705" max="8705" width="6" style="211" customWidth="1"/>
    <col min="8706" max="8706" width="2.42578125" style="211" customWidth="1"/>
    <col min="8707" max="8707" width="59.7109375" style="211" customWidth="1"/>
    <col min="8708" max="8708" width="84.7109375" style="211" customWidth="1"/>
    <col min="8709" max="8960" width="11.42578125" style="211"/>
    <col min="8961" max="8961" width="6" style="211" customWidth="1"/>
    <col min="8962" max="8962" width="2.42578125" style="211" customWidth="1"/>
    <col min="8963" max="8963" width="59.7109375" style="211" customWidth="1"/>
    <col min="8964" max="8964" width="84.7109375" style="211" customWidth="1"/>
    <col min="8965" max="9216" width="11.42578125" style="211"/>
    <col min="9217" max="9217" width="6" style="211" customWidth="1"/>
    <col min="9218" max="9218" width="2.42578125" style="211" customWidth="1"/>
    <col min="9219" max="9219" width="59.7109375" style="211" customWidth="1"/>
    <col min="9220" max="9220" width="84.7109375" style="211" customWidth="1"/>
    <col min="9221" max="9472" width="11.42578125" style="211"/>
    <col min="9473" max="9473" width="6" style="211" customWidth="1"/>
    <col min="9474" max="9474" width="2.42578125" style="211" customWidth="1"/>
    <col min="9475" max="9475" width="59.7109375" style="211" customWidth="1"/>
    <col min="9476" max="9476" width="84.7109375" style="211" customWidth="1"/>
    <col min="9477" max="9728" width="11.42578125" style="211"/>
    <col min="9729" max="9729" width="6" style="211" customWidth="1"/>
    <col min="9730" max="9730" width="2.42578125" style="211" customWidth="1"/>
    <col min="9731" max="9731" width="59.7109375" style="211" customWidth="1"/>
    <col min="9732" max="9732" width="84.7109375" style="211" customWidth="1"/>
    <col min="9733" max="9984" width="11.42578125" style="211"/>
    <col min="9985" max="9985" width="6" style="211" customWidth="1"/>
    <col min="9986" max="9986" width="2.42578125" style="211" customWidth="1"/>
    <col min="9987" max="9987" width="59.7109375" style="211" customWidth="1"/>
    <col min="9988" max="9988" width="84.7109375" style="211" customWidth="1"/>
    <col min="9989" max="10240" width="11.42578125" style="211"/>
    <col min="10241" max="10241" width="6" style="211" customWidth="1"/>
    <col min="10242" max="10242" width="2.42578125" style="211" customWidth="1"/>
    <col min="10243" max="10243" width="59.7109375" style="211" customWidth="1"/>
    <col min="10244" max="10244" width="84.7109375" style="211" customWidth="1"/>
    <col min="10245" max="10496" width="11.42578125" style="211"/>
    <col min="10497" max="10497" width="6" style="211" customWidth="1"/>
    <col min="10498" max="10498" width="2.42578125" style="211" customWidth="1"/>
    <col min="10499" max="10499" width="59.7109375" style="211" customWidth="1"/>
    <col min="10500" max="10500" width="84.7109375" style="211" customWidth="1"/>
    <col min="10501" max="10752" width="11.42578125" style="211"/>
    <col min="10753" max="10753" width="6" style="211" customWidth="1"/>
    <col min="10754" max="10754" width="2.42578125" style="211" customWidth="1"/>
    <col min="10755" max="10755" width="59.7109375" style="211" customWidth="1"/>
    <col min="10756" max="10756" width="84.7109375" style="211" customWidth="1"/>
    <col min="10757" max="11008" width="11.42578125" style="211"/>
    <col min="11009" max="11009" width="6" style="211" customWidth="1"/>
    <col min="11010" max="11010" width="2.42578125" style="211" customWidth="1"/>
    <col min="11011" max="11011" width="59.7109375" style="211" customWidth="1"/>
    <col min="11012" max="11012" width="84.7109375" style="211" customWidth="1"/>
    <col min="11013" max="11264" width="11.42578125" style="211"/>
    <col min="11265" max="11265" width="6" style="211" customWidth="1"/>
    <col min="11266" max="11266" width="2.42578125" style="211" customWidth="1"/>
    <col min="11267" max="11267" width="59.7109375" style="211" customWidth="1"/>
    <col min="11268" max="11268" width="84.7109375" style="211" customWidth="1"/>
    <col min="11269" max="11520" width="11.42578125" style="211"/>
    <col min="11521" max="11521" width="6" style="211" customWidth="1"/>
    <col min="11522" max="11522" width="2.42578125" style="211" customWidth="1"/>
    <col min="11523" max="11523" width="59.7109375" style="211" customWidth="1"/>
    <col min="11524" max="11524" width="84.7109375" style="211" customWidth="1"/>
    <col min="11525" max="11776" width="11.42578125" style="211"/>
    <col min="11777" max="11777" width="6" style="211" customWidth="1"/>
    <col min="11778" max="11778" width="2.42578125" style="211" customWidth="1"/>
    <col min="11779" max="11779" width="59.7109375" style="211" customWidth="1"/>
    <col min="11780" max="11780" width="84.7109375" style="211" customWidth="1"/>
    <col min="11781" max="12032" width="11.42578125" style="211"/>
    <col min="12033" max="12033" width="6" style="211" customWidth="1"/>
    <col min="12034" max="12034" width="2.42578125" style="211" customWidth="1"/>
    <col min="12035" max="12035" width="59.7109375" style="211" customWidth="1"/>
    <col min="12036" max="12036" width="84.7109375" style="211" customWidth="1"/>
    <col min="12037" max="12288" width="11.42578125" style="211"/>
    <col min="12289" max="12289" width="6" style="211" customWidth="1"/>
    <col min="12290" max="12290" width="2.42578125" style="211" customWidth="1"/>
    <col min="12291" max="12291" width="59.7109375" style="211" customWidth="1"/>
    <col min="12292" max="12292" width="84.7109375" style="211" customWidth="1"/>
    <col min="12293" max="12544" width="11.42578125" style="211"/>
    <col min="12545" max="12545" width="6" style="211" customWidth="1"/>
    <col min="12546" max="12546" width="2.42578125" style="211" customWidth="1"/>
    <col min="12547" max="12547" width="59.7109375" style="211" customWidth="1"/>
    <col min="12548" max="12548" width="84.7109375" style="211" customWidth="1"/>
    <col min="12549" max="12800" width="11.42578125" style="211"/>
    <col min="12801" max="12801" width="6" style="211" customWidth="1"/>
    <col min="12802" max="12802" width="2.42578125" style="211" customWidth="1"/>
    <col min="12803" max="12803" width="59.7109375" style="211" customWidth="1"/>
    <col min="12804" max="12804" width="84.7109375" style="211" customWidth="1"/>
    <col min="12805" max="13056" width="11.42578125" style="211"/>
    <col min="13057" max="13057" width="6" style="211" customWidth="1"/>
    <col min="13058" max="13058" width="2.42578125" style="211" customWidth="1"/>
    <col min="13059" max="13059" width="59.7109375" style="211" customWidth="1"/>
    <col min="13060" max="13060" width="84.7109375" style="211" customWidth="1"/>
    <col min="13061" max="13312" width="11.42578125" style="211"/>
    <col min="13313" max="13313" width="6" style="211" customWidth="1"/>
    <col min="13314" max="13314" width="2.42578125" style="211" customWidth="1"/>
    <col min="13315" max="13315" width="59.7109375" style="211" customWidth="1"/>
    <col min="13316" max="13316" width="84.7109375" style="211" customWidth="1"/>
    <col min="13317" max="13568" width="11.42578125" style="211"/>
    <col min="13569" max="13569" width="6" style="211" customWidth="1"/>
    <col min="13570" max="13570" width="2.42578125" style="211" customWidth="1"/>
    <col min="13571" max="13571" width="59.7109375" style="211" customWidth="1"/>
    <col min="13572" max="13572" width="84.7109375" style="211" customWidth="1"/>
    <col min="13573" max="13824" width="11.42578125" style="211"/>
    <col min="13825" max="13825" width="6" style="211" customWidth="1"/>
    <col min="13826" max="13826" width="2.42578125" style="211" customWidth="1"/>
    <col min="13827" max="13827" width="59.7109375" style="211" customWidth="1"/>
    <col min="13828" max="13828" width="84.7109375" style="211" customWidth="1"/>
    <col min="13829" max="14080" width="11.42578125" style="211"/>
    <col min="14081" max="14081" width="6" style="211" customWidth="1"/>
    <col min="14082" max="14082" width="2.42578125" style="211" customWidth="1"/>
    <col min="14083" max="14083" width="59.7109375" style="211" customWidth="1"/>
    <col min="14084" max="14084" width="84.7109375" style="211" customWidth="1"/>
    <col min="14085" max="14336" width="11.42578125" style="211"/>
    <col min="14337" max="14337" width="6" style="211" customWidth="1"/>
    <col min="14338" max="14338" width="2.42578125" style="211" customWidth="1"/>
    <col min="14339" max="14339" width="59.7109375" style="211" customWidth="1"/>
    <col min="14340" max="14340" width="84.7109375" style="211" customWidth="1"/>
    <col min="14341" max="14592" width="11.42578125" style="211"/>
    <col min="14593" max="14593" width="6" style="211" customWidth="1"/>
    <col min="14594" max="14594" width="2.42578125" style="211" customWidth="1"/>
    <col min="14595" max="14595" width="59.7109375" style="211" customWidth="1"/>
    <col min="14596" max="14596" width="84.7109375" style="211" customWidth="1"/>
    <col min="14597" max="14848" width="11.42578125" style="211"/>
    <col min="14849" max="14849" width="6" style="211" customWidth="1"/>
    <col min="14850" max="14850" width="2.42578125" style="211" customWidth="1"/>
    <col min="14851" max="14851" width="59.7109375" style="211" customWidth="1"/>
    <col min="14852" max="14852" width="84.7109375" style="211" customWidth="1"/>
    <col min="14853" max="15104" width="11.42578125" style="211"/>
    <col min="15105" max="15105" width="6" style="211" customWidth="1"/>
    <col min="15106" max="15106" width="2.42578125" style="211" customWidth="1"/>
    <col min="15107" max="15107" width="59.7109375" style="211" customWidth="1"/>
    <col min="15108" max="15108" width="84.7109375" style="211" customWidth="1"/>
    <col min="15109" max="15360" width="11.42578125" style="211"/>
    <col min="15361" max="15361" width="6" style="211" customWidth="1"/>
    <col min="15362" max="15362" width="2.42578125" style="211" customWidth="1"/>
    <col min="15363" max="15363" width="59.7109375" style="211" customWidth="1"/>
    <col min="15364" max="15364" width="84.7109375" style="211" customWidth="1"/>
    <col min="15365" max="15616" width="11.42578125" style="211"/>
    <col min="15617" max="15617" width="6" style="211" customWidth="1"/>
    <col min="15618" max="15618" width="2.42578125" style="211" customWidth="1"/>
    <col min="15619" max="15619" width="59.7109375" style="211" customWidth="1"/>
    <col min="15620" max="15620" width="84.7109375" style="211" customWidth="1"/>
    <col min="15621" max="15872" width="11.42578125" style="211"/>
    <col min="15873" max="15873" width="6" style="211" customWidth="1"/>
    <col min="15874" max="15874" width="2.42578125" style="211" customWidth="1"/>
    <col min="15875" max="15875" width="59.7109375" style="211" customWidth="1"/>
    <col min="15876" max="15876" width="84.7109375" style="211" customWidth="1"/>
    <col min="15877" max="16128" width="11.42578125" style="211"/>
    <col min="16129" max="16129" width="6" style="211" customWidth="1"/>
    <col min="16130" max="16130" width="2.42578125" style="211" customWidth="1"/>
    <col min="16131" max="16131" width="59.7109375" style="211" customWidth="1"/>
    <col min="16132" max="16132" width="84.7109375" style="211" customWidth="1"/>
    <col min="16133" max="16384" width="11.42578125" style="211"/>
  </cols>
  <sheetData>
    <row r="1" spans="1:4" s="247" customFormat="1" ht="15.75" customHeight="1" x14ac:dyDescent="0.2">
      <c r="A1" s="401" t="s">
        <v>781</v>
      </c>
      <c r="B1" s="492"/>
      <c r="C1" s="492"/>
      <c r="D1" s="403" t="s">
        <v>1606</v>
      </c>
    </row>
    <row r="2" spans="1:4" s="247" customFormat="1" ht="15.75" customHeight="1" x14ac:dyDescent="0.2">
      <c r="A2" s="401" t="s">
        <v>1450</v>
      </c>
      <c r="B2" s="541"/>
      <c r="C2" s="541"/>
      <c r="D2" s="404"/>
    </row>
    <row r="3" spans="1:4" s="247" customFormat="1" ht="15.75" customHeight="1" x14ac:dyDescent="0.2">
      <c r="A3" s="401" t="s">
        <v>783</v>
      </c>
      <c r="B3" s="421"/>
      <c r="C3" s="421"/>
      <c r="D3" s="404"/>
    </row>
    <row r="4" spans="1:4" s="247" customFormat="1" ht="15.75" customHeight="1" x14ac:dyDescent="0.2">
      <c r="A4" s="401" t="s">
        <v>412</v>
      </c>
      <c r="B4" s="492"/>
      <c r="C4" s="492"/>
      <c r="D4" s="421"/>
    </row>
    <row r="5" spans="1:4" ht="9" customHeight="1" x14ac:dyDescent="0.2">
      <c r="A5" s="407"/>
      <c r="B5" s="402"/>
      <c r="C5" s="408"/>
      <c r="D5" s="402"/>
    </row>
    <row r="6" spans="1:4" ht="16.5" customHeight="1" x14ac:dyDescent="0.2">
      <c r="A6" s="1508" t="s">
        <v>13</v>
      </c>
      <c r="B6" s="1508"/>
      <c r="C6" s="1508"/>
      <c r="D6" s="1508"/>
    </row>
    <row r="7" spans="1:4" ht="15.75" customHeight="1" x14ac:dyDescent="0.2">
      <c r="A7" s="1509" t="s">
        <v>771</v>
      </c>
      <c r="B7" s="1509"/>
      <c r="C7" s="491" t="s">
        <v>784</v>
      </c>
      <c r="D7" s="491" t="s">
        <v>785</v>
      </c>
    </row>
    <row r="8" spans="1:4" s="410" customFormat="1" ht="24.75" customHeight="1" x14ac:dyDescent="0.2">
      <c r="A8" s="1522">
        <v>11</v>
      </c>
      <c r="B8" s="1522"/>
      <c r="C8" s="1512" t="s">
        <v>1451</v>
      </c>
      <c r="D8" s="1186" t="s">
        <v>1452</v>
      </c>
    </row>
    <row r="9" spans="1:4" s="410" customFormat="1" ht="14.25" customHeight="1" x14ac:dyDescent="0.2">
      <c r="A9" s="1523"/>
      <c r="B9" s="1523"/>
      <c r="C9" s="1506"/>
      <c r="D9" s="420" t="s">
        <v>1453</v>
      </c>
    </row>
    <row r="10" spans="1:4" s="410" customFormat="1" ht="12.75" customHeight="1" x14ac:dyDescent="0.2">
      <c r="A10" s="1523"/>
      <c r="B10" s="1523"/>
      <c r="C10" s="1506"/>
      <c r="D10" s="420" t="s">
        <v>1454</v>
      </c>
    </row>
    <row r="11" spans="1:4" s="410" customFormat="1" ht="14.25" customHeight="1" x14ac:dyDescent="0.2">
      <c r="A11" s="1523"/>
      <c r="B11" s="1523"/>
      <c r="C11" s="1506"/>
      <c r="D11" s="420" t="s">
        <v>1455</v>
      </c>
    </row>
    <row r="12" spans="1:4" s="410" customFormat="1" ht="14.25" customHeight="1" x14ac:dyDescent="0.2">
      <c r="A12" s="1523"/>
      <c r="B12" s="1523"/>
      <c r="C12" s="1506"/>
      <c r="D12" s="420" t="s">
        <v>1456</v>
      </c>
    </row>
    <row r="13" spans="1:4" s="410" customFormat="1" ht="14.25" customHeight="1" x14ac:dyDescent="0.2">
      <c r="A13" s="1523"/>
      <c r="B13" s="1523"/>
      <c r="C13" s="1506"/>
      <c r="D13" s="420" t="s">
        <v>1457</v>
      </c>
    </row>
    <row r="14" spans="1:4" s="410" customFormat="1" ht="15.75" customHeight="1" x14ac:dyDescent="0.2">
      <c r="A14" s="1523"/>
      <c r="B14" s="1523"/>
      <c r="C14" s="1506"/>
      <c r="D14" s="420" t="s">
        <v>1458</v>
      </c>
    </row>
    <row r="15" spans="1:4" s="410" customFormat="1" ht="14.25" customHeight="1" x14ac:dyDescent="0.2">
      <c r="A15" s="1523"/>
      <c r="B15" s="1523"/>
      <c r="C15" s="1506"/>
      <c r="D15" s="420" t="s">
        <v>1459</v>
      </c>
    </row>
    <row r="16" spans="1:4" s="410" customFormat="1" ht="13.5" customHeight="1" x14ac:dyDescent="0.2">
      <c r="A16" s="1523"/>
      <c r="B16" s="1523"/>
      <c r="C16" s="1506"/>
      <c r="D16" s="420" t="s">
        <v>1460</v>
      </c>
    </row>
    <row r="17" spans="1:4" s="410" customFormat="1" ht="15" customHeight="1" x14ac:dyDescent="0.2">
      <c r="A17" s="1523"/>
      <c r="B17" s="1523"/>
      <c r="C17" s="1506"/>
      <c r="D17" s="420" t="s">
        <v>1461</v>
      </c>
    </row>
    <row r="18" spans="1:4" s="410" customFormat="1" ht="14.25" customHeight="1" x14ac:dyDescent="0.2">
      <c r="A18" s="1523"/>
      <c r="B18" s="1523"/>
      <c r="C18" s="1506"/>
      <c r="D18" s="420" t="s">
        <v>2100</v>
      </c>
    </row>
    <row r="19" spans="1:4" s="410" customFormat="1" ht="14.25" customHeight="1" x14ac:dyDescent="0.2">
      <c r="A19" s="1523"/>
      <c r="B19" s="1523"/>
      <c r="C19" s="1506"/>
      <c r="D19" s="420" t="s">
        <v>1462</v>
      </c>
    </row>
    <row r="20" spans="1:4" s="410" customFormat="1" ht="16.5" customHeight="1" x14ac:dyDescent="0.2">
      <c r="A20" s="1523"/>
      <c r="B20" s="1523"/>
      <c r="C20" s="1506"/>
      <c r="D20" s="420" t="s">
        <v>2101</v>
      </c>
    </row>
    <row r="21" spans="1:4" s="410" customFormat="1" ht="15" customHeight="1" x14ac:dyDescent="0.2">
      <c r="A21" s="1523"/>
      <c r="B21" s="1523"/>
      <c r="C21" s="1506"/>
      <c r="D21" s="420" t="s">
        <v>1463</v>
      </c>
    </row>
    <row r="22" spans="1:4" s="410" customFormat="1" ht="24" customHeight="1" x14ac:dyDescent="0.2">
      <c r="A22" s="1523"/>
      <c r="B22" s="1523"/>
      <c r="C22" s="1506"/>
      <c r="D22" s="420" t="s">
        <v>2102</v>
      </c>
    </row>
    <row r="23" spans="1:4" s="410" customFormat="1" ht="24" customHeight="1" x14ac:dyDescent="0.2">
      <c r="A23" s="1523"/>
      <c r="B23" s="1523"/>
      <c r="C23" s="1506"/>
      <c r="D23" s="420" t="s">
        <v>2103</v>
      </c>
    </row>
    <row r="24" spans="1:4" s="410" customFormat="1" ht="24" customHeight="1" x14ac:dyDescent="0.2">
      <c r="A24" s="1523"/>
      <c r="B24" s="1523"/>
      <c r="C24" s="1506"/>
      <c r="D24" s="420" t="s">
        <v>1464</v>
      </c>
    </row>
    <row r="25" spans="1:4" s="410" customFormat="1" ht="13.5" customHeight="1" x14ac:dyDescent="0.2">
      <c r="A25" s="1523"/>
      <c r="B25" s="1523"/>
      <c r="C25" s="1506"/>
      <c r="D25" s="420" t="s">
        <v>1465</v>
      </c>
    </row>
    <row r="26" spans="1:4" s="410" customFormat="1" ht="13.5" customHeight="1" x14ac:dyDescent="0.2">
      <c r="A26" s="1523"/>
      <c r="B26" s="1523"/>
      <c r="C26" s="1506"/>
      <c r="D26" s="420" t="s">
        <v>1466</v>
      </c>
    </row>
    <row r="27" spans="1:4" s="410" customFormat="1" ht="14.25" customHeight="1" x14ac:dyDescent="0.2">
      <c r="A27" s="1523"/>
      <c r="B27" s="1523"/>
      <c r="C27" s="1506"/>
      <c r="D27" s="420" t="s">
        <v>1467</v>
      </c>
    </row>
    <row r="28" spans="1:4" s="410" customFormat="1" ht="13.5" customHeight="1" x14ac:dyDescent="0.2">
      <c r="A28" s="1523"/>
      <c r="B28" s="1523"/>
      <c r="C28" s="1506"/>
      <c r="D28" s="420" t="s">
        <v>1468</v>
      </c>
    </row>
    <row r="29" spans="1:4" s="410" customFormat="1" ht="16.5" customHeight="1" x14ac:dyDescent="0.2">
      <c r="A29" s="1523"/>
      <c r="B29" s="1523"/>
      <c r="C29" s="1506"/>
      <c r="D29" s="420" t="s">
        <v>1469</v>
      </c>
    </row>
    <row r="30" spans="1:4" s="410" customFormat="1" ht="25.5" x14ac:dyDescent="0.2">
      <c r="A30" s="1523"/>
      <c r="B30" s="1523"/>
      <c r="C30" s="1506"/>
      <c r="D30" s="420" t="s">
        <v>1470</v>
      </c>
    </row>
    <row r="31" spans="1:4" s="410" customFormat="1" ht="16.5" customHeight="1" x14ac:dyDescent="0.2">
      <c r="A31" s="1523"/>
      <c r="B31" s="1523"/>
      <c r="C31" s="1506"/>
      <c r="D31" s="420" t="s">
        <v>2104</v>
      </c>
    </row>
    <row r="32" spans="1:4" s="410" customFormat="1" ht="24" customHeight="1" x14ac:dyDescent="0.2">
      <c r="A32" s="1523"/>
      <c r="B32" s="1523"/>
      <c r="C32" s="1506"/>
      <c r="D32" s="420" t="s">
        <v>1471</v>
      </c>
    </row>
    <row r="33" spans="1:4" s="410" customFormat="1" ht="14.25" customHeight="1" x14ac:dyDescent="0.2">
      <c r="A33" s="1523"/>
      <c r="B33" s="1523"/>
      <c r="C33" s="1506"/>
      <c r="D33" s="420" t="s">
        <v>1472</v>
      </c>
    </row>
    <row r="34" spans="1:4" s="410" customFormat="1" ht="14.25" customHeight="1" x14ac:dyDescent="0.2">
      <c r="A34" s="1523"/>
      <c r="B34" s="1523"/>
      <c r="C34" s="1506"/>
      <c r="D34" s="420" t="s">
        <v>1473</v>
      </c>
    </row>
    <row r="35" spans="1:4" s="410" customFormat="1" ht="14.25" customHeight="1" x14ac:dyDescent="0.2">
      <c r="A35" s="1523"/>
      <c r="B35" s="1523"/>
      <c r="C35" s="1506"/>
      <c r="D35" s="420" t="s">
        <v>1474</v>
      </c>
    </row>
    <row r="36" spans="1:4" s="410" customFormat="1" ht="13.5" customHeight="1" x14ac:dyDescent="0.2">
      <c r="A36" s="1523"/>
      <c r="B36" s="1523"/>
      <c r="C36" s="1506"/>
      <c r="D36" s="420" t="s">
        <v>1475</v>
      </c>
    </row>
    <row r="37" spans="1:4" s="410" customFormat="1" ht="15" customHeight="1" x14ac:dyDescent="0.2">
      <c r="A37" s="1525"/>
      <c r="B37" s="1525"/>
      <c r="C37" s="1516"/>
      <c r="D37" s="1179" t="s">
        <v>1476</v>
      </c>
    </row>
    <row r="38" spans="1:4" s="208" customFormat="1" ht="9.75" customHeight="1" x14ac:dyDescent="0.2">
      <c r="A38" s="495"/>
      <c r="B38" s="499"/>
      <c r="C38" s="503"/>
      <c r="D38" s="503"/>
    </row>
    <row r="39" spans="1:4" s="208" customFormat="1" ht="10.5" customHeight="1" x14ac:dyDescent="0.2">
      <c r="A39" s="495"/>
      <c r="B39" s="499"/>
      <c r="C39" s="503"/>
      <c r="D39" s="503"/>
    </row>
    <row r="40" spans="1:4" s="208" customFormat="1" ht="15" customHeight="1" x14ac:dyDescent="0.2">
      <c r="A40" s="1507" t="s">
        <v>280</v>
      </c>
      <c r="B40" s="1507"/>
      <c r="C40" s="1507"/>
      <c r="D40" s="1507"/>
    </row>
    <row r="41" spans="1:4" s="208" customFormat="1" ht="15" customHeight="1" x14ac:dyDescent="0.2">
      <c r="A41" s="399"/>
      <c r="B41" s="419"/>
      <c r="C41" s="387"/>
      <c r="D41" s="387"/>
    </row>
    <row r="42" spans="1:4" s="208" customFormat="1" ht="15" customHeight="1" x14ac:dyDescent="0.2">
      <c r="A42" s="440"/>
      <c r="B42" s="419"/>
      <c r="C42" s="387"/>
      <c r="D42" s="204"/>
    </row>
    <row r="43" spans="1:4" ht="15" customHeight="1" x14ac:dyDescent="0.2"/>
    <row r="44" spans="1:4" ht="15" customHeight="1" x14ac:dyDescent="0.2">
      <c r="B44" s="399"/>
      <c r="C44" s="399"/>
      <c r="D44" s="399"/>
    </row>
    <row r="45" spans="1:4" ht="15" customHeight="1" x14ac:dyDescent="0.2"/>
    <row r="46" spans="1:4" ht="15" customHeight="1" x14ac:dyDescent="0.2"/>
    <row r="47" spans="1:4" ht="15" customHeight="1" x14ac:dyDescent="0.2"/>
    <row r="48" spans="1: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row r="56" ht="15" customHeight="1" x14ac:dyDescent="0.2"/>
    <row r="57" ht="15" customHeight="1" x14ac:dyDescent="0.2"/>
    <row r="58" ht="15" customHeight="1" x14ac:dyDescent="0.2"/>
    <row r="59" ht="15" customHeight="1" x14ac:dyDescent="0.2"/>
    <row r="60" ht="15" customHeight="1" x14ac:dyDescent="0.2"/>
    <row r="61" ht="15" customHeight="1" x14ac:dyDescent="0.2"/>
    <row r="62" ht="15" customHeight="1" x14ac:dyDescent="0.2"/>
    <row r="63" ht="15" customHeight="1" x14ac:dyDescent="0.2"/>
    <row r="64" ht="15" customHeight="1" x14ac:dyDescent="0.2"/>
    <row r="65" ht="15" customHeight="1" x14ac:dyDescent="0.2"/>
  </sheetData>
  <mergeCells count="6">
    <mergeCell ref="A40:D40"/>
    <mergeCell ref="A6:D6"/>
    <mergeCell ref="A7:B7"/>
    <mergeCell ref="A8:A37"/>
    <mergeCell ref="B8:B37"/>
    <mergeCell ref="C8:C3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&amp;L&amp;"Tahoma,Normal"476</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Button 1">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2" r:id="rId5" name="Button 2">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3" r:id="rId6" name="Button 3">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4" r:id="rId7" name="Button 4">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5" r:id="rId8" name="Button 5">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6" r:id="rId9" name="Button 6">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7" r:id="rId10" name="Button 7">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8" r:id="rId11" name="Button 8">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09" r:id="rId12" name="Button 9">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mc:AlternateContent xmlns:mc="http://schemas.openxmlformats.org/markup-compatibility/2006">
          <mc:Choice Requires="x14">
            <control shapeId="25610" r:id="rId13" name="Button 10">
              <controlPr defaultSize="0" print="0" autoFill="0" autoPict="0" macro="[1]!Macro21">
                <anchor moveWithCells="1" sizeWithCells="1">
                  <from>
                    <xdr:col>2</xdr:col>
                    <xdr:colOff>2895600</xdr:colOff>
                    <xdr:row>14</xdr:row>
                    <xdr:rowOff>152400</xdr:rowOff>
                  </from>
                  <to>
                    <xdr:col>2</xdr:col>
                    <xdr:colOff>2895600</xdr:colOff>
                    <xdr:row>14</xdr:row>
                    <xdr:rowOff>152400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L55"/>
  <sheetViews>
    <sheetView showGridLines="0" view="pageBreakPreview" zoomScaleNormal="75" zoomScaleSheetLayoutView="100" workbookViewId="0"/>
  </sheetViews>
  <sheetFormatPr baseColWidth="10" defaultColWidth="11.42578125" defaultRowHeight="12.75" x14ac:dyDescent="0.2"/>
  <cols>
    <col min="1" max="1" width="6" style="211" customWidth="1"/>
    <col min="2" max="2" width="2.42578125" style="211" customWidth="1"/>
    <col min="3" max="3" width="59.7109375" style="211" customWidth="1"/>
    <col min="4" max="4" width="84.7109375" style="211" customWidth="1"/>
    <col min="5" max="256" width="11.42578125" style="211"/>
    <col min="257" max="257" width="6" style="211" customWidth="1"/>
    <col min="258" max="258" width="2.42578125" style="211" customWidth="1"/>
    <col min="259" max="259" width="59.7109375" style="211" customWidth="1"/>
    <col min="260" max="260" width="84.7109375" style="211" customWidth="1"/>
    <col min="261" max="512" width="11.42578125" style="211"/>
    <col min="513" max="513" width="6" style="211" customWidth="1"/>
    <col min="514" max="514" width="2.42578125" style="211" customWidth="1"/>
    <col min="515" max="515" width="59.7109375" style="211" customWidth="1"/>
    <col min="516" max="516" width="84.7109375" style="211" customWidth="1"/>
    <col min="517" max="768" width="11.42578125" style="211"/>
    <col min="769" max="769" width="6" style="211" customWidth="1"/>
    <col min="770" max="770" width="2.42578125" style="211" customWidth="1"/>
    <col min="771" max="771" width="59.7109375" style="211" customWidth="1"/>
    <col min="772" max="772" width="84.7109375" style="211" customWidth="1"/>
    <col min="773" max="1024" width="11.42578125" style="211"/>
    <col min="1025" max="1025" width="6" style="211" customWidth="1"/>
    <col min="1026" max="1026" width="2.42578125" style="211" customWidth="1"/>
    <col min="1027" max="1027" width="59.7109375" style="211" customWidth="1"/>
    <col min="1028" max="1028" width="84.7109375" style="211" customWidth="1"/>
    <col min="1029" max="1280" width="11.42578125" style="211"/>
    <col min="1281" max="1281" width="6" style="211" customWidth="1"/>
    <col min="1282" max="1282" width="2.42578125" style="211" customWidth="1"/>
    <col min="1283" max="1283" width="59.7109375" style="211" customWidth="1"/>
    <col min="1284" max="1284" width="84.7109375" style="211" customWidth="1"/>
    <col min="1285" max="1536" width="11.42578125" style="211"/>
    <col min="1537" max="1537" width="6" style="211" customWidth="1"/>
    <col min="1538" max="1538" width="2.42578125" style="211" customWidth="1"/>
    <col min="1539" max="1539" width="59.7109375" style="211" customWidth="1"/>
    <col min="1540" max="1540" width="84.7109375" style="211" customWidth="1"/>
    <col min="1541" max="1792" width="11.42578125" style="211"/>
    <col min="1793" max="1793" width="6" style="211" customWidth="1"/>
    <col min="1794" max="1794" width="2.42578125" style="211" customWidth="1"/>
    <col min="1795" max="1795" width="59.7109375" style="211" customWidth="1"/>
    <col min="1796" max="1796" width="84.7109375" style="211" customWidth="1"/>
    <col min="1797" max="2048" width="11.42578125" style="211"/>
    <col min="2049" max="2049" width="6" style="211" customWidth="1"/>
    <col min="2050" max="2050" width="2.42578125" style="211" customWidth="1"/>
    <col min="2051" max="2051" width="59.7109375" style="211" customWidth="1"/>
    <col min="2052" max="2052" width="84.7109375" style="211" customWidth="1"/>
    <col min="2053" max="2304" width="11.42578125" style="211"/>
    <col min="2305" max="2305" width="6" style="211" customWidth="1"/>
    <col min="2306" max="2306" width="2.42578125" style="211" customWidth="1"/>
    <col min="2307" max="2307" width="59.7109375" style="211" customWidth="1"/>
    <col min="2308" max="2308" width="84.7109375" style="211" customWidth="1"/>
    <col min="2309" max="2560" width="11.42578125" style="211"/>
    <col min="2561" max="2561" width="6" style="211" customWidth="1"/>
    <col min="2562" max="2562" width="2.42578125" style="211" customWidth="1"/>
    <col min="2563" max="2563" width="59.7109375" style="211" customWidth="1"/>
    <col min="2564" max="2564" width="84.7109375" style="211" customWidth="1"/>
    <col min="2565" max="2816" width="11.42578125" style="211"/>
    <col min="2817" max="2817" width="6" style="211" customWidth="1"/>
    <col min="2818" max="2818" width="2.42578125" style="211" customWidth="1"/>
    <col min="2819" max="2819" width="59.7109375" style="211" customWidth="1"/>
    <col min="2820" max="2820" width="84.7109375" style="211" customWidth="1"/>
    <col min="2821" max="3072" width="11.42578125" style="211"/>
    <col min="3073" max="3073" width="6" style="211" customWidth="1"/>
    <col min="3074" max="3074" width="2.42578125" style="211" customWidth="1"/>
    <col min="3075" max="3075" width="59.7109375" style="211" customWidth="1"/>
    <col min="3076" max="3076" width="84.7109375" style="211" customWidth="1"/>
    <col min="3077" max="3328" width="11.42578125" style="211"/>
    <col min="3329" max="3329" width="6" style="211" customWidth="1"/>
    <col min="3330" max="3330" width="2.42578125" style="211" customWidth="1"/>
    <col min="3331" max="3331" width="59.7109375" style="211" customWidth="1"/>
    <col min="3332" max="3332" width="84.7109375" style="211" customWidth="1"/>
    <col min="3333" max="3584" width="11.42578125" style="211"/>
    <col min="3585" max="3585" width="6" style="211" customWidth="1"/>
    <col min="3586" max="3586" width="2.42578125" style="211" customWidth="1"/>
    <col min="3587" max="3587" width="59.7109375" style="211" customWidth="1"/>
    <col min="3588" max="3588" width="84.7109375" style="211" customWidth="1"/>
    <col min="3589" max="3840" width="11.42578125" style="211"/>
    <col min="3841" max="3841" width="6" style="211" customWidth="1"/>
    <col min="3842" max="3842" width="2.42578125" style="211" customWidth="1"/>
    <col min="3843" max="3843" width="59.7109375" style="211" customWidth="1"/>
    <col min="3844" max="3844" width="84.7109375" style="211" customWidth="1"/>
    <col min="3845" max="4096" width="11.42578125" style="211"/>
    <col min="4097" max="4097" width="6" style="211" customWidth="1"/>
    <col min="4098" max="4098" width="2.42578125" style="211" customWidth="1"/>
    <col min="4099" max="4099" width="59.7109375" style="211" customWidth="1"/>
    <col min="4100" max="4100" width="84.7109375" style="211" customWidth="1"/>
    <col min="4101" max="4352" width="11.42578125" style="211"/>
    <col min="4353" max="4353" width="6" style="211" customWidth="1"/>
    <col min="4354" max="4354" width="2.42578125" style="211" customWidth="1"/>
    <col min="4355" max="4355" width="59.7109375" style="211" customWidth="1"/>
    <col min="4356" max="4356" width="84.7109375" style="211" customWidth="1"/>
    <col min="4357" max="4608" width="11.42578125" style="211"/>
    <col min="4609" max="4609" width="6" style="211" customWidth="1"/>
    <col min="4610" max="4610" width="2.42578125" style="211" customWidth="1"/>
    <col min="4611" max="4611" width="59.7109375" style="211" customWidth="1"/>
    <col min="4612" max="4612" width="84.7109375" style="211" customWidth="1"/>
    <col min="4613" max="4864" width="11.42578125" style="211"/>
    <col min="4865" max="4865" width="6" style="211" customWidth="1"/>
    <col min="4866" max="4866" width="2.42578125" style="211" customWidth="1"/>
    <col min="4867" max="4867" width="59.7109375" style="211" customWidth="1"/>
    <col min="4868" max="4868" width="84.7109375" style="211" customWidth="1"/>
    <col min="4869" max="5120" width="11.42578125" style="211"/>
    <col min="5121" max="5121" width="6" style="211" customWidth="1"/>
    <col min="5122" max="5122" width="2.42578125" style="211" customWidth="1"/>
    <col min="5123" max="5123" width="59.7109375" style="211" customWidth="1"/>
    <col min="5124" max="5124" width="84.7109375" style="211" customWidth="1"/>
    <col min="5125" max="5376" width="11.42578125" style="211"/>
    <col min="5377" max="5377" width="6" style="211" customWidth="1"/>
    <col min="5378" max="5378" width="2.42578125" style="211" customWidth="1"/>
    <col min="5379" max="5379" width="59.7109375" style="211" customWidth="1"/>
    <col min="5380" max="5380" width="84.7109375" style="211" customWidth="1"/>
    <col min="5381" max="5632" width="11.42578125" style="211"/>
    <col min="5633" max="5633" width="6" style="211" customWidth="1"/>
    <col min="5634" max="5634" width="2.42578125" style="211" customWidth="1"/>
    <col min="5635" max="5635" width="59.7109375" style="211" customWidth="1"/>
    <col min="5636" max="5636" width="84.7109375" style="211" customWidth="1"/>
    <col min="5637" max="5888" width="11.42578125" style="211"/>
    <col min="5889" max="5889" width="6" style="211" customWidth="1"/>
    <col min="5890" max="5890" width="2.42578125" style="211" customWidth="1"/>
    <col min="5891" max="5891" width="59.7109375" style="211" customWidth="1"/>
    <col min="5892" max="5892" width="84.7109375" style="211" customWidth="1"/>
    <col min="5893" max="6144" width="11.42578125" style="211"/>
    <col min="6145" max="6145" width="6" style="211" customWidth="1"/>
    <col min="6146" max="6146" width="2.42578125" style="211" customWidth="1"/>
    <col min="6147" max="6147" width="59.7109375" style="211" customWidth="1"/>
    <col min="6148" max="6148" width="84.7109375" style="211" customWidth="1"/>
    <col min="6149" max="6400" width="11.42578125" style="211"/>
    <col min="6401" max="6401" width="6" style="211" customWidth="1"/>
    <col min="6402" max="6402" width="2.42578125" style="211" customWidth="1"/>
    <col min="6403" max="6403" width="59.7109375" style="211" customWidth="1"/>
    <col min="6404" max="6404" width="84.7109375" style="211" customWidth="1"/>
    <col min="6405" max="6656" width="11.42578125" style="211"/>
    <col min="6657" max="6657" width="6" style="211" customWidth="1"/>
    <col min="6658" max="6658" width="2.42578125" style="211" customWidth="1"/>
    <col min="6659" max="6659" width="59.7109375" style="211" customWidth="1"/>
    <col min="6660" max="6660" width="84.7109375" style="211" customWidth="1"/>
    <col min="6661" max="6912" width="11.42578125" style="211"/>
    <col min="6913" max="6913" width="6" style="211" customWidth="1"/>
    <col min="6914" max="6914" width="2.42578125" style="211" customWidth="1"/>
    <col min="6915" max="6915" width="59.7109375" style="211" customWidth="1"/>
    <col min="6916" max="6916" width="84.7109375" style="211" customWidth="1"/>
    <col min="6917" max="7168" width="11.42578125" style="211"/>
    <col min="7169" max="7169" width="6" style="211" customWidth="1"/>
    <col min="7170" max="7170" width="2.42578125" style="211" customWidth="1"/>
    <col min="7171" max="7171" width="59.7109375" style="211" customWidth="1"/>
    <col min="7172" max="7172" width="84.7109375" style="211" customWidth="1"/>
    <col min="7173" max="7424" width="11.42578125" style="211"/>
    <col min="7425" max="7425" width="6" style="211" customWidth="1"/>
    <col min="7426" max="7426" width="2.42578125" style="211" customWidth="1"/>
    <col min="7427" max="7427" width="59.7109375" style="211" customWidth="1"/>
    <col min="7428" max="7428" width="84.7109375" style="211" customWidth="1"/>
    <col min="7429" max="7680" width="11.42578125" style="211"/>
    <col min="7681" max="7681" width="6" style="211" customWidth="1"/>
    <col min="7682" max="7682" width="2.42578125" style="211" customWidth="1"/>
    <col min="7683" max="7683" width="59.7109375" style="211" customWidth="1"/>
    <col min="7684" max="7684" width="84.7109375" style="211" customWidth="1"/>
    <col min="7685" max="7936" width="11.42578125" style="211"/>
    <col min="7937" max="7937" width="6" style="211" customWidth="1"/>
    <col min="7938" max="7938" width="2.42578125" style="211" customWidth="1"/>
    <col min="7939" max="7939" width="59.7109375" style="211" customWidth="1"/>
    <col min="7940" max="7940" width="84.7109375" style="211" customWidth="1"/>
    <col min="7941" max="8192" width="11.42578125" style="211"/>
    <col min="8193" max="8193" width="6" style="211" customWidth="1"/>
    <col min="8194" max="8194" width="2.42578125" style="211" customWidth="1"/>
    <col min="8195" max="8195" width="59.7109375" style="211" customWidth="1"/>
    <col min="8196" max="8196" width="84.7109375" style="211" customWidth="1"/>
    <col min="8197" max="8448" width="11.42578125" style="211"/>
    <col min="8449" max="8449" width="6" style="211" customWidth="1"/>
    <col min="8450" max="8450" width="2.42578125" style="211" customWidth="1"/>
    <col min="8451" max="8451" width="59.7109375" style="211" customWidth="1"/>
    <col min="8452" max="8452" width="84.7109375" style="211" customWidth="1"/>
    <col min="8453" max="8704" width="11.42578125" style="211"/>
    <col min="8705" max="8705" width="6" style="211" customWidth="1"/>
    <col min="8706" max="8706" width="2.42578125" style="211" customWidth="1"/>
    <col min="8707" max="8707" width="59.7109375" style="211" customWidth="1"/>
    <col min="8708" max="8708" width="84.7109375" style="211" customWidth="1"/>
    <col min="8709" max="8960" width="11.42578125" style="211"/>
    <col min="8961" max="8961" width="6" style="211" customWidth="1"/>
    <col min="8962" max="8962" width="2.42578125" style="211" customWidth="1"/>
    <col min="8963" max="8963" width="59.7109375" style="211" customWidth="1"/>
    <col min="8964" max="8964" width="84.7109375" style="211" customWidth="1"/>
    <col min="8965" max="9216" width="11.42578125" style="211"/>
    <col min="9217" max="9217" width="6" style="211" customWidth="1"/>
    <col min="9218" max="9218" width="2.42578125" style="211" customWidth="1"/>
    <col min="9219" max="9219" width="59.7109375" style="211" customWidth="1"/>
    <col min="9220" max="9220" width="84.7109375" style="211" customWidth="1"/>
    <col min="9221" max="9472" width="11.42578125" style="211"/>
    <col min="9473" max="9473" width="6" style="211" customWidth="1"/>
    <col min="9474" max="9474" width="2.42578125" style="211" customWidth="1"/>
    <col min="9475" max="9475" width="59.7109375" style="211" customWidth="1"/>
    <col min="9476" max="9476" width="84.7109375" style="211" customWidth="1"/>
    <col min="9477" max="9728" width="11.42578125" style="211"/>
    <col min="9729" max="9729" width="6" style="211" customWidth="1"/>
    <col min="9730" max="9730" width="2.42578125" style="211" customWidth="1"/>
    <col min="9731" max="9731" width="59.7109375" style="211" customWidth="1"/>
    <col min="9732" max="9732" width="84.7109375" style="211" customWidth="1"/>
    <col min="9733" max="9984" width="11.42578125" style="211"/>
    <col min="9985" max="9985" width="6" style="211" customWidth="1"/>
    <col min="9986" max="9986" width="2.42578125" style="211" customWidth="1"/>
    <col min="9987" max="9987" width="59.7109375" style="211" customWidth="1"/>
    <col min="9988" max="9988" width="84.7109375" style="211" customWidth="1"/>
    <col min="9989" max="10240" width="11.42578125" style="211"/>
    <col min="10241" max="10241" width="6" style="211" customWidth="1"/>
    <col min="10242" max="10242" width="2.42578125" style="211" customWidth="1"/>
    <col min="10243" max="10243" width="59.7109375" style="211" customWidth="1"/>
    <col min="10244" max="10244" width="84.7109375" style="211" customWidth="1"/>
    <col min="10245" max="10496" width="11.42578125" style="211"/>
    <col min="10497" max="10497" width="6" style="211" customWidth="1"/>
    <col min="10498" max="10498" width="2.42578125" style="211" customWidth="1"/>
    <col min="10499" max="10499" width="59.7109375" style="211" customWidth="1"/>
    <col min="10500" max="10500" width="84.7109375" style="211" customWidth="1"/>
    <col min="10501" max="10752" width="11.42578125" style="211"/>
    <col min="10753" max="10753" width="6" style="211" customWidth="1"/>
    <col min="10754" max="10754" width="2.42578125" style="211" customWidth="1"/>
    <col min="10755" max="10755" width="59.7109375" style="211" customWidth="1"/>
    <col min="10756" max="10756" width="84.7109375" style="211" customWidth="1"/>
    <col min="10757" max="11008" width="11.42578125" style="211"/>
    <col min="11009" max="11009" width="6" style="211" customWidth="1"/>
    <col min="11010" max="11010" width="2.42578125" style="211" customWidth="1"/>
    <col min="11011" max="11011" width="59.7109375" style="211" customWidth="1"/>
    <col min="11012" max="11012" width="84.7109375" style="211" customWidth="1"/>
    <col min="11013" max="11264" width="11.42578125" style="211"/>
    <col min="11265" max="11265" width="6" style="211" customWidth="1"/>
    <col min="11266" max="11266" width="2.42578125" style="211" customWidth="1"/>
    <col min="11267" max="11267" width="59.7109375" style="211" customWidth="1"/>
    <col min="11268" max="11268" width="84.7109375" style="211" customWidth="1"/>
    <col min="11269" max="11520" width="11.42578125" style="211"/>
    <col min="11521" max="11521" width="6" style="211" customWidth="1"/>
    <col min="11522" max="11522" width="2.42578125" style="211" customWidth="1"/>
    <col min="11523" max="11523" width="59.7109375" style="211" customWidth="1"/>
    <col min="11524" max="11524" width="84.7109375" style="211" customWidth="1"/>
    <col min="11525" max="11776" width="11.42578125" style="211"/>
    <col min="11777" max="11777" width="6" style="211" customWidth="1"/>
    <col min="11778" max="11778" width="2.42578125" style="211" customWidth="1"/>
    <col min="11779" max="11779" width="59.7109375" style="211" customWidth="1"/>
    <col min="11780" max="11780" width="84.7109375" style="211" customWidth="1"/>
    <col min="11781" max="12032" width="11.42578125" style="211"/>
    <col min="12033" max="12033" width="6" style="211" customWidth="1"/>
    <col min="12034" max="12034" width="2.42578125" style="211" customWidth="1"/>
    <col min="12035" max="12035" width="59.7109375" style="211" customWidth="1"/>
    <col min="12036" max="12036" width="84.7109375" style="211" customWidth="1"/>
    <col min="12037" max="12288" width="11.42578125" style="211"/>
    <col min="12289" max="12289" width="6" style="211" customWidth="1"/>
    <col min="12290" max="12290" width="2.42578125" style="211" customWidth="1"/>
    <col min="12291" max="12291" width="59.7109375" style="211" customWidth="1"/>
    <col min="12292" max="12292" width="84.7109375" style="211" customWidth="1"/>
    <col min="12293" max="12544" width="11.42578125" style="211"/>
    <col min="12545" max="12545" width="6" style="211" customWidth="1"/>
    <col min="12546" max="12546" width="2.42578125" style="211" customWidth="1"/>
    <col min="12547" max="12547" width="59.7109375" style="211" customWidth="1"/>
    <col min="12548" max="12548" width="84.7109375" style="211" customWidth="1"/>
    <col min="12549" max="12800" width="11.42578125" style="211"/>
    <col min="12801" max="12801" width="6" style="211" customWidth="1"/>
    <col min="12802" max="12802" width="2.42578125" style="211" customWidth="1"/>
    <col min="12803" max="12803" width="59.7109375" style="211" customWidth="1"/>
    <col min="12804" max="12804" width="84.7109375" style="211" customWidth="1"/>
    <col min="12805" max="13056" width="11.42578125" style="211"/>
    <col min="13057" max="13057" width="6" style="211" customWidth="1"/>
    <col min="13058" max="13058" width="2.42578125" style="211" customWidth="1"/>
    <col min="13059" max="13059" width="59.7109375" style="211" customWidth="1"/>
    <col min="13060" max="13060" width="84.7109375" style="211" customWidth="1"/>
    <col min="13061" max="13312" width="11.42578125" style="211"/>
    <col min="13313" max="13313" width="6" style="211" customWidth="1"/>
    <col min="13314" max="13314" width="2.42578125" style="211" customWidth="1"/>
    <col min="13315" max="13315" width="59.7109375" style="211" customWidth="1"/>
    <col min="13316" max="13316" width="84.7109375" style="211" customWidth="1"/>
    <col min="13317" max="13568" width="11.42578125" style="211"/>
    <col min="13569" max="13569" width="6" style="211" customWidth="1"/>
    <col min="13570" max="13570" width="2.42578125" style="211" customWidth="1"/>
    <col min="13571" max="13571" width="59.7109375" style="211" customWidth="1"/>
    <col min="13572" max="13572" width="84.7109375" style="211" customWidth="1"/>
    <col min="13573" max="13824" width="11.42578125" style="211"/>
    <col min="13825" max="13825" width="6" style="211" customWidth="1"/>
    <col min="13826" max="13826" width="2.42578125" style="211" customWidth="1"/>
    <col min="13827" max="13827" width="59.7109375" style="211" customWidth="1"/>
    <col min="13828" max="13828" width="84.7109375" style="211" customWidth="1"/>
    <col min="13829" max="14080" width="11.42578125" style="211"/>
    <col min="14081" max="14081" width="6" style="211" customWidth="1"/>
    <col min="14082" max="14082" width="2.42578125" style="211" customWidth="1"/>
    <col min="14083" max="14083" width="59.7109375" style="211" customWidth="1"/>
    <col min="14084" max="14084" width="84.7109375" style="211" customWidth="1"/>
    <col min="14085" max="14336" width="11.42578125" style="211"/>
    <col min="14337" max="14337" width="6" style="211" customWidth="1"/>
    <col min="14338" max="14338" width="2.42578125" style="211" customWidth="1"/>
    <col min="14339" max="14339" width="59.7109375" style="211" customWidth="1"/>
    <col min="14340" max="14340" width="84.7109375" style="211" customWidth="1"/>
    <col min="14341" max="14592" width="11.42578125" style="211"/>
    <col min="14593" max="14593" width="6" style="211" customWidth="1"/>
    <col min="14594" max="14594" width="2.42578125" style="211" customWidth="1"/>
    <col min="14595" max="14595" width="59.7109375" style="211" customWidth="1"/>
    <col min="14596" max="14596" width="84.7109375" style="211" customWidth="1"/>
    <col min="14597" max="14848" width="11.42578125" style="211"/>
    <col min="14849" max="14849" width="6" style="211" customWidth="1"/>
    <col min="14850" max="14850" width="2.42578125" style="211" customWidth="1"/>
    <col min="14851" max="14851" width="59.7109375" style="211" customWidth="1"/>
    <col min="14852" max="14852" width="84.7109375" style="211" customWidth="1"/>
    <col min="14853" max="15104" width="11.42578125" style="211"/>
    <col min="15105" max="15105" width="6" style="211" customWidth="1"/>
    <col min="15106" max="15106" width="2.42578125" style="211" customWidth="1"/>
    <col min="15107" max="15107" width="59.7109375" style="211" customWidth="1"/>
    <col min="15108" max="15108" width="84.7109375" style="211" customWidth="1"/>
    <col min="15109" max="15360" width="11.42578125" style="211"/>
    <col min="15361" max="15361" width="6" style="211" customWidth="1"/>
    <col min="15362" max="15362" width="2.42578125" style="211" customWidth="1"/>
    <col min="15363" max="15363" width="59.7109375" style="211" customWidth="1"/>
    <col min="15364" max="15364" width="84.7109375" style="211" customWidth="1"/>
    <col min="15365" max="15616" width="11.42578125" style="211"/>
    <col min="15617" max="15617" width="6" style="211" customWidth="1"/>
    <col min="15618" max="15618" width="2.42578125" style="211" customWidth="1"/>
    <col min="15619" max="15619" width="59.7109375" style="211" customWidth="1"/>
    <col min="15620" max="15620" width="84.7109375" style="211" customWidth="1"/>
    <col min="15621" max="15872" width="11.42578125" style="211"/>
    <col min="15873" max="15873" width="6" style="211" customWidth="1"/>
    <col min="15874" max="15874" width="2.42578125" style="211" customWidth="1"/>
    <col min="15875" max="15875" width="59.7109375" style="211" customWidth="1"/>
    <col min="15876" max="15876" width="84.7109375" style="211" customWidth="1"/>
    <col min="15877" max="16128" width="11.42578125" style="211"/>
    <col min="16129" max="16129" width="6" style="211" customWidth="1"/>
    <col min="16130" max="16130" width="2.42578125" style="211" customWidth="1"/>
    <col min="16131" max="16131" width="59.7109375" style="211" customWidth="1"/>
    <col min="16132" max="16132" width="84.7109375" style="211" customWidth="1"/>
    <col min="16133" max="16384" width="11.42578125" style="211"/>
  </cols>
  <sheetData>
    <row r="1" spans="1:12" s="247" customFormat="1" ht="15.75" customHeight="1" x14ac:dyDescent="0.2">
      <c r="A1" s="693" t="s">
        <v>781</v>
      </c>
      <c r="B1" s="701"/>
      <c r="C1" s="701"/>
      <c r="D1" s="403" t="s">
        <v>1606</v>
      </c>
    </row>
    <row r="2" spans="1:12" s="247" customFormat="1" ht="15.75" customHeight="1" x14ac:dyDescent="0.2">
      <c r="A2" s="693" t="s">
        <v>1450</v>
      </c>
      <c r="B2" s="541"/>
      <c r="C2" s="541"/>
      <c r="D2" s="404"/>
    </row>
    <row r="3" spans="1:12" s="247" customFormat="1" ht="15.75" customHeight="1" x14ac:dyDescent="0.2">
      <c r="A3" s="693" t="s">
        <v>783</v>
      </c>
      <c r="B3" s="421"/>
      <c r="C3" s="421"/>
      <c r="D3" s="404"/>
    </row>
    <row r="4" spans="1:12" s="247" customFormat="1" ht="15.75" customHeight="1" x14ac:dyDescent="0.2">
      <c r="A4" s="693" t="s">
        <v>412</v>
      </c>
      <c r="B4" s="701"/>
      <c r="C4" s="701"/>
      <c r="D4" s="421"/>
    </row>
    <row r="5" spans="1:12" ht="12.75" customHeight="1" x14ac:dyDescent="0.2">
      <c r="A5" s="407"/>
      <c r="B5" s="402"/>
      <c r="C5" s="408"/>
      <c r="D5" s="402"/>
    </row>
    <row r="6" spans="1:12" ht="15" customHeight="1" x14ac:dyDescent="0.2">
      <c r="A6" s="1508" t="s">
        <v>13</v>
      </c>
      <c r="B6" s="1508"/>
      <c r="C6" s="1508"/>
      <c r="D6" s="1508"/>
    </row>
    <row r="7" spans="1:12" ht="20.25" customHeight="1" x14ac:dyDescent="0.2">
      <c r="A7" s="1509" t="s">
        <v>771</v>
      </c>
      <c r="B7" s="1509"/>
      <c r="C7" s="700" t="s">
        <v>784</v>
      </c>
      <c r="D7" s="700" t="s">
        <v>785</v>
      </c>
    </row>
    <row r="8" spans="1:12" s="208" customFormat="1" ht="15.75" customHeight="1" x14ac:dyDescent="0.2">
      <c r="A8" s="1520">
        <v>11</v>
      </c>
      <c r="B8" s="1522"/>
      <c r="C8" s="1512" t="s">
        <v>1451</v>
      </c>
      <c r="D8" s="1178" t="s">
        <v>2105</v>
      </c>
      <c r="E8" s="410"/>
      <c r="F8" s="410"/>
      <c r="G8" s="410"/>
      <c r="H8" s="410"/>
      <c r="I8" s="410"/>
      <c r="J8" s="410"/>
      <c r="K8" s="410"/>
      <c r="L8" s="410"/>
    </row>
    <row r="9" spans="1:12" s="208" customFormat="1" ht="16.5" customHeight="1" x14ac:dyDescent="0.2">
      <c r="A9" s="1521"/>
      <c r="B9" s="1523"/>
      <c r="C9" s="1506"/>
      <c r="D9" s="420" t="s">
        <v>2106</v>
      </c>
      <c r="E9" s="410"/>
      <c r="F9" s="410"/>
      <c r="G9" s="410"/>
      <c r="H9" s="410"/>
      <c r="I9" s="410"/>
      <c r="J9" s="410"/>
      <c r="K9" s="410"/>
      <c r="L9" s="410"/>
    </row>
    <row r="10" spans="1:12" s="208" customFormat="1" ht="15.75" customHeight="1" x14ac:dyDescent="0.2">
      <c r="A10" s="1521"/>
      <c r="B10" s="1523"/>
      <c r="C10" s="1506"/>
      <c r="D10" s="420" t="s">
        <v>1477</v>
      </c>
      <c r="E10" s="410"/>
      <c r="F10" s="410"/>
      <c r="G10" s="410"/>
      <c r="H10" s="410"/>
      <c r="I10" s="410"/>
      <c r="J10" s="410"/>
      <c r="K10" s="410"/>
      <c r="L10" s="410"/>
    </row>
    <row r="11" spans="1:12" s="208" customFormat="1" ht="17.25" customHeight="1" x14ac:dyDescent="0.2">
      <c r="A11" s="1521"/>
      <c r="B11" s="1523"/>
      <c r="C11" s="1506"/>
      <c r="D11" s="420" t="s">
        <v>1478</v>
      </c>
      <c r="E11" s="410"/>
      <c r="F11" s="410"/>
      <c r="G11" s="410"/>
      <c r="H11" s="410"/>
      <c r="I11" s="410"/>
      <c r="J11" s="410"/>
      <c r="K11" s="410"/>
      <c r="L11" s="410"/>
    </row>
    <row r="12" spans="1:12" s="208" customFormat="1" ht="16.5" customHeight="1" x14ac:dyDescent="0.2">
      <c r="A12" s="1521"/>
      <c r="B12" s="1523"/>
      <c r="C12" s="1506"/>
      <c r="D12" s="420" t="s">
        <v>1479</v>
      </c>
      <c r="E12" s="410"/>
      <c r="F12" s="410"/>
      <c r="G12" s="410"/>
      <c r="H12" s="410"/>
      <c r="I12" s="410"/>
      <c r="J12" s="410"/>
      <c r="K12" s="410"/>
      <c r="L12" s="410"/>
    </row>
    <row r="13" spans="1:12" s="208" customFormat="1" ht="15.75" customHeight="1" x14ac:dyDescent="0.2">
      <c r="A13" s="1521"/>
      <c r="B13" s="1523"/>
      <c r="C13" s="1506"/>
      <c r="D13" s="420" t="s">
        <v>1670</v>
      </c>
      <c r="E13" s="410"/>
      <c r="F13" s="410"/>
      <c r="G13" s="410"/>
      <c r="H13" s="410"/>
      <c r="I13" s="410"/>
      <c r="J13" s="410"/>
      <c r="K13" s="410"/>
      <c r="L13" s="410"/>
    </row>
    <row r="14" spans="1:12" s="208" customFormat="1" ht="15.75" customHeight="1" x14ac:dyDescent="0.2">
      <c r="A14" s="1521"/>
      <c r="B14" s="1523"/>
      <c r="C14" s="1506"/>
      <c r="D14" s="420" t="s">
        <v>1480</v>
      </c>
      <c r="E14" s="410"/>
      <c r="F14" s="410"/>
      <c r="G14" s="410"/>
      <c r="H14" s="410"/>
      <c r="I14" s="410"/>
      <c r="J14" s="410"/>
      <c r="K14" s="410"/>
      <c r="L14" s="410"/>
    </row>
    <row r="15" spans="1:12" s="208" customFormat="1" ht="24.75" customHeight="1" x14ac:dyDescent="0.2">
      <c r="A15" s="1521"/>
      <c r="B15" s="1523"/>
      <c r="C15" s="1506"/>
      <c r="D15" s="420" t="s">
        <v>1481</v>
      </c>
      <c r="E15" s="410"/>
      <c r="F15" s="410"/>
      <c r="G15" s="410"/>
      <c r="H15" s="410"/>
      <c r="I15" s="410"/>
      <c r="J15" s="410"/>
      <c r="K15" s="410"/>
      <c r="L15" s="410"/>
    </row>
    <row r="16" spans="1:12" s="208" customFormat="1" ht="15.75" customHeight="1" x14ac:dyDescent="0.2">
      <c r="A16" s="1521"/>
      <c r="B16" s="1523"/>
      <c r="C16" s="1506"/>
      <c r="D16" s="420" t="s">
        <v>2107</v>
      </c>
      <c r="E16" s="410"/>
      <c r="F16" s="410"/>
      <c r="G16" s="410"/>
      <c r="H16" s="410"/>
      <c r="I16" s="410"/>
      <c r="J16" s="410"/>
      <c r="K16" s="410"/>
      <c r="L16" s="410"/>
    </row>
    <row r="17" spans="1:12" s="208" customFormat="1" ht="15.75" customHeight="1" x14ac:dyDescent="0.2">
      <c r="A17" s="1521"/>
      <c r="B17" s="1523"/>
      <c r="C17" s="1506"/>
      <c r="D17" s="420" t="s">
        <v>2108</v>
      </c>
      <c r="E17" s="410"/>
      <c r="F17" s="410"/>
      <c r="G17" s="410"/>
      <c r="H17" s="410"/>
      <c r="I17" s="410"/>
      <c r="J17" s="410"/>
      <c r="K17" s="410"/>
      <c r="L17" s="410"/>
    </row>
    <row r="18" spans="1:12" s="208" customFormat="1" ht="17.25" customHeight="1" x14ac:dyDescent="0.2">
      <c r="A18" s="1521"/>
      <c r="B18" s="1523"/>
      <c r="C18" s="1506"/>
      <c r="D18" s="420" t="s">
        <v>2109</v>
      </c>
      <c r="E18" s="410"/>
      <c r="F18" s="410"/>
      <c r="G18" s="410"/>
      <c r="H18" s="410"/>
      <c r="I18" s="410"/>
      <c r="J18" s="410"/>
      <c r="K18" s="410"/>
      <c r="L18" s="410"/>
    </row>
    <row r="19" spans="1:12" s="208" customFormat="1" ht="16.5" customHeight="1" x14ac:dyDescent="0.2">
      <c r="A19" s="1521"/>
      <c r="B19" s="1523"/>
      <c r="C19" s="1506"/>
      <c r="D19" s="420" t="s">
        <v>2110</v>
      </c>
      <c r="E19" s="410"/>
      <c r="F19" s="410"/>
      <c r="G19" s="410"/>
      <c r="H19" s="410"/>
      <c r="I19" s="410"/>
      <c r="J19" s="410"/>
      <c r="K19" s="410"/>
      <c r="L19" s="410"/>
    </row>
    <row r="20" spans="1:12" s="208" customFormat="1" ht="25.5" customHeight="1" x14ac:dyDescent="0.2">
      <c r="A20" s="1521"/>
      <c r="B20" s="1523"/>
      <c r="C20" s="1506"/>
      <c r="D20" s="420" t="s">
        <v>2111</v>
      </c>
      <c r="E20" s="410"/>
      <c r="F20" s="410"/>
      <c r="G20" s="410"/>
      <c r="H20" s="410"/>
      <c r="I20" s="410"/>
      <c r="J20" s="410"/>
      <c r="K20" s="410"/>
      <c r="L20" s="410"/>
    </row>
    <row r="21" spans="1:12" s="208" customFormat="1" ht="14.25" customHeight="1" x14ac:dyDescent="0.2">
      <c r="A21" s="1521"/>
      <c r="B21" s="1523"/>
      <c r="C21" s="1506"/>
      <c r="D21" s="420" t="s">
        <v>1482</v>
      </c>
      <c r="E21" s="410"/>
      <c r="F21" s="410"/>
      <c r="G21" s="410"/>
      <c r="H21" s="410"/>
      <c r="I21" s="410"/>
      <c r="J21" s="410"/>
      <c r="K21" s="410"/>
      <c r="L21" s="410"/>
    </row>
    <row r="22" spans="1:12" s="208" customFormat="1" ht="13.5" customHeight="1" x14ac:dyDescent="0.2">
      <c r="A22" s="1521"/>
      <c r="B22" s="1523"/>
      <c r="C22" s="1506"/>
      <c r="D22" s="420" t="s">
        <v>2112</v>
      </c>
      <c r="E22" s="410"/>
      <c r="F22" s="410"/>
      <c r="G22" s="410"/>
      <c r="H22" s="410"/>
      <c r="I22" s="410"/>
      <c r="J22" s="410"/>
      <c r="K22" s="410"/>
      <c r="L22" s="410"/>
    </row>
    <row r="23" spans="1:12" s="208" customFormat="1" ht="16.5" customHeight="1" x14ac:dyDescent="0.2">
      <c r="A23" s="1521"/>
      <c r="B23" s="1523"/>
      <c r="C23" s="1506"/>
      <c r="D23" s="420" t="s">
        <v>1483</v>
      </c>
      <c r="E23" s="410"/>
      <c r="F23" s="410"/>
      <c r="G23" s="410"/>
      <c r="H23" s="410"/>
      <c r="I23" s="410"/>
      <c r="J23" s="410"/>
      <c r="K23" s="410"/>
      <c r="L23" s="410"/>
    </row>
    <row r="24" spans="1:12" s="208" customFormat="1" ht="15.75" customHeight="1" x14ac:dyDescent="0.2">
      <c r="A24" s="1521"/>
      <c r="B24" s="1523"/>
      <c r="C24" s="1506"/>
      <c r="D24" s="420" t="s">
        <v>1484</v>
      </c>
      <c r="E24" s="410"/>
      <c r="F24" s="410"/>
      <c r="G24" s="410"/>
      <c r="H24" s="410"/>
      <c r="I24" s="410"/>
      <c r="J24" s="410"/>
      <c r="K24" s="410"/>
      <c r="L24" s="410"/>
    </row>
    <row r="25" spans="1:12" s="208" customFormat="1" ht="16.5" customHeight="1" x14ac:dyDescent="0.2">
      <c r="A25" s="1521"/>
      <c r="B25" s="1523"/>
      <c r="C25" s="1506"/>
      <c r="D25" s="420" t="s">
        <v>1485</v>
      </c>
      <c r="E25" s="410"/>
      <c r="F25" s="410"/>
      <c r="G25" s="410"/>
      <c r="H25" s="410"/>
      <c r="I25" s="410"/>
      <c r="J25" s="410"/>
      <c r="K25" s="410"/>
      <c r="L25" s="410"/>
    </row>
    <row r="26" spans="1:12" s="208" customFormat="1" ht="16.5" customHeight="1" x14ac:dyDescent="0.2">
      <c r="A26" s="1521"/>
      <c r="B26" s="1523"/>
      <c r="C26" s="1506"/>
      <c r="D26" s="420" t="s">
        <v>1486</v>
      </c>
      <c r="E26" s="410"/>
      <c r="F26" s="410"/>
      <c r="G26" s="410"/>
      <c r="H26" s="410"/>
      <c r="I26" s="410"/>
      <c r="J26" s="410"/>
      <c r="K26" s="410"/>
      <c r="L26" s="410"/>
    </row>
    <row r="27" spans="1:12" s="208" customFormat="1" ht="16.5" customHeight="1" x14ac:dyDescent="0.2">
      <c r="A27" s="1521"/>
      <c r="B27" s="1523"/>
      <c r="C27" s="1506"/>
      <c r="D27" s="420" t="s">
        <v>1487</v>
      </c>
      <c r="E27" s="410"/>
      <c r="F27" s="410"/>
      <c r="G27" s="410"/>
      <c r="H27" s="410"/>
      <c r="I27" s="410"/>
      <c r="J27" s="410"/>
      <c r="K27" s="410"/>
      <c r="L27" s="410"/>
    </row>
    <row r="28" spans="1:12" s="208" customFormat="1" ht="25.5" customHeight="1" x14ac:dyDescent="0.2">
      <c r="A28" s="1521"/>
      <c r="B28" s="1523"/>
      <c r="C28" s="1506"/>
      <c r="D28" s="420" t="s">
        <v>1488</v>
      </c>
      <c r="E28" s="410"/>
      <c r="F28" s="410"/>
      <c r="G28" s="410"/>
      <c r="H28" s="410"/>
      <c r="I28" s="410"/>
      <c r="J28" s="410"/>
      <c r="K28" s="410"/>
      <c r="L28" s="410"/>
    </row>
    <row r="29" spans="1:12" s="208" customFormat="1" ht="16.5" customHeight="1" x14ac:dyDescent="0.2">
      <c r="A29" s="1521"/>
      <c r="B29" s="1523"/>
      <c r="C29" s="1506"/>
      <c r="D29" s="420" t="s">
        <v>1489</v>
      </c>
      <c r="E29" s="410"/>
      <c r="F29" s="410"/>
      <c r="G29" s="410"/>
      <c r="H29" s="410"/>
      <c r="I29" s="410"/>
      <c r="J29" s="410"/>
      <c r="K29" s="410"/>
      <c r="L29" s="410"/>
    </row>
    <row r="30" spans="1:12" s="208" customFormat="1" ht="17.25" customHeight="1" x14ac:dyDescent="0.2">
      <c r="A30" s="1521"/>
      <c r="B30" s="1523"/>
      <c r="C30" s="1506"/>
      <c r="D30" s="420" t="s">
        <v>1490</v>
      </c>
      <c r="E30" s="410"/>
      <c r="F30" s="410"/>
      <c r="G30" s="410"/>
      <c r="H30" s="410"/>
      <c r="I30" s="410"/>
      <c r="J30" s="410"/>
      <c r="K30" s="410"/>
      <c r="L30" s="410"/>
    </row>
    <row r="31" spans="1:12" s="208" customFormat="1" ht="16.5" customHeight="1" x14ac:dyDescent="0.2">
      <c r="A31" s="1532"/>
      <c r="B31" s="1525"/>
      <c r="C31" s="1516"/>
      <c r="D31" s="1179" t="s">
        <v>1491</v>
      </c>
      <c r="E31" s="410"/>
      <c r="F31" s="410"/>
      <c r="G31" s="410"/>
      <c r="H31" s="410"/>
      <c r="I31" s="410"/>
      <c r="J31" s="410"/>
      <c r="K31" s="410"/>
      <c r="L31" s="410"/>
    </row>
    <row r="32" spans="1:12" s="208" customFormat="1" ht="15" customHeight="1" x14ac:dyDescent="0.2">
      <c r="A32" s="703"/>
      <c r="B32" s="708"/>
      <c r="C32" s="721"/>
      <c r="D32" s="721"/>
    </row>
    <row r="33" spans="1:4" s="208" customFormat="1" ht="15" customHeight="1" x14ac:dyDescent="0.2">
      <c r="A33" s="1507" t="s">
        <v>280</v>
      </c>
      <c r="B33" s="1507"/>
      <c r="C33" s="1507"/>
      <c r="D33" s="1507"/>
    </row>
    <row r="34" spans="1:4" ht="15" customHeight="1" x14ac:dyDescent="0.2">
      <c r="B34" s="399"/>
      <c r="C34" s="399"/>
    </row>
    <row r="35" spans="1:4" ht="15" customHeight="1" x14ac:dyDescent="0.2"/>
    <row r="36" spans="1:4" ht="15" customHeight="1" x14ac:dyDescent="0.2"/>
    <row r="37" spans="1:4" ht="15" customHeight="1" x14ac:dyDescent="0.2"/>
    <row r="38" spans="1:4" ht="15" customHeight="1" x14ac:dyDescent="0.2"/>
    <row r="39" spans="1:4" ht="15" customHeight="1" x14ac:dyDescent="0.2"/>
    <row r="40" spans="1:4" ht="15" customHeight="1" x14ac:dyDescent="0.2"/>
    <row r="41" spans="1:4" ht="15" customHeight="1" x14ac:dyDescent="0.2"/>
    <row r="42" spans="1:4" ht="15" customHeight="1" x14ac:dyDescent="0.2"/>
    <row r="43" spans="1:4" ht="15" customHeight="1" x14ac:dyDescent="0.2"/>
    <row r="44" spans="1:4" ht="15" customHeight="1" x14ac:dyDescent="0.2"/>
    <row r="45" spans="1:4" ht="15" customHeight="1" x14ac:dyDescent="0.2"/>
    <row r="46" spans="1:4" ht="15" customHeight="1" x14ac:dyDescent="0.2"/>
    <row r="47" spans="1:4" ht="15" customHeight="1" x14ac:dyDescent="0.2"/>
    <row r="48" spans="1:4" ht="15" customHeight="1" x14ac:dyDescent="0.2"/>
    <row r="49" ht="15" customHeight="1" x14ac:dyDescent="0.2"/>
    <row r="50" ht="15" customHeight="1" x14ac:dyDescent="0.2"/>
    <row r="51" ht="15" customHeight="1" x14ac:dyDescent="0.2"/>
    <row r="52" ht="15" customHeight="1" x14ac:dyDescent="0.2"/>
    <row r="53" ht="15" customHeight="1" x14ac:dyDescent="0.2"/>
    <row r="54" ht="15" customHeight="1" x14ac:dyDescent="0.2"/>
    <row r="55" ht="15" customHeight="1" x14ac:dyDescent="0.2"/>
  </sheetData>
  <mergeCells count="6">
    <mergeCell ref="A33:D33"/>
    <mergeCell ref="A6:D6"/>
    <mergeCell ref="A7:B7"/>
    <mergeCell ref="A8:A31"/>
    <mergeCell ref="B8:B31"/>
    <mergeCell ref="C8:C3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&amp;R&amp;"Tahoma,Normal"477</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26" r:id="rId5" name="Button 2">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27" r:id="rId6" name="Button 3">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28" r:id="rId7" name="Button 4">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29" r:id="rId8" name="Button 5">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30" r:id="rId9" name="Button 6">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31" r:id="rId10" name="Button 7">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32" r:id="rId11" name="Button 8">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33" r:id="rId12" name="Button 9">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mc:AlternateContent xmlns:mc="http://schemas.openxmlformats.org/markup-compatibility/2006">
          <mc:Choice Requires="x14">
            <control shapeId="26634" r:id="rId13" name="Button 10">
              <controlPr defaultSize="0" print="0" autoFill="0" autoPict="0" macro="[1]!Macro21">
                <anchor moveWithCells="1" sizeWithCells="1">
                  <from>
                    <xdr:col>2</xdr:col>
                    <xdr:colOff>3000375</xdr:colOff>
                    <xdr:row>14</xdr:row>
                    <xdr:rowOff>142875</xdr:rowOff>
                  </from>
                  <to>
                    <xdr:col>2</xdr:col>
                    <xdr:colOff>3000375</xdr:colOff>
                    <xdr:row>14</xdr:row>
                    <xdr:rowOff>142875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21"/>
  <sheetViews>
    <sheetView showGridLines="0" view="pageBreakPreview" zoomScaleSheetLayoutView="100" workbookViewId="0"/>
  </sheetViews>
  <sheetFormatPr baseColWidth="10" defaultColWidth="11.42578125" defaultRowHeight="12.75" x14ac:dyDescent="0.2"/>
  <cols>
    <col min="1" max="1" width="6" style="211" customWidth="1"/>
    <col min="2" max="2" width="2.42578125" style="211" customWidth="1"/>
    <col min="3" max="3" width="58.42578125" style="211" customWidth="1"/>
    <col min="4" max="4" width="84.7109375" style="211" customWidth="1"/>
    <col min="5" max="256" width="11.42578125" style="211"/>
    <col min="257" max="257" width="6" style="211" customWidth="1"/>
    <col min="258" max="258" width="2.42578125" style="211" customWidth="1"/>
    <col min="259" max="259" width="59.7109375" style="211" customWidth="1"/>
    <col min="260" max="260" width="84.7109375" style="211" customWidth="1"/>
    <col min="261" max="512" width="11.42578125" style="211"/>
    <col min="513" max="513" width="6" style="211" customWidth="1"/>
    <col min="514" max="514" width="2.42578125" style="211" customWidth="1"/>
    <col min="515" max="515" width="59.7109375" style="211" customWidth="1"/>
    <col min="516" max="516" width="84.7109375" style="211" customWidth="1"/>
    <col min="517" max="768" width="11.42578125" style="211"/>
    <col min="769" max="769" width="6" style="211" customWidth="1"/>
    <col min="770" max="770" width="2.42578125" style="211" customWidth="1"/>
    <col min="771" max="771" width="59.7109375" style="211" customWidth="1"/>
    <col min="772" max="772" width="84.7109375" style="211" customWidth="1"/>
    <col min="773" max="1024" width="11.42578125" style="211"/>
    <col min="1025" max="1025" width="6" style="211" customWidth="1"/>
    <col min="1026" max="1026" width="2.42578125" style="211" customWidth="1"/>
    <col min="1027" max="1027" width="59.7109375" style="211" customWidth="1"/>
    <col min="1028" max="1028" width="84.7109375" style="211" customWidth="1"/>
    <col min="1029" max="1280" width="11.42578125" style="211"/>
    <col min="1281" max="1281" width="6" style="211" customWidth="1"/>
    <col min="1282" max="1282" width="2.42578125" style="211" customWidth="1"/>
    <col min="1283" max="1283" width="59.7109375" style="211" customWidth="1"/>
    <col min="1284" max="1284" width="84.7109375" style="211" customWidth="1"/>
    <col min="1285" max="1536" width="11.42578125" style="211"/>
    <col min="1537" max="1537" width="6" style="211" customWidth="1"/>
    <col min="1538" max="1538" width="2.42578125" style="211" customWidth="1"/>
    <col min="1539" max="1539" width="59.7109375" style="211" customWidth="1"/>
    <col min="1540" max="1540" width="84.7109375" style="211" customWidth="1"/>
    <col min="1541" max="1792" width="11.42578125" style="211"/>
    <col min="1793" max="1793" width="6" style="211" customWidth="1"/>
    <col min="1794" max="1794" width="2.42578125" style="211" customWidth="1"/>
    <col min="1795" max="1795" width="59.7109375" style="211" customWidth="1"/>
    <col min="1796" max="1796" width="84.7109375" style="211" customWidth="1"/>
    <col min="1797" max="2048" width="11.42578125" style="211"/>
    <col min="2049" max="2049" width="6" style="211" customWidth="1"/>
    <col min="2050" max="2050" width="2.42578125" style="211" customWidth="1"/>
    <col min="2051" max="2051" width="59.7109375" style="211" customWidth="1"/>
    <col min="2052" max="2052" width="84.7109375" style="211" customWidth="1"/>
    <col min="2053" max="2304" width="11.42578125" style="211"/>
    <col min="2305" max="2305" width="6" style="211" customWidth="1"/>
    <col min="2306" max="2306" width="2.42578125" style="211" customWidth="1"/>
    <col min="2307" max="2307" width="59.7109375" style="211" customWidth="1"/>
    <col min="2308" max="2308" width="84.7109375" style="211" customWidth="1"/>
    <col min="2309" max="2560" width="11.42578125" style="211"/>
    <col min="2561" max="2561" width="6" style="211" customWidth="1"/>
    <col min="2562" max="2562" width="2.42578125" style="211" customWidth="1"/>
    <col min="2563" max="2563" width="59.7109375" style="211" customWidth="1"/>
    <col min="2564" max="2564" width="84.7109375" style="211" customWidth="1"/>
    <col min="2565" max="2816" width="11.42578125" style="211"/>
    <col min="2817" max="2817" width="6" style="211" customWidth="1"/>
    <col min="2818" max="2818" width="2.42578125" style="211" customWidth="1"/>
    <col min="2819" max="2819" width="59.7109375" style="211" customWidth="1"/>
    <col min="2820" max="2820" width="84.7109375" style="211" customWidth="1"/>
    <col min="2821" max="3072" width="11.42578125" style="211"/>
    <col min="3073" max="3073" width="6" style="211" customWidth="1"/>
    <col min="3074" max="3074" width="2.42578125" style="211" customWidth="1"/>
    <col min="3075" max="3075" width="59.7109375" style="211" customWidth="1"/>
    <col min="3076" max="3076" width="84.7109375" style="211" customWidth="1"/>
    <col min="3077" max="3328" width="11.42578125" style="211"/>
    <col min="3329" max="3329" width="6" style="211" customWidth="1"/>
    <col min="3330" max="3330" width="2.42578125" style="211" customWidth="1"/>
    <col min="3331" max="3331" width="59.7109375" style="211" customWidth="1"/>
    <col min="3332" max="3332" width="84.7109375" style="211" customWidth="1"/>
    <col min="3333" max="3584" width="11.42578125" style="211"/>
    <col min="3585" max="3585" width="6" style="211" customWidth="1"/>
    <col min="3586" max="3586" width="2.42578125" style="211" customWidth="1"/>
    <col min="3587" max="3587" width="59.7109375" style="211" customWidth="1"/>
    <col min="3588" max="3588" width="84.7109375" style="211" customWidth="1"/>
    <col min="3589" max="3840" width="11.42578125" style="211"/>
    <col min="3841" max="3841" width="6" style="211" customWidth="1"/>
    <col min="3842" max="3842" width="2.42578125" style="211" customWidth="1"/>
    <col min="3843" max="3843" width="59.7109375" style="211" customWidth="1"/>
    <col min="3844" max="3844" width="84.7109375" style="211" customWidth="1"/>
    <col min="3845" max="4096" width="11.42578125" style="211"/>
    <col min="4097" max="4097" width="6" style="211" customWidth="1"/>
    <col min="4098" max="4098" width="2.42578125" style="211" customWidth="1"/>
    <col min="4099" max="4099" width="59.7109375" style="211" customWidth="1"/>
    <col min="4100" max="4100" width="84.7109375" style="211" customWidth="1"/>
    <col min="4101" max="4352" width="11.42578125" style="211"/>
    <col min="4353" max="4353" width="6" style="211" customWidth="1"/>
    <col min="4354" max="4354" width="2.42578125" style="211" customWidth="1"/>
    <col min="4355" max="4355" width="59.7109375" style="211" customWidth="1"/>
    <col min="4356" max="4356" width="84.7109375" style="211" customWidth="1"/>
    <col min="4357" max="4608" width="11.42578125" style="211"/>
    <col min="4609" max="4609" width="6" style="211" customWidth="1"/>
    <col min="4610" max="4610" width="2.42578125" style="211" customWidth="1"/>
    <col min="4611" max="4611" width="59.7109375" style="211" customWidth="1"/>
    <col min="4612" max="4612" width="84.7109375" style="211" customWidth="1"/>
    <col min="4613" max="4864" width="11.42578125" style="211"/>
    <col min="4865" max="4865" width="6" style="211" customWidth="1"/>
    <col min="4866" max="4866" width="2.42578125" style="211" customWidth="1"/>
    <col min="4867" max="4867" width="59.7109375" style="211" customWidth="1"/>
    <col min="4868" max="4868" width="84.7109375" style="211" customWidth="1"/>
    <col min="4869" max="5120" width="11.42578125" style="211"/>
    <col min="5121" max="5121" width="6" style="211" customWidth="1"/>
    <col min="5122" max="5122" width="2.42578125" style="211" customWidth="1"/>
    <col min="5123" max="5123" width="59.7109375" style="211" customWidth="1"/>
    <col min="5124" max="5124" width="84.7109375" style="211" customWidth="1"/>
    <col min="5125" max="5376" width="11.42578125" style="211"/>
    <col min="5377" max="5377" width="6" style="211" customWidth="1"/>
    <col min="5378" max="5378" width="2.42578125" style="211" customWidth="1"/>
    <col min="5379" max="5379" width="59.7109375" style="211" customWidth="1"/>
    <col min="5380" max="5380" width="84.7109375" style="211" customWidth="1"/>
    <col min="5381" max="5632" width="11.42578125" style="211"/>
    <col min="5633" max="5633" width="6" style="211" customWidth="1"/>
    <col min="5634" max="5634" width="2.42578125" style="211" customWidth="1"/>
    <col min="5635" max="5635" width="59.7109375" style="211" customWidth="1"/>
    <col min="5636" max="5636" width="84.7109375" style="211" customWidth="1"/>
    <col min="5637" max="5888" width="11.42578125" style="211"/>
    <col min="5889" max="5889" width="6" style="211" customWidth="1"/>
    <col min="5890" max="5890" width="2.42578125" style="211" customWidth="1"/>
    <col min="5891" max="5891" width="59.7109375" style="211" customWidth="1"/>
    <col min="5892" max="5892" width="84.7109375" style="211" customWidth="1"/>
    <col min="5893" max="6144" width="11.42578125" style="211"/>
    <col min="6145" max="6145" width="6" style="211" customWidth="1"/>
    <col min="6146" max="6146" width="2.42578125" style="211" customWidth="1"/>
    <col min="6147" max="6147" width="59.7109375" style="211" customWidth="1"/>
    <col min="6148" max="6148" width="84.7109375" style="211" customWidth="1"/>
    <col min="6149" max="6400" width="11.42578125" style="211"/>
    <col min="6401" max="6401" width="6" style="211" customWidth="1"/>
    <col min="6402" max="6402" width="2.42578125" style="211" customWidth="1"/>
    <col min="6403" max="6403" width="59.7109375" style="211" customWidth="1"/>
    <col min="6404" max="6404" width="84.7109375" style="211" customWidth="1"/>
    <col min="6405" max="6656" width="11.42578125" style="211"/>
    <col min="6657" max="6657" width="6" style="211" customWidth="1"/>
    <col min="6658" max="6658" width="2.42578125" style="211" customWidth="1"/>
    <col min="6659" max="6659" width="59.7109375" style="211" customWidth="1"/>
    <col min="6660" max="6660" width="84.7109375" style="211" customWidth="1"/>
    <col min="6661" max="6912" width="11.42578125" style="211"/>
    <col min="6913" max="6913" width="6" style="211" customWidth="1"/>
    <col min="6914" max="6914" width="2.42578125" style="211" customWidth="1"/>
    <col min="6915" max="6915" width="59.7109375" style="211" customWidth="1"/>
    <col min="6916" max="6916" width="84.7109375" style="211" customWidth="1"/>
    <col min="6917" max="7168" width="11.42578125" style="211"/>
    <col min="7169" max="7169" width="6" style="211" customWidth="1"/>
    <col min="7170" max="7170" width="2.42578125" style="211" customWidth="1"/>
    <col min="7171" max="7171" width="59.7109375" style="211" customWidth="1"/>
    <col min="7172" max="7172" width="84.7109375" style="211" customWidth="1"/>
    <col min="7173" max="7424" width="11.42578125" style="211"/>
    <col min="7425" max="7425" width="6" style="211" customWidth="1"/>
    <col min="7426" max="7426" width="2.42578125" style="211" customWidth="1"/>
    <col min="7427" max="7427" width="59.7109375" style="211" customWidth="1"/>
    <col min="7428" max="7428" width="84.7109375" style="211" customWidth="1"/>
    <col min="7429" max="7680" width="11.42578125" style="211"/>
    <col min="7681" max="7681" width="6" style="211" customWidth="1"/>
    <col min="7682" max="7682" width="2.42578125" style="211" customWidth="1"/>
    <col min="7683" max="7683" width="59.7109375" style="211" customWidth="1"/>
    <col min="7684" max="7684" width="84.7109375" style="211" customWidth="1"/>
    <col min="7685" max="7936" width="11.42578125" style="211"/>
    <col min="7937" max="7937" width="6" style="211" customWidth="1"/>
    <col min="7938" max="7938" width="2.42578125" style="211" customWidth="1"/>
    <col min="7939" max="7939" width="59.7109375" style="211" customWidth="1"/>
    <col min="7940" max="7940" width="84.7109375" style="211" customWidth="1"/>
    <col min="7941" max="8192" width="11.42578125" style="211"/>
    <col min="8193" max="8193" width="6" style="211" customWidth="1"/>
    <col min="8194" max="8194" width="2.42578125" style="211" customWidth="1"/>
    <col min="8195" max="8195" width="59.7109375" style="211" customWidth="1"/>
    <col min="8196" max="8196" width="84.7109375" style="211" customWidth="1"/>
    <col min="8197" max="8448" width="11.42578125" style="211"/>
    <col min="8449" max="8449" width="6" style="211" customWidth="1"/>
    <col min="8450" max="8450" width="2.42578125" style="211" customWidth="1"/>
    <col min="8451" max="8451" width="59.7109375" style="211" customWidth="1"/>
    <col min="8452" max="8452" width="84.7109375" style="211" customWidth="1"/>
    <col min="8453" max="8704" width="11.42578125" style="211"/>
    <col min="8705" max="8705" width="6" style="211" customWidth="1"/>
    <col min="8706" max="8706" width="2.42578125" style="211" customWidth="1"/>
    <col min="8707" max="8707" width="59.7109375" style="211" customWidth="1"/>
    <col min="8708" max="8708" width="84.7109375" style="211" customWidth="1"/>
    <col min="8709" max="8960" width="11.42578125" style="211"/>
    <col min="8961" max="8961" width="6" style="211" customWidth="1"/>
    <col min="8962" max="8962" width="2.42578125" style="211" customWidth="1"/>
    <col min="8963" max="8963" width="59.7109375" style="211" customWidth="1"/>
    <col min="8964" max="8964" width="84.7109375" style="211" customWidth="1"/>
    <col min="8965" max="9216" width="11.42578125" style="211"/>
    <col min="9217" max="9217" width="6" style="211" customWidth="1"/>
    <col min="9218" max="9218" width="2.42578125" style="211" customWidth="1"/>
    <col min="9219" max="9219" width="59.7109375" style="211" customWidth="1"/>
    <col min="9220" max="9220" width="84.7109375" style="211" customWidth="1"/>
    <col min="9221" max="9472" width="11.42578125" style="211"/>
    <col min="9473" max="9473" width="6" style="211" customWidth="1"/>
    <col min="9474" max="9474" width="2.42578125" style="211" customWidth="1"/>
    <col min="9475" max="9475" width="59.7109375" style="211" customWidth="1"/>
    <col min="9476" max="9476" width="84.7109375" style="211" customWidth="1"/>
    <col min="9477" max="9728" width="11.42578125" style="211"/>
    <col min="9729" max="9729" width="6" style="211" customWidth="1"/>
    <col min="9730" max="9730" width="2.42578125" style="211" customWidth="1"/>
    <col min="9731" max="9731" width="59.7109375" style="211" customWidth="1"/>
    <col min="9732" max="9732" width="84.7109375" style="211" customWidth="1"/>
    <col min="9733" max="9984" width="11.42578125" style="211"/>
    <col min="9985" max="9985" width="6" style="211" customWidth="1"/>
    <col min="9986" max="9986" width="2.42578125" style="211" customWidth="1"/>
    <col min="9987" max="9987" width="59.7109375" style="211" customWidth="1"/>
    <col min="9988" max="9988" width="84.7109375" style="211" customWidth="1"/>
    <col min="9989" max="10240" width="11.42578125" style="211"/>
    <col min="10241" max="10241" width="6" style="211" customWidth="1"/>
    <col min="10242" max="10242" width="2.42578125" style="211" customWidth="1"/>
    <col min="10243" max="10243" width="59.7109375" style="211" customWidth="1"/>
    <col min="10244" max="10244" width="84.7109375" style="211" customWidth="1"/>
    <col min="10245" max="10496" width="11.42578125" style="211"/>
    <col min="10497" max="10497" width="6" style="211" customWidth="1"/>
    <col min="10498" max="10498" width="2.42578125" style="211" customWidth="1"/>
    <col min="10499" max="10499" width="59.7109375" style="211" customWidth="1"/>
    <col min="10500" max="10500" width="84.7109375" style="211" customWidth="1"/>
    <col min="10501" max="10752" width="11.42578125" style="211"/>
    <col min="10753" max="10753" width="6" style="211" customWidth="1"/>
    <col min="10754" max="10754" width="2.42578125" style="211" customWidth="1"/>
    <col min="10755" max="10755" width="59.7109375" style="211" customWidth="1"/>
    <col min="10756" max="10756" width="84.7109375" style="211" customWidth="1"/>
    <col min="10757" max="11008" width="11.42578125" style="211"/>
    <col min="11009" max="11009" width="6" style="211" customWidth="1"/>
    <col min="11010" max="11010" width="2.42578125" style="211" customWidth="1"/>
    <col min="11011" max="11011" width="59.7109375" style="211" customWidth="1"/>
    <col min="11012" max="11012" width="84.7109375" style="211" customWidth="1"/>
    <col min="11013" max="11264" width="11.42578125" style="211"/>
    <col min="11265" max="11265" width="6" style="211" customWidth="1"/>
    <col min="11266" max="11266" width="2.42578125" style="211" customWidth="1"/>
    <col min="11267" max="11267" width="59.7109375" style="211" customWidth="1"/>
    <col min="11268" max="11268" width="84.7109375" style="211" customWidth="1"/>
    <col min="11269" max="11520" width="11.42578125" style="211"/>
    <col min="11521" max="11521" width="6" style="211" customWidth="1"/>
    <col min="11522" max="11522" width="2.42578125" style="211" customWidth="1"/>
    <col min="11523" max="11523" width="59.7109375" style="211" customWidth="1"/>
    <col min="11524" max="11524" width="84.7109375" style="211" customWidth="1"/>
    <col min="11525" max="11776" width="11.42578125" style="211"/>
    <col min="11777" max="11777" width="6" style="211" customWidth="1"/>
    <col min="11778" max="11778" width="2.42578125" style="211" customWidth="1"/>
    <col min="11779" max="11779" width="59.7109375" style="211" customWidth="1"/>
    <col min="11780" max="11780" width="84.7109375" style="211" customWidth="1"/>
    <col min="11781" max="12032" width="11.42578125" style="211"/>
    <col min="12033" max="12033" width="6" style="211" customWidth="1"/>
    <col min="12034" max="12034" width="2.42578125" style="211" customWidth="1"/>
    <col min="12035" max="12035" width="59.7109375" style="211" customWidth="1"/>
    <col min="12036" max="12036" width="84.7109375" style="211" customWidth="1"/>
    <col min="12037" max="12288" width="11.42578125" style="211"/>
    <col min="12289" max="12289" width="6" style="211" customWidth="1"/>
    <col min="12290" max="12290" width="2.42578125" style="211" customWidth="1"/>
    <col min="12291" max="12291" width="59.7109375" style="211" customWidth="1"/>
    <col min="12292" max="12292" width="84.7109375" style="211" customWidth="1"/>
    <col min="12293" max="12544" width="11.42578125" style="211"/>
    <col min="12545" max="12545" width="6" style="211" customWidth="1"/>
    <col min="12546" max="12546" width="2.42578125" style="211" customWidth="1"/>
    <col min="12547" max="12547" width="59.7109375" style="211" customWidth="1"/>
    <col min="12548" max="12548" width="84.7109375" style="211" customWidth="1"/>
    <col min="12549" max="12800" width="11.42578125" style="211"/>
    <col min="12801" max="12801" width="6" style="211" customWidth="1"/>
    <col min="12802" max="12802" width="2.42578125" style="211" customWidth="1"/>
    <col min="12803" max="12803" width="59.7109375" style="211" customWidth="1"/>
    <col min="12804" max="12804" width="84.7109375" style="211" customWidth="1"/>
    <col min="12805" max="13056" width="11.42578125" style="211"/>
    <col min="13057" max="13057" width="6" style="211" customWidth="1"/>
    <col min="13058" max="13058" width="2.42578125" style="211" customWidth="1"/>
    <col min="13059" max="13059" width="59.7109375" style="211" customWidth="1"/>
    <col min="13060" max="13060" width="84.7109375" style="211" customWidth="1"/>
    <col min="13061" max="13312" width="11.42578125" style="211"/>
    <col min="13313" max="13313" width="6" style="211" customWidth="1"/>
    <col min="13314" max="13314" width="2.42578125" style="211" customWidth="1"/>
    <col min="13315" max="13315" width="59.7109375" style="211" customWidth="1"/>
    <col min="13316" max="13316" width="84.7109375" style="211" customWidth="1"/>
    <col min="13317" max="13568" width="11.42578125" style="211"/>
    <col min="13569" max="13569" width="6" style="211" customWidth="1"/>
    <col min="13570" max="13570" width="2.42578125" style="211" customWidth="1"/>
    <col min="13571" max="13571" width="59.7109375" style="211" customWidth="1"/>
    <col min="13572" max="13572" width="84.7109375" style="211" customWidth="1"/>
    <col min="13573" max="13824" width="11.42578125" style="211"/>
    <col min="13825" max="13825" width="6" style="211" customWidth="1"/>
    <col min="13826" max="13826" width="2.42578125" style="211" customWidth="1"/>
    <col min="13827" max="13827" width="59.7109375" style="211" customWidth="1"/>
    <col min="13828" max="13828" width="84.7109375" style="211" customWidth="1"/>
    <col min="13829" max="14080" width="11.42578125" style="211"/>
    <col min="14081" max="14081" width="6" style="211" customWidth="1"/>
    <col min="14082" max="14082" width="2.42578125" style="211" customWidth="1"/>
    <col min="14083" max="14083" width="59.7109375" style="211" customWidth="1"/>
    <col min="14084" max="14084" width="84.7109375" style="211" customWidth="1"/>
    <col min="14085" max="14336" width="11.42578125" style="211"/>
    <col min="14337" max="14337" width="6" style="211" customWidth="1"/>
    <col min="14338" max="14338" width="2.42578125" style="211" customWidth="1"/>
    <col min="14339" max="14339" width="59.7109375" style="211" customWidth="1"/>
    <col min="14340" max="14340" width="84.7109375" style="211" customWidth="1"/>
    <col min="14341" max="14592" width="11.42578125" style="211"/>
    <col min="14593" max="14593" width="6" style="211" customWidth="1"/>
    <col min="14594" max="14594" width="2.42578125" style="211" customWidth="1"/>
    <col min="14595" max="14595" width="59.7109375" style="211" customWidth="1"/>
    <col min="14596" max="14596" width="84.7109375" style="211" customWidth="1"/>
    <col min="14597" max="14848" width="11.42578125" style="211"/>
    <col min="14849" max="14849" width="6" style="211" customWidth="1"/>
    <col min="14850" max="14850" width="2.42578125" style="211" customWidth="1"/>
    <col min="14851" max="14851" width="59.7109375" style="211" customWidth="1"/>
    <col min="14852" max="14852" width="84.7109375" style="211" customWidth="1"/>
    <col min="14853" max="15104" width="11.42578125" style="211"/>
    <col min="15105" max="15105" width="6" style="211" customWidth="1"/>
    <col min="15106" max="15106" width="2.42578125" style="211" customWidth="1"/>
    <col min="15107" max="15107" width="59.7109375" style="211" customWidth="1"/>
    <col min="15108" max="15108" width="84.7109375" style="211" customWidth="1"/>
    <col min="15109" max="15360" width="11.42578125" style="211"/>
    <col min="15361" max="15361" width="6" style="211" customWidth="1"/>
    <col min="15362" max="15362" width="2.42578125" style="211" customWidth="1"/>
    <col min="15363" max="15363" width="59.7109375" style="211" customWidth="1"/>
    <col min="15364" max="15364" width="84.7109375" style="211" customWidth="1"/>
    <col min="15365" max="15616" width="11.42578125" style="211"/>
    <col min="15617" max="15617" width="6" style="211" customWidth="1"/>
    <col min="15618" max="15618" width="2.42578125" style="211" customWidth="1"/>
    <col min="15619" max="15619" width="59.7109375" style="211" customWidth="1"/>
    <col min="15620" max="15620" width="84.7109375" style="211" customWidth="1"/>
    <col min="15621" max="15872" width="11.42578125" style="211"/>
    <col min="15873" max="15873" width="6" style="211" customWidth="1"/>
    <col min="15874" max="15874" width="2.42578125" style="211" customWidth="1"/>
    <col min="15875" max="15875" width="59.7109375" style="211" customWidth="1"/>
    <col min="15876" max="15876" width="84.7109375" style="211" customWidth="1"/>
    <col min="15877" max="16128" width="11.42578125" style="211"/>
    <col min="16129" max="16129" width="6" style="211" customWidth="1"/>
    <col min="16130" max="16130" width="2.42578125" style="211" customWidth="1"/>
    <col min="16131" max="16131" width="59.7109375" style="211" customWidth="1"/>
    <col min="16132" max="16132" width="84.7109375" style="211" customWidth="1"/>
    <col min="16133" max="16384" width="11.42578125" style="211"/>
  </cols>
  <sheetData>
    <row r="1" spans="1:12" s="247" customFormat="1" ht="15" x14ac:dyDescent="0.2">
      <c r="A1" s="693" t="s">
        <v>781</v>
      </c>
      <c r="B1" s="701"/>
      <c r="C1" s="701"/>
      <c r="D1" s="403" t="s">
        <v>1606</v>
      </c>
    </row>
    <row r="2" spans="1:12" s="247" customFormat="1" ht="15" x14ac:dyDescent="0.2">
      <c r="A2" s="693" t="s">
        <v>1450</v>
      </c>
      <c r="B2" s="541"/>
      <c r="C2" s="541"/>
      <c r="D2" s="404"/>
    </row>
    <row r="3" spans="1:12" s="247" customFormat="1" ht="15" x14ac:dyDescent="0.2">
      <c r="A3" s="693" t="s">
        <v>783</v>
      </c>
      <c r="B3" s="421"/>
      <c r="C3" s="421"/>
      <c r="D3" s="404"/>
    </row>
    <row r="4" spans="1:12" s="247" customFormat="1" ht="15" x14ac:dyDescent="0.2">
      <c r="A4" s="693" t="s">
        <v>412</v>
      </c>
      <c r="B4" s="701"/>
      <c r="C4" s="701"/>
      <c r="D4" s="421"/>
    </row>
    <row r="5" spans="1:12" ht="15" x14ac:dyDescent="0.2">
      <c r="A5" s="407"/>
      <c r="B5" s="402"/>
      <c r="C5" s="408"/>
      <c r="D5" s="402"/>
    </row>
    <row r="6" spans="1:12" ht="18" customHeight="1" x14ac:dyDescent="0.2">
      <c r="A6" s="1508" t="s">
        <v>13</v>
      </c>
      <c r="B6" s="1508"/>
      <c r="C6" s="1508"/>
      <c r="D6" s="1508"/>
    </row>
    <row r="7" spans="1:12" ht="20.25" customHeight="1" x14ac:dyDescent="0.2">
      <c r="A7" s="1509" t="s">
        <v>771</v>
      </c>
      <c r="B7" s="1509"/>
      <c r="C7" s="700" t="s">
        <v>784</v>
      </c>
      <c r="D7" s="700" t="s">
        <v>785</v>
      </c>
    </row>
    <row r="8" spans="1:12" s="208" customFormat="1" ht="19.5" customHeight="1" x14ac:dyDescent="0.2">
      <c r="A8" s="1520">
        <v>11</v>
      </c>
      <c r="B8" s="1522"/>
      <c r="C8" s="1512" t="s">
        <v>1451</v>
      </c>
      <c r="D8" s="1178" t="s">
        <v>2113</v>
      </c>
      <c r="E8" s="410"/>
      <c r="F8" s="410"/>
      <c r="G8" s="410"/>
      <c r="H8" s="410"/>
      <c r="I8" s="410"/>
      <c r="J8" s="410"/>
      <c r="K8" s="410"/>
      <c r="L8" s="410"/>
    </row>
    <row r="9" spans="1:12" s="208" customFormat="1" ht="19.5" customHeight="1" x14ac:dyDescent="0.2">
      <c r="A9" s="1521"/>
      <c r="B9" s="1523"/>
      <c r="C9" s="1506"/>
      <c r="D9" s="420" t="s">
        <v>1492</v>
      </c>
      <c r="E9" s="410"/>
      <c r="F9" s="410"/>
      <c r="G9" s="410"/>
      <c r="H9" s="410"/>
      <c r="I9" s="410"/>
      <c r="J9" s="410"/>
      <c r="K9" s="410"/>
      <c r="L9" s="410"/>
    </row>
    <row r="10" spans="1:12" s="208" customFormat="1" ht="19.5" customHeight="1" x14ac:dyDescent="0.2">
      <c r="A10" s="1521"/>
      <c r="B10" s="1523"/>
      <c r="C10" s="1506"/>
      <c r="D10" s="420" t="s">
        <v>1493</v>
      </c>
      <c r="E10" s="410"/>
      <c r="F10" s="410"/>
      <c r="G10" s="410"/>
      <c r="H10" s="410"/>
      <c r="I10" s="410"/>
      <c r="J10" s="410"/>
      <c r="K10" s="410"/>
      <c r="L10" s="410"/>
    </row>
    <row r="11" spans="1:12" s="208" customFormat="1" ht="19.5" customHeight="1" x14ac:dyDescent="0.2">
      <c r="A11" s="1521"/>
      <c r="B11" s="1523"/>
      <c r="C11" s="1506"/>
      <c r="D11" s="420" t="s">
        <v>1494</v>
      </c>
      <c r="E11" s="410"/>
      <c r="F11" s="410"/>
      <c r="G11" s="410"/>
      <c r="H11" s="410"/>
      <c r="I11" s="410"/>
      <c r="J11" s="410"/>
      <c r="K11" s="410"/>
      <c r="L11" s="410"/>
    </row>
    <row r="12" spans="1:12" s="208" customFormat="1" ht="25.5" x14ac:dyDescent="0.2">
      <c r="A12" s="1521"/>
      <c r="B12" s="1523"/>
      <c r="C12" s="1506"/>
      <c r="D12" s="420" t="s">
        <v>1495</v>
      </c>
      <c r="E12" s="410"/>
      <c r="F12" s="410"/>
      <c r="G12" s="410"/>
      <c r="H12" s="410"/>
      <c r="I12" s="410"/>
      <c r="J12" s="410"/>
      <c r="K12" s="410"/>
      <c r="L12" s="410"/>
    </row>
    <row r="13" spans="1:12" s="208" customFormat="1" ht="25.5" x14ac:dyDescent="0.2">
      <c r="A13" s="1521"/>
      <c r="B13" s="1523"/>
      <c r="C13" s="1506"/>
      <c r="D13" s="420" t="s">
        <v>1496</v>
      </c>
      <c r="E13" s="410"/>
      <c r="F13" s="410"/>
      <c r="G13" s="410"/>
      <c r="H13" s="410"/>
      <c r="I13" s="410"/>
      <c r="J13" s="410"/>
      <c r="K13" s="410"/>
      <c r="L13" s="410"/>
    </row>
    <row r="14" spans="1:12" s="208" customFormat="1" ht="19.5" customHeight="1" x14ac:dyDescent="0.2">
      <c r="A14" s="1521"/>
      <c r="B14" s="1523"/>
      <c r="C14" s="1506"/>
      <c r="D14" s="420" t="s">
        <v>1497</v>
      </c>
      <c r="E14" s="410"/>
      <c r="F14" s="410"/>
      <c r="G14" s="410"/>
      <c r="H14" s="410"/>
      <c r="I14" s="410"/>
      <c r="J14" s="410"/>
      <c r="K14" s="410"/>
      <c r="L14" s="410"/>
    </row>
    <row r="15" spans="1:12" s="208" customFormat="1" ht="19.5" customHeight="1" x14ac:dyDescent="0.2">
      <c r="A15" s="1521"/>
      <c r="B15" s="1523"/>
      <c r="C15" s="1506"/>
      <c r="D15" s="420" t="s">
        <v>1498</v>
      </c>
      <c r="E15" s="410"/>
      <c r="F15" s="410"/>
      <c r="G15" s="410"/>
      <c r="H15" s="410"/>
      <c r="I15" s="410"/>
      <c r="J15" s="410"/>
      <c r="K15" s="410"/>
      <c r="L15" s="410"/>
    </row>
    <row r="16" spans="1:12" s="208" customFormat="1" ht="19.5" customHeight="1" x14ac:dyDescent="0.2">
      <c r="A16" s="1521"/>
      <c r="B16" s="1523"/>
      <c r="C16" s="1506"/>
      <c r="D16" s="420" t="s">
        <v>2114</v>
      </c>
      <c r="E16" s="410"/>
      <c r="F16" s="410"/>
      <c r="G16" s="410"/>
      <c r="H16" s="410"/>
      <c r="I16" s="410"/>
      <c r="J16" s="410"/>
      <c r="K16" s="410"/>
      <c r="L16" s="410"/>
    </row>
    <row r="17" spans="1:12" s="208" customFormat="1" ht="19.5" customHeight="1" x14ac:dyDescent="0.2">
      <c r="A17" s="1521"/>
      <c r="B17" s="1523"/>
      <c r="C17" s="1506"/>
      <c r="D17" s="420" t="s">
        <v>2115</v>
      </c>
      <c r="E17" s="410"/>
      <c r="F17" s="410"/>
      <c r="G17" s="410"/>
      <c r="H17" s="410"/>
      <c r="I17" s="410"/>
      <c r="J17" s="410"/>
      <c r="K17" s="410"/>
      <c r="L17" s="410"/>
    </row>
    <row r="18" spans="1:12" s="208" customFormat="1" ht="19.5" customHeight="1" x14ac:dyDescent="0.2">
      <c r="A18" s="1532"/>
      <c r="B18" s="1525"/>
      <c r="C18" s="1516"/>
      <c r="D18" s="1179" t="s">
        <v>2116</v>
      </c>
      <c r="E18" s="410"/>
      <c r="F18" s="410"/>
      <c r="G18" s="410"/>
      <c r="H18" s="410"/>
      <c r="I18" s="410"/>
      <c r="J18" s="410"/>
      <c r="K18" s="410"/>
      <c r="L18" s="410"/>
    </row>
    <row r="19" spans="1:12" s="208" customFormat="1" x14ac:dyDescent="0.2">
      <c r="A19" s="708"/>
      <c r="B19" s="708"/>
      <c r="C19" s="721"/>
      <c r="D19" s="420"/>
      <c r="E19" s="410"/>
      <c r="F19" s="410"/>
      <c r="G19" s="410"/>
      <c r="H19" s="410"/>
      <c r="I19" s="410"/>
      <c r="J19" s="410"/>
      <c r="K19" s="410"/>
      <c r="L19" s="410"/>
    </row>
    <row r="20" spans="1:12" s="208" customFormat="1" x14ac:dyDescent="0.2">
      <c r="A20" s="1513" t="s">
        <v>780</v>
      </c>
      <c r="B20" s="1513"/>
      <c r="C20" s="1513"/>
      <c r="D20" s="1513"/>
    </row>
    <row r="21" spans="1:12" x14ac:dyDescent="0.2">
      <c r="B21" s="399"/>
      <c r="C21" s="399"/>
    </row>
  </sheetData>
  <mergeCells count="6">
    <mergeCell ref="A20:D20"/>
    <mergeCell ref="A6:D6"/>
    <mergeCell ref="A7:B7"/>
    <mergeCell ref="A8:A18"/>
    <mergeCell ref="B8:B18"/>
    <mergeCell ref="C8:C18"/>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&amp;L&amp;"Tahoma,Normal"478</oddFooter>
  </headerFooter>
  <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40"/>
  <sheetViews>
    <sheetView showGridLines="0" view="pageBreakPreview" topLeftCell="A16" zoomScaleNormal="75" zoomScaleSheetLayoutView="100" workbookViewId="0"/>
  </sheetViews>
  <sheetFormatPr baseColWidth="10" defaultColWidth="11.42578125" defaultRowHeight="12.75" x14ac:dyDescent="0.2"/>
  <cols>
    <col min="1" max="1" width="5.85546875" style="211" customWidth="1"/>
    <col min="2" max="2" width="2.7109375" style="211" customWidth="1"/>
    <col min="3" max="3" width="59.7109375" style="211" customWidth="1"/>
    <col min="4" max="4" width="84.85546875" style="211" customWidth="1"/>
    <col min="5" max="5" width="4.5703125" style="211" customWidth="1"/>
    <col min="6" max="256" width="11.42578125" style="211"/>
    <col min="257" max="257" width="5.85546875" style="211" customWidth="1"/>
    <col min="258" max="258" width="2.7109375" style="211" customWidth="1"/>
    <col min="259" max="259" width="59.7109375" style="211" customWidth="1"/>
    <col min="260" max="260" width="84.7109375" style="211" customWidth="1"/>
    <col min="261" max="261" width="4.5703125" style="211" customWidth="1"/>
    <col min="262" max="512" width="11.42578125" style="211"/>
    <col min="513" max="513" width="5.85546875" style="211" customWidth="1"/>
    <col min="514" max="514" width="2.7109375" style="211" customWidth="1"/>
    <col min="515" max="515" width="59.7109375" style="211" customWidth="1"/>
    <col min="516" max="516" width="84.7109375" style="211" customWidth="1"/>
    <col min="517" max="517" width="4.5703125" style="211" customWidth="1"/>
    <col min="518" max="768" width="11.42578125" style="211"/>
    <col min="769" max="769" width="5.85546875" style="211" customWidth="1"/>
    <col min="770" max="770" width="2.7109375" style="211" customWidth="1"/>
    <col min="771" max="771" width="59.7109375" style="211" customWidth="1"/>
    <col min="772" max="772" width="84.7109375" style="211" customWidth="1"/>
    <col min="773" max="773" width="4.5703125" style="211" customWidth="1"/>
    <col min="774" max="1024" width="11.42578125" style="211"/>
    <col min="1025" max="1025" width="5.85546875" style="211" customWidth="1"/>
    <col min="1026" max="1026" width="2.7109375" style="211" customWidth="1"/>
    <col min="1027" max="1027" width="59.7109375" style="211" customWidth="1"/>
    <col min="1028" max="1028" width="84.7109375" style="211" customWidth="1"/>
    <col min="1029" max="1029" width="4.5703125" style="211" customWidth="1"/>
    <col min="1030" max="1280" width="11.42578125" style="211"/>
    <col min="1281" max="1281" width="5.85546875" style="211" customWidth="1"/>
    <col min="1282" max="1282" width="2.7109375" style="211" customWidth="1"/>
    <col min="1283" max="1283" width="59.7109375" style="211" customWidth="1"/>
    <col min="1284" max="1284" width="84.7109375" style="211" customWidth="1"/>
    <col min="1285" max="1285" width="4.5703125" style="211" customWidth="1"/>
    <col min="1286" max="1536" width="11.42578125" style="211"/>
    <col min="1537" max="1537" width="5.85546875" style="211" customWidth="1"/>
    <col min="1538" max="1538" width="2.7109375" style="211" customWidth="1"/>
    <col min="1539" max="1539" width="59.7109375" style="211" customWidth="1"/>
    <col min="1540" max="1540" width="84.7109375" style="211" customWidth="1"/>
    <col min="1541" max="1541" width="4.5703125" style="211" customWidth="1"/>
    <col min="1542" max="1792" width="11.42578125" style="211"/>
    <col min="1793" max="1793" width="5.85546875" style="211" customWidth="1"/>
    <col min="1794" max="1794" width="2.7109375" style="211" customWidth="1"/>
    <col min="1795" max="1795" width="59.7109375" style="211" customWidth="1"/>
    <col min="1796" max="1796" width="84.7109375" style="211" customWidth="1"/>
    <col min="1797" max="1797" width="4.5703125" style="211" customWidth="1"/>
    <col min="1798" max="2048" width="11.42578125" style="211"/>
    <col min="2049" max="2049" width="5.85546875" style="211" customWidth="1"/>
    <col min="2050" max="2050" width="2.7109375" style="211" customWidth="1"/>
    <col min="2051" max="2051" width="59.7109375" style="211" customWidth="1"/>
    <col min="2052" max="2052" width="84.7109375" style="211" customWidth="1"/>
    <col min="2053" max="2053" width="4.5703125" style="211" customWidth="1"/>
    <col min="2054" max="2304" width="11.42578125" style="211"/>
    <col min="2305" max="2305" width="5.85546875" style="211" customWidth="1"/>
    <col min="2306" max="2306" width="2.7109375" style="211" customWidth="1"/>
    <col min="2307" max="2307" width="59.7109375" style="211" customWidth="1"/>
    <col min="2308" max="2308" width="84.7109375" style="211" customWidth="1"/>
    <col min="2309" max="2309" width="4.5703125" style="211" customWidth="1"/>
    <col min="2310" max="2560" width="11.42578125" style="211"/>
    <col min="2561" max="2561" width="5.85546875" style="211" customWidth="1"/>
    <col min="2562" max="2562" width="2.7109375" style="211" customWidth="1"/>
    <col min="2563" max="2563" width="59.7109375" style="211" customWidth="1"/>
    <col min="2564" max="2564" width="84.7109375" style="211" customWidth="1"/>
    <col min="2565" max="2565" width="4.5703125" style="211" customWidth="1"/>
    <col min="2566" max="2816" width="11.42578125" style="211"/>
    <col min="2817" max="2817" width="5.85546875" style="211" customWidth="1"/>
    <col min="2818" max="2818" width="2.7109375" style="211" customWidth="1"/>
    <col min="2819" max="2819" width="59.7109375" style="211" customWidth="1"/>
    <col min="2820" max="2820" width="84.7109375" style="211" customWidth="1"/>
    <col min="2821" max="2821" width="4.5703125" style="211" customWidth="1"/>
    <col min="2822" max="3072" width="11.42578125" style="211"/>
    <col min="3073" max="3073" width="5.85546875" style="211" customWidth="1"/>
    <col min="3074" max="3074" width="2.7109375" style="211" customWidth="1"/>
    <col min="3075" max="3075" width="59.7109375" style="211" customWidth="1"/>
    <col min="3076" max="3076" width="84.7109375" style="211" customWidth="1"/>
    <col min="3077" max="3077" width="4.5703125" style="211" customWidth="1"/>
    <col min="3078" max="3328" width="11.42578125" style="211"/>
    <col min="3329" max="3329" width="5.85546875" style="211" customWidth="1"/>
    <col min="3330" max="3330" width="2.7109375" style="211" customWidth="1"/>
    <col min="3331" max="3331" width="59.7109375" style="211" customWidth="1"/>
    <col min="3332" max="3332" width="84.7109375" style="211" customWidth="1"/>
    <col min="3333" max="3333" width="4.5703125" style="211" customWidth="1"/>
    <col min="3334" max="3584" width="11.42578125" style="211"/>
    <col min="3585" max="3585" width="5.85546875" style="211" customWidth="1"/>
    <col min="3586" max="3586" width="2.7109375" style="211" customWidth="1"/>
    <col min="3587" max="3587" width="59.7109375" style="211" customWidth="1"/>
    <col min="3588" max="3588" width="84.7109375" style="211" customWidth="1"/>
    <col min="3589" max="3589" width="4.5703125" style="211" customWidth="1"/>
    <col min="3590" max="3840" width="11.42578125" style="211"/>
    <col min="3841" max="3841" width="5.85546875" style="211" customWidth="1"/>
    <col min="3842" max="3842" width="2.7109375" style="211" customWidth="1"/>
    <col min="3843" max="3843" width="59.7109375" style="211" customWidth="1"/>
    <col min="3844" max="3844" width="84.7109375" style="211" customWidth="1"/>
    <col min="3845" max="3845" width="4.5703125" style="211" customWidth="1"/>
    <col min="3846" max="4096" width="11.42578125" style="211"/>
    <col min="4097" max="4097" width="5.85546875" style="211" customWidth="1"/>
    <col min="4098" max="4098" width="2.7109375" style="211" customWidth="1"/>
    <col min="4099" max="4099" width="59.7109375" style="211" customWidth="1"/>
    <col min="4100" max="4100" width="84.7109375" style="211" customWidth="1"/>
    <col min="4101" max="4101" width="4.5703125" style="211" customWidth="1"/>
    <col min="4102" max="4352" width="11.42578125" style="211"/>
    <col min="4353" max="4353" width="5.85546875" style="211" customWidth="1"/>
    <col min="4354" max="4354" width="2.7109375" style="211" customWidth="1"/>
    <col min="4355" max="4355" width="59.7109375" style="211" customWidth="1"/>
    <col min="4356" max="4356" width="84.7109375" style="211" customWidth="1"/>
    <col min="4357" max="4357" width="4.5703125" style="211" customWidth="1"/>
    <col min="4358" max="4608" width="11.42578125" style="211"/>
    <col min="4609" max="4609" width="5.85546875" style="211" customWidth="1"/>
    <col min="4610" max="4610" width="2.7109375" style="211" customWidth="1"/>
    <col min="4611" max="4611" width="59.7109375" style="211" customWidth="1"/>
    <col min="4612" max="4612" width="84.7109375" style="211" customWidth="1"/>
    <col min="4613" max="4613" width="4.5703125" style="211" customWidth="1"/>
    <col min="4614" max="4864" width="11.42578125" style="211"/>
    <col min="4865" max="4865" width="5.85546875" style="211" customWidth="1"/>
    <col min="4866" max="4866" width="2.7109375" style="211" customWidth="1"/>
    <col min="4867" max="4867" width="59.7109375" style="211" customWidth="1"/>
    <col min="4868" max="4868" width="84.7109375" style="211" customWidth="1"/>
    <col min="4869" max="4869" width="4.5703125" style="211" customWidth="1"/>
    <col min="4870" max="5120" width="11.42578125" style="211"/>
    <col min="5121" max="5121" width="5.85546875" style="211" customWidth="1"/>
    <col min="5122" max="5122" width="2.7109375" style="211" customWidth="1"/>
    <col min="5123" max="5123" width="59.7109375" style="211" customWidth="1"/>
    <col min="5124" max="5124" width="84.7109375" style="211" customWidth="1"/>
    <col min="5125" max="5125" width="4.5703125" style="211" customWidth="1"/>
    <col min="5126" max="5376" width="11.42578125" style="211"/>
    <col min="5377" max="5377" width="5.85546875" style="211" customWidth="1"/>
    <col min="5378" max="5378" width="2.7109375" style="211" customWidth="1"/>
    <col min="5379" max="5379" width="59.7109375" style="211" customWidth="1"/>
    <col min="5380" max="5380" width="84.7109375" style="211" customWidth="1"/>
    <col min="5381" max="5381" width="4.5703125" style="211" customWidth="1"/>
    <col min="5382" max="5632" width="11.42578125" style="211"/>
    <col min="5633" max="5633" width="5.85546875" style="211" customWidth="1"/>
    <col min="5634" max="5634" width="2.7109375" style="211" customWidth="1"/>
    <col min="5635" max="5635" width="59.7109375" style="211" customWidth="1"/>
    <col min="5636" max="5636" width="84.7109375" style="211" customWidth="1"/>
    <col min="5637" max="5637" width="4.5703125" style="211" customWidth="1"/>
    <col min="5638" max="5888" width="11.42578125" style="211"/>
    <col min="5889" max="5889" width="5.85546875" style="211" customWidth="1"/>
    <col min="5890" max="5890" width="2.7109375" style="211" customWidth="1"/>
    <col min="5891" max="5891" width="59.7109375" style="211" customWidth="1"/>
    <col min="5892" max="5892" width="84.7109375" style="211" customWidth="1"/>
    <col min="5893" max="5893" width="4.5703125" style="211" customWidth="1"/>
    <col min="5894" max="6144" width="11.42578125" style="211"/>
    <col min="6145" max="6145" width="5.85546875" style="211" customWidth="1"/>
    <col min="6146" max="6146" width="2.7109375" style="211" customWidth="1"/>
    <col min="6147" max="6147" width="59.7109375" style="211" customWidth="1"/>
    <col min="6148" max="6148" width="84.7109375" style="211" customWidth="1"/>
    <col min="6149" max="6149" width="4.5703125" style="211" customWidth="1"/>
    <col min="6150" max="6400" width="11.42578125" style="211"/>
    <col min="6401" max="6401" width="5.85546875" style="211" customWidth="1"/>
    <col min="6402" max="6402" width="2.7109375" style="211" customWidth="1"/>
    <col min="6403" max="6403" width="59.7109375" style="211" customWidth="1"/>
    <col min="6404" max="6404" width="84.7109375" style="211" customWidth="1"/>
    <col min="6405" max="6405" width="4.5703125" style="211" customWidth="1"/>
    <col min="6406" max="6656" width="11.42578125" style="211"/>
    <col min="6657" max="6657" width="5.85546875" style="211" customWidth="1"/>
    <col min="6658" max="6658" width="2.7109375" style="211" customWidth="1"/>
    <col min="6659" max="6659" width="59.7109375" style="211" customWidth="1"/>
    <col min="6660" max="6660" width="84.7109375" style="211" customWidth="1"/>
    <col min="6661" max="6661" width="4.5703125" style="211" customWidth="1"/>
    <col min="6662" max="6912" width="11.42578125" style="211"/>
    <col min="6913" max="6913" width="5.85546875" style="211" customWidth="1"/>
    <col min="6914" max="6914" width="2.7109375" style="211" customWidth="1"/>
    <col min="6915" max="6915" width="59.7109375" style="211" customWidth="1"/>
    <col min="6916" max="6916" width="84.7109375" style="211" customWidth="1"/>
    <col min="6917" max="6917" width="4.5703125" style="211" customWidth="1"/>
    <col min="6918" max="7168" width="11.42578125" style="211"/>
    <col min="7169" max="7169" width="5.85546875" style="211" customWidth="1"/>
    <col min="7170" max="7170" width="2.7109375" style="211" customWidth="1"/>
    <col min="7171" max="7171" width="59.7109375" style="211" customWidth="1"/>
    <col min="7172" max="7172" width="84.7109375" style="211" customWidth="1"/>
    <col min="7173" max="7173" width="4.5703125" style="211" customWidth="1"/>
    <col min="7174" max="7424" width="11.42578125" style="211"/>
    <col min="7425" max="7425" width="5.85546875" style="211" customWidth="1"/>
    <col min="7426" max="7426" width="2.7109375" style="211" customWidth="1"/>
    <col min="7427" max="7427" width="59.7109375" style="211" customWidth="1"/>
    <col min="7428" max="7428" width="84.7109375" style="211" customWidth="1"/>
    <col min="7429" max="7429" width="4.5703125" style="211" customWidth="1"/>
    <col min="7430" max="7680" width="11.42578125" style="211"/>
    <col min="7681" max="7681" width="5.85546875" style="211" customWidth="1"/>
    <col min="7682" max="7682" width="2.7109375" style="211" customWidth="1"/>
    <col min="7683" max="7683" width="59.7109375" style="211" customWidth="1"/>
    <col min="7684" max="7684" width="84.7109375" style="211" customWidth="1"/>
    <col min="7685" max="7685" width="4.5703125" style="211" customWidth="1"/>
    <col min="7686" max="7936" width="11.42578125" style="211"/>
    <col min="7937" max="7937" width="5.85546875" style="211" customWidth="1"/>
    <col min="7938" max="7938" width="2.7109375" style="211" customWidth="1"/>
    <col min="7939" max="7939" width="59.7109375" style="211" customWidth="1"/>
    <col min="7940" max="7940" width="84.7109375" style="211" customWidth="1"/>
    <col min="7941" max="7941" width="4.5703125" style="211" customWidth="1"/>
    <col min="7942" max="8192" width="11.42578125" style="211"/>
    <col min="8193" max="8193" width="5.85546875" style="211" customWidth="1"/>
    <col min="8194" max="8194" width="2.7109375" style="211" customWidth="1"/>
    <col min="8195" max="8195" width="59.7109375" style="211" customWidth="1"/>
    <col min="8196" max="8196" width="84.7109375" style="211" customWidth="1"/>
    <col min="8197" max="8197" width="4.5703125" style="211" customWidth="1"/>
    <col min="8198" max="8448" width="11.42578125" style="211"/>
    <col min="8449" max="8449" width="5.85546875" style="211" customWidth="1"/>
    <col min="8450" max="8450" width="2.7109375" style="211" customWidth="1"/>
    <col min="8451" max="8451" width="59.7109375" style="211" customWidth="1"/>
    <col min="8452" max="8452" width="84.7109375" style="211" customWidth="1"/>
    <col min="8453" max="8453" width="4.5703125" style="211" customWidth="1"/>
    <col min="8454" max="8704" width="11.42578125" style="211"/>
    <col min="8705" max="8705" width="5.85546875" style="211" customWidth="1"/>
    <col min="8706" max="8706" width="2.7109375" style="211" customWidth="1"/>
    <col min="8707" max="8707" width="59.7109375" style="211" customWidth="1"/>
    <col min="8708" max="8708" width="84.7109375" style="211" customWidth="1"/>
    <col min="8709" max="8709" width="4.5703125" style="211" customWidth="1"/>
    <col min="8710" max="8960" width="11.42578125" style="211"/>
    <col min="8961" max="8961" width="5.85546875" style="211" customWidth="1"/>
    <col min="8962" max="8962" width="2.7109375" style="211" customWidth="1"/>
    <col min="8963" max="8963" width="59.7109375" style="211" customWidth="1"/>
    <col min="8964" max="8964" width="84.7109375" style="211" customWidth="1"/>
    <col min="8965" max="8965" width="4.5703125" style="211" customWidth="1"/>
    <col min="8966" max="9216" width="11.42578125" style="211"/>
    <col min="9217" max="9217" width="5.85546875" style="211" customWidth="1"/>
    <col min="9218" max="9218" width="2.7109375" style="211" customWidth="1"/>
    <col min="9219" max="9219" width="59.7109375" style="211" customWidth="1"/>
    <col min="9220" max="9220" width="84.7109375" style="211" customWidth="1"/>
    <col min="9221" max="9221" width="4.5703125" style="211" customWidth="1"/>
    <col min="9222" max="9472" width="11.42578125" style="211"/>
    <col min="9473" max="9473" width="5.85546875" style="211" customWidth="1"/>
    <col min="9474" max="9474" width="2.7109375" style="211" customWidth="1"/>
    <col min="9475" max="9475" width="59.7109375" style="211" customWidth="1"/>
    <col min="9476" max="9476" width="84.7109375" style="211" customWidth="1"/>
    <col min="9477" max="9477" width="4.5703125" style="211" customWidth="1"/>
    <col min="9478" max="9728" width="11.42578125" style="211"/>
    <col min="9729" max="9729" width="5.85546875" style="211" customWidth="1"/>
    <col min="9730" max="9730" width="2.7109375" style="211" customWidth="1"/>
    <col min="9731" max="9731" width="59.7109375" style="211" customWidth="1"/>
    <col min="9732" max="9732" width="84.7109375" style="211" customWidth="1"/>
    <col min="9733" max="9733" width="4.5703125" style="211" customWidth="1"/>
    <col min="9734" max="9984" width="11.42578125" style="211"/>
    <col min="9985" max="9985" width="5.85546875" style="211" customWidth="1"/>
    <col min="9986" max="9986" width="2.7109375" style="211" customWidth="1"/>
    <col min="9987" max="9987" width="59.7109375" style="211" customWidth="1"/>
    <col min="9988" max="9988" width="84.7109375" style="211" customWidth="1"/>
    <col min="9989" max="9989" width="4.5703125" style="211" customWidth="1"/>
    <col min="9990" max="10240" width="11.42578125" style="211"/>
    <col min="10241" max="10241" width="5.85546875" style="211" customWidth="1"/>
    <col min="10242" max="10242" width="2.7109375" style="211" customWidth="1"/>
    <col min="10243" max="10243" width="59.7109375" style="211" customWidth="1"/>
    <col min="10244" max="10244" width="84.7109375" style="211" customWidth="1"/>
    <col min="10245" max="10245" width="4.5703125" style="211" customWidth="1"/>
    <col min="10246" max="10496" width="11.42578125" style="211"/>
    <col min="10497" max="10497" width="5.85546875" style="211" customWidth="1"/>
    <col min="10498" max="10498" width="2.7109375" style="211" customWidth="1"/>
    <col min="10499" max="10499" width="59.7109375" style="211" customWidth="1"/>
    <col min="10500" max="10500" width="84.7109375" style="211" customWidth="1"/>
    <col min="10501" max="10501" width="4.5703125" style="211" customWidth="1"/>
    <col min="10502" max="10752" width="11.42578125" style="211"/>
    <col min="10753" max="10753" width="5.85546875" style="211" customWidth="1"/>
    <col min="10754" max="10754" width="2.7109375" style="211" customWidth="1"/>
    <col min="10755" max="10755" width="59.7109375" style="211" customWidth="1"/>
    <col min="10756" max="10756" width="84.7109375" style="211" customWidth="1"/>
    <col min="10757" max="10757" width="4.5703125" style="211" customWidth="1"/>
    <col min="10758" max="11008" width="11.42578125" style="211"/>
    <col min="11009" max="11009" width="5.85546875" style="211" customWidth="1"/>
    <col min="11010" max="11010" width="2.7109375" style="211" customWidth="1"/>
    <col min="11011" max="11011" width="59.7109375" style="211" customWidth="1"/>
    <col min="11012" max="11012" width="84.7109375" style="211" customWidth="1"/>
    <col min="11013" max="11013" width="4.5703125" style="211" customWidth="1"/>
    <col min="11014" max="11264" width="11.42578125" style="211"/>
    <col min="11265" max="11265" width="5.85546875" style="211" customWidth="1"/>
    <col min="11266" max="11266" width="2.7109375" style="211" customWidth="1"/>
    <col min="11267" max="11267" width="59.7109375" style="211" customWidth="1"/>
    <col min="11268" max="11268" width="84.7109375" style="211" customWidth="1"/>
    <col min="11269" max="11269" width="4.5703125" style="211" customWidth="1"/>
    <col min="11270" max="11520" width="11.42578125" style="211"/>
    <col min="11521" max="11521" width="5.85546875" style="211" customWidth="1"/>
    <col min="11522" max="11522" width="2.7109375" style="211" customWidth="1"/>
    <col min="11523" max="11523" width="59.7109375" style="211" customWidth="1"/>
    <col min="11524" max="11524" width="84.7109375" style="211" customWidth="1"/>
    <col min="11525" max="11525" width="4.5703125" style="211" customWidth="1"/>
    <col min="11526" max="11776" width="11.42578125" style="211"/>
    <col min="11777" max="11777" width="5.85546875" style="211" customWidth="1"/>
    <col min="11778" max="11778" width="2.7109375" style="211" customWidth="1"/>
    <col min="11779" max="11779" width="59.7109375" style="211" customWidth="1"/>
    <col min="11780" max="11780" width="84.7109375" style="211" customWidth="1"/>
    <col min="11781" max="11781" width="4.5703125" style="211" customWidth="1"/>
    <col min="11782" max="12032" width="11.42578125" style="211"/>
    <col min="12033" max="12033" width="5.85546875" style="211" customWidth="1"/>
    <col min="12034" max="12034" width="2.7109375" style="211" customWidth="1"/>
    <col min="12035" max="12035" width="59.7109375" style="211" customWidth="1"/>
    <col min="12036" max="12036" width="84.7109375" style="211" customWidth="1"/>
    <col min="12037" max="12037" width="4.5703125" style="211" customWidth="1"/>
    <col min="12038" max="12288" width="11.42578125" style="211"/>
    <col min="12289" max="12289" width="5.85546875" style="211" customWidth="1"/>
    <col min="12290" max="12290" width="2.7109375" style="211" customWidth="1"/>
    <col min="12291" max="12291" width="59.7109375" style="211" customWidth="1"/>
    <col min="12292" max="12292" width="84.7109375" style="211" customWidth="1"/>
    <col min="12293" max="12293" width="4.5703125" style="211" customWidth="1"/>
    <col min="12294" max="12544" width="11.42578125" style="211"/>
    <col min="12545" max="12545" width="5.85546875" style="211" customWidth="1"/>
    <col min="12546" max="12546" width="2.7109375" style="211" customWidth="1"/>
    <col min="12547" max="12547" width="59.7109375" style="211" customWidth="1"/>
    <col min="12548" max="12548" width="84.7109375" style="211" customWidth="1"/>
    <col min="12549" max="12549" width="4.5703125" style="211" customWidth="1"/>
    <col min="12550" max="12800" width="11.42578125" style="211"/>
    <col min="12801" max="12801" width="5.85546875" style="211" customWidth="1"/>
    <col min="12802" max="12802" width="2.7109375" style="211" customWidth="1"/>
    <col min="12803" max="12803" width="59.7109375" style="211" customWidth="1"/>
    <col min="12804" max="12804" width="84.7109375" style="211" customWidth="1"/>
    <col min="12805" max="12805" width="4.5703125" style="211" customWidth="1"/>
    <col min="12806" max="13056" width="11.42578125" style="211"/>
    <col min="13057" max="13057" width="5.85546875" style="211" customWidth="1"/>
    <col min="13058" max="13058" width="2.7109375" style="211" customWidth="1"/>
    <col min="13059" max="13059" width="59.7109375" style="211" customWidth="1"/>
    <col min="13060" max="13060" width="84.7109375" style="211" customWidth="1"/>
    <col min="13061" max="13061" width="4.5703125" style="211" customWidth="1"/>
    <col min="13062" max="13312" width="11.42578125" style="211"/>
    <col min="13313" max="13313" width="5.85546875" style="211" customWidth="1"/>
    <col min="13314" max="13314" width="2.7109375" style="211" customWidth="1"/>
    <col min="13315" max="13315" width="59.7109375" style="211" customWidth="1"/>
    <col min="13316" max="13316" width="84.7109375" style="211" customWidth="1"/>
    <col min="13317" max="13317" width="4.5703125" style="211" customWidth="1"/>
    <col min="13318" max="13568" width="11.42578125" style="211"/>
    <col min="13569" max="13569" width="5.85546875" style="211" customWidth="1"/>
    <col min="13570" max="13570" width="2.7109375" style="211" customWidth="1"/>
    <col min="13571" max="13571" width="59.7109375" style="211" customWidth="1"/>
    <col min="13572" max="13572" width="84.7109375" style="211" customWidth="1"/>
    <col min="13573" max="13573" width="4.5703125" style="211" customWidth="1"/>
    <col min="13574" max="13824" width="11.42578125" style="211"/>
    <col min="13825" max="13825" width="5.85546875" style="211" customWidth="1"/>
    <col min="13826" max="13826" width="2.7109375" style="211" customWidth="1"/>
    <col min="13827" max="13827" width="59.7109375" style="211" customWidth="1"/>
    <col min="13828" max="13828" width="84.7109375" style="211" customWidth="1"/>
    <col min="13829" max="13829" width="4.5703125" style="211" customWidth="1"/>
    <col min="13830" max="14080" width="11.42578125" style="211"/>
    <col min="14081" max="14081" width="5.85546875" style="211" customWidth="1"/>
    <col min="14082" max="14082" width="2.7109375" style="211" customWidth="1"/>
    <col min="14083" max="14083" width="59.7109375" style="211" customWidth="1"/>
    <col min="14084" max="14084" width="84.7109375" style="211" customWidth="1"/>
    <col min="14085" max="14085" width="4.5703125" style="211" customWidth="1"/>
    <col min="14086" max="14336" width="11.42578125" style="211"/>
    <col min="14337" max="14337" width="5.85546875" style="211" customWidth="1"/>
    <col min="14338" max="14338" width="2.7109375" style="211" customWidth="1"/>
    <col min="14339" max="14339" width="59.7109375" style="211" customWidth="1"/>
    <col min="14340" max="14340" width="84.7109375" style="211" customWidth="1"/>
    <col min="14341" max="14341" width="4.5703125" style="211" customWidth="1"/>
    <col min="14342" max="14592" width="11.42578125" style="211"/>
    <col min="14593" max="14593" width="5.85546875" style="211" customWidth="1"/>
    <col min="14594" max="14594" width="2.7109375" style="211" customWidth="1"/>
    <col min="14595" max="14595" width="59.7109375" style="211" customWidth="1"/>
    <col min="14596" max="14596" width="84.7109375" style="211" customWidth="1"/>
    <col min="14597" max="14597" width="4.5703125" style="211" customWidth="1"/>
    <col min="14598" max="14848" width="11.42578125" style="211"/>
    <col min="14849" max="14849" width="5.85546875" style="211" customWidth="1"/>
    <col min="14850" max="14850" width="2.7109375" style="211" customWidth="1"/>
    <col min="14851" max="14851" width="59.7109375" style="211" customWidth="1"/>
    <col min="14852" max="14852" width="84.7109375" style="211" customWidth="1"/>
    <col min="14853" max="14853" width="4.5703125" style="211" customWidth="1"/>
    <col min="14854" max="15104" width="11.42578125" style="211"/>
    <col min="15105" max="15105" width="5.85546875" style="211" customWidth="1"/>
    <col min="15106" max="15106" width="2.7109375" style="211" customWidth="1"/>
    <col min="15107" max="15107" width="59.7109375" style="211" customWidth="1"/>
    <col min="15108" max="15108" width="84.7109375" style="211" customWidth="1"/>
    <col min="15109" max="15109" width="4.5703125" style="211" customWidth="1"/>
    <col min="15110" max="15360" width="11.42578125" style="211"/>
    <col min="15361" max="15361" width="5.85546875" style="211" customWidth="1"/>
    <col min="15362" max="15362" width="2.7109375" style="211" customWidth="1"/>
    <col min="15363" max="15363" width="59.7109375" style="211" customWidth="1"/>
    <col min="15364" max="15364" width="84.7109375" style="211" customWidth="1"/>
    <col min="15365" max="15365" width="4.5703125" style="211" customWidth="1"/>
    <col min="15366" max="15616" width="11.42578125" style="211"/>
    <col min="15617" max="15617" width="5.85546875" style="211" customWidth="1"/>
    <col min="15618" max="15618" width="2.7109375" style="211" customWidth="1"/>
    <col min="15619" max="15619" width="59.7109375" style="211" customWidth="1"/>
    <col min="15620" max="15620" width="84.7109375" style="211" customWidth="1"/>
    <col min="15621" max="15621" width="4.5703125" style="211" customWidth="1"/>
    <col min="15622" max="15872" width="11.42578125" style="211"/>
    <col min="15873" max="15873" width="5.85546875" style="211" customWidth="1"/>
    <col min="15874" max="15874" width="2.7109375" style="211" customWidth="1"/>
    <col min="15875" max="15875" width="59.7109375" style="211" customWidth="1"/>
    <col min="15876" max="15876" width="84.7109375" style="211" customWidth="1"/>
    <col min="15877" max="15877" width="4.5703125" style="211" customWidth="1"/>
    <col min="15878" max="16128" width="11.42578125" style="211"/>
    <col min="16129" max="16129" width="5.85546875" style="211" customWidth="1"/>
    <col min="16130" max="16130" width="2.7109375" style="211" customWidth="1"/>
    <col min="16131" max="16131" width="59.7109375" style="211" customWidth="1"/>
    <col min="16132" max="16132" width="84.7109375" style="211" customWidth="1"/>
    <col min="16133" max="16133" width="4.5703125" style="211" customWidth="1"/>
    <col min="16134" max="16384" width="11.42578125" style="211"/>
  </cols>
  <sheetData>
    <row r="1" spans="1:5" s="247" customFormat="1" ht="15.75" customHeight="1" x14ac:dyDescent="0.2">
      <c r="A1" s="693" t="s">
        <v>781</v>
      </c>
      <c r="B1" s="448"/>
      <c r="C1" s="448"/>
      <c r="D1" s="403" t="s">
        <v>1607</v>
      </c>
    </row>
    <row r="2" spans="1:5" s="247" customFormat="1" ht="15.75" customHeight="1" x14ac:dyDescent="0.2">
      <c r="A2" s="693" t="s">
        <v>1500</v>
      </c>
      <c r="B2" s="449"/>
      <c r="C2" s="449"/>
      <c r="D2" s="404"/>
    </row>
    <row r="3" spans="1:5" s="247" customFormat="1" ht="15.75" customHeight="1" x14ac:dyDescent="0.2">
      <c r="A3" s="693" t="s">
        <v>783</v>
      </c>
      <c r="B3" s="437"/>
      <c r="C3" s="437"/>
      <c r="D3" s="404"/>
    </row>
    <row r="4" spans="1:5" s="247" customFormat="1" ht="15.75" customHeight="1" x14ac:dyDescent="0.2">
      <c r="A4" s="693" t="s">
        <v>412</v>
      </c>
      <c r="B4" s="448"/>
      <c r="C4" s="448"/>
      <c r="D4" s="421"/>
    </row>
    <row r="5" spans="1:5" ht="12" customHeight="1" x14ac:dyDescent="0.2">
      <c r="A5" s="407"/>
      <c r="B5" s="542"/>
      <c r="C5" s="408"/>
      <c r="D5" s="542"/>
    </row>
    <row r="6" spans="1:5" s="399" customFormat="1" ht="21" customHeight="1" x14ac:dyDescent="0.2">
      <c r="A6" s="1508" t="s">
        <v>15</v>
      </c>
      <c r="B6" s="1508"/>
      <c r="C6" s="1508"/>
      <c r="D6" s="1508"/>
    </row>
    <row r="7" spans="1:5" s="399" customFormat="1" ht="18" customHeight="1" x14ac:dyDescent="0.2">
      <c r="A7" s="1509" t="s">
        <v>771</v>
      </c>
      <c r="B7" s="1509"/>
      <c r="C7" s="700" t="s">
        <v>784</v>
      </c>
      <c r="D7" s="700" t="s">
        <v>785</v>
      </c>
    </row>
    <row r="8" spans="1:5" s="399" customFormat="1" ht="15.75" customHeight="1" x14ac:dyDescent="0.2">
      <c r="A8" s="1520">
        <v>1</v>
      </c>
      <c r="B8" s="1522"/>
      <c r="C8" s="1512" t="s">
        <v>1501</v>
      </c>
      <c r="D8" s="1182" t="s">
        <v>1502</v>
      </c>
    </row>
    <row r="9" spans="1:5" s="399" customFormat="1" ht="14.25" customHeight="1" x14ac:dyDescent="0.2">
      <c r="A9" s="1521"/>
      <c r="B9" s="1523"/>
      <c r="C9" s="1506"/>
      <c r="D9" s="878" t="s">
        <v>1503</v>
      </c>
    </row>
    <row r="10" spans="1:5" s="399" customFormat="1" ht="16.5" customHeight="1" x14ac:dyDescent="0.2">
      <c r="A10" s="1521"/>
      <c r="B10" s="1523"/>
      <c r="C10" s="1506"/>
      <c r="D10" s="878" t="s">
        <v>1504</v>
      </c>
    </row>
    <row r="11" spans="1:5" s="399" customFormat="1" ht="15" customHeight="1" x14ac:dyDescent="0.2">
      <c r="A11" s="1521"/>
      <c r="B11" s="1523"/>
      <c r="C11" s="1506"/>
      <c r="D11" s="878" t="s">
        <v>1505</v>
      </c>
    </row>
    <row r="12" spans="1:5" s="208" customFormat="1" ht="27.75" customHeight="1" x14ac:dyDescent="0.2">
      <c r="A12" s="871">
        <v>2</v>
      </c>
      <c r="B12" s="873"/>
      <c r="C12" s="878" t="s">
        <v>1506</v>
      </c>
      <c r="D12" s="878" t="s">
        <v>1507</v>
      </c>
      <c r="E12" s="399"/>
    </row>
    <row r="13" spans="1:5" s="208" customFormat="1" ht="13.5" customHeight="1" x14ac:dyDescent="0.2">
      <c r="A13" s="1521">
        <v>3</v>
      </c>
      <c r="B13" s="1523"/>
      <c r="C13" s="1506" t="s">
        <v>1508</v>
      </c>
      <c r="D13" s="878" t="s">
        <v>1509</v>
      </c>
      <c r="E13" s="399"/>
    </row>
    <row r="14" spans="1:5" s="208" customFormat="1" ht="15" customHeight="1" x14ac:dyDescent="0.2">
      <c r="A14" s="1521"/>
      <c r="B14" s="1523"/>
      <c r="C14" s="1506"/>
      <c r="D14" s="878" t="s">
        <v>1510</v>
      </c>
      <c r="E14" s="399"/>
    </row>
    <row r="15" spans="1:5" s="208" customFormat="1" ht="14.25" customHeight="1" x14ac:dyDescent="0.2">
      <c r="A15" s="1521">
        <v>4</v>
      </c>
      <c r="B15" s="1523"/>
      <c r="C15" s="1506" t="s">
        <v>1511</v>
      </c>
      <c r="D15" s="878" t="s">
        <v>1512</v>
      </c>
      <c r="E15" s="399"/>
    </row>
    <row r="16" spans="1:5" s="208" customFormat="1" ht="15" customHeight="1" x14ac:dyDescent="0.2">
      <c r="A16" s="1521"/>
      <c r="B16" s="1523"/>
      <c r="C16" s="1506"/>
      <c r="D16" s="878" t="s">
        <v>1513</v>
      </c>
      <c r="E16" s="399"/>
    </row>
    <row r="17" spans="1:5" s="208" customFormat="1" ht="15.75" customHeight="1" x14ac:dyDescent="0.2">
      <c r="A17" s="1521">
        <v>5</v>
      </c>
      <c r="B17" s="1523"/>
      <c r="C17" s="1506" t="s">
        <v>1514</v>
      </c>
      <c r="D17" s="878" t="s">
        <v>1515</v>
      </c>
      <c r="E17" s="399"/>
    </row>
    <row r="18" spans="1:5" s="208" customFormat="1" ht="22.5" customHeight="1" x14ac:dyDescent="0.2">
      <c r="A18" s="1521"/>
      <c r="B18" s="1523"/>
      <c r="C18" s="1506"/>
      <c r="D18" s="878" t="s">
        <v>1516</v>
      </c>
      <c r="E18" s="399"/>
    </row>
    <row r="19" spans="1:5" s="208" customFormat="1" ht="14.25" customHeight="1" x14ac:dyDescent="0.2">
      <c r="A19" s="1521">
        <v>6</v>
      </c>
      <c r="B19" s="1523"/>
      <c r="C19" s="1506" t="s">
        <v>1517</v>
      </c>
      <c r="D19" s="878" t="s">
        <v>2117</v>
      </c>
      <c r="E19" s="399"/>
    </row>
    <row r="20" spans="1:5" s="208" customFormat="1" ht="15" customHeight="1" x14ac:dyDescent="0.2">
      <c r="A20" s="1521"/>
      <c r="B20" s="1523"/>
      <c r="C20" s="1506"/>
      <c r="D20" s="878" t="s">
        <v>1518</v>
      </c>
      <c r="E20" s="399"/>
    </row>
    <row r="21" spans="1:5" s="208" customFormat="1" ht="14.25" customHeight="1" x14ac:dyDescent="0.2">
      <c r="A21" s="1521"/>
      <c r="B21" s="1523"/>
      <c r="C21" s="1506"/>
      <c r="D21" s="878" t="s">
        <v>2118</v>
      </c>
      <c r="E21" s="399"/>
    </row>
    <row r="22" spans="1:5" s="208" customFormat="1" ht="14.25" customHeight="1" x14ac:dyDescent="0.2">
      <c r="A22" s="1521">
        <v>7</v>
      </c>
      <c r="B22" s="1523"/>
      <c r="C22" s="1506" t="s">
        <v>1519</v>
      </c>
      <c r="D22" s="878" t="s">
        <v>1520</v>
      </c>
      <c r="E22" s="399"/>
    </row>
    <row r="23" spans="1:5" s="208" customFormat="1" ht="15" customHeight="1" x14ac:dyDescent="0.2">
      <c r="A23" s="1521"/>
      <c r="B23" s="1523"/>
      <c r="C23" s="1506"/>
      <c r="D23" s="878" t="s">
        <v>1521</v>
      </c>
      <c r="E23" s="399"/>
    </row>
    <row r="24" spans="1:5" s="208" customFormat="1" ht="15" customHeight="1" x14ac:dyDescent="0.2">
      <c r="A24" s="873">
        <v>8</v>
      </c>
      <c r="B24" s="873"/>
      <c r="C24" s="873" t="s">
        <v>1522</v>
      </c>
      <c r="D24" s="878" t="s">
        <v>1523</v>
      </c>
      <c r="E24" s="399"/>
    </row>
    <row r="25" spans="1:5" s="208" customFormat="1" ht="15" customHeight="1" x14ac:dyDescent="0.2">
      <c r="A25" s="1521">
        <v>9</v>
      </c>
      <c r="B25" s="1523"/>
      <c r="C25" s="1506" t="s">
        <v>1524</v>
      </c>
      <c r="D25" s="878" t="s">
        <v>1525</v>
      </c>
      <c r="E25" s="399"/>
    </row>
    <row r="26" spans="1:5" s="208" customFormat="1" ht="15" customHeight="1" x14ac:dyDescent="0.2">
      <c r="A26" s="1521"/>
      <c r="B26" s="1523"/>
      <c r="C26" s="1506"/>
      <c r="D26" s="878" t="s">
        <v>1526</v>
      </c>
      <c r="E26" s="399"/>
    </row>
    <row r="27" spans="1:5" s="208" customFormat="1" ht="26.25" customHeight="1" x14ac:dyDescent="0.2">
      <c r="A27" s="1521"/>
      <c r="B27" s="1523"/>
      <c r="C27" s="1506"/>
      <c r="D27" s="878" t="s">
        <v>2119</v>
      </c>
      <c r="E27" s="399"/>
    </row>
    <row r="28" spans="1:5" s="208" customFormat="1" ht="15.75" customHeight="1" x14ac:dyDescent="0.2">
      <c r="A28" s="1521">
        <v>10</v>
      </c>
      <c r="B28" s="1523"/>
      <c r="C28" s="1506" t="s">
        <v>1527</v>
      </c>
      <c r="D28" s="878" t="s">
        <v>2188</v>
      </c>
      <c r="E28" s="399"/>
    </row>
    <row r="29" spans="1:5" s="208" customFormat="1" ht="15.75" customHeight="1" x14ac:dyDescent="0.2">
      <c r="A29" s="1521"/>
      <c r="B29" s="1523"/>
      <c r="C29" s="1506"/>
      <c r="D29" s="878" t="s">
        <v>1528</v>
      </c>
      <c r="E29" s="399"/>
    </row>
    <row r="30" spans="1:5" s="208" customFormat="1" ht="15" customHeight="1" x14ac:dyDescent="0.2">
      <c r="A30" s="1521"/>
      <c r="B30" s="1523"/>
      <c r="C30" s="1506"/>
      <c r="D30" s="878" t="s">
        <v>1529</v>
      </c>
      <c r="E30" s="399"/>
    </row>
    <row r="31" spans="1:5" s="208" customFormat="1" ht="15" customHeight="1" x14ac:dyDescent="0.2">
      <c r="A31" s="1521"/>
      <c r="B31" s="1523"/>
      <c r="C31" s="1506"/>
      <c r="D31" s="878" t="s">
        <v>1530</v>
      </c>
      <c r="E31" s="399"/>
    </row>
    <row r="32" spans="1:5" s="208" customFormat="1" ht="14.25" customHeight="1" x14ac:dyDescent="0.2">
      <c r="A32" s="1521"/>
      <c r="B32" s="1523"/>
      <c r="C32" s="1506"/>
      <c r="D32" s="878" t="s">
        <v>1531</v>
      </c>
      <c r="E32" s="399"/>
    </row>
    <row r="33" spans="1:5" s="208" customFormat="1" ht="14.25" customHeight="1" x14ac:dyDescent="0.2">
      <c r="A33" s="1521"/>
      <c r="B33" s="1523"/>
      <c r="C33" s="1506"/>
      <c r="D33" s="878" t="s">
        <v>1532</v>
      </c>
      <c r="E33" s="399"/>
    </row>
    <row r="34" spans="1:5" s="208" customFormat="1" ht="14.25" customHeight="1" x14ac:dyDescent="0.2">
      <c r="A34" s="1532"/>
      <c r="B34" s="1525"/>
      <c r="C34" s="1516"/>
      <c r="D34" s="1185" t="s">
        <v>1533</v>
      </c>
      <c r="E34" s="399"/>
    </row>
    <row r="35" spans="1:5" s="208" customFormat="1" ht="6" customHeight="1" x14ac:dyDescent="0.2">
      <c r="A35" s="703"/>
      <c r="B35" s="708"/>
      <c r="C35" s="721"/>
      <c r="D35" s="420"/>
      <c r="E35" s="399"/>
    </row>
    <row r="36" spans="1:5" s="208" customFormat="1" ht="10.5" customHeight="1" x14ac:dyDescent="0.2">
      <c r="A36" s="410"/>
      <c r="B36" s="410"/>
      <c r="C36" s="410"/>
      <c r="D36" s="410"/>
    </row>
    <row r="37" spans="1:5" ht="14.25" customHeight="1" x14ac:dyDescent="0.2">
      <c r="A37" s="1554" t="s">
        <v>280</v>
      </c>
      <c r="B37" s="1554"/>
      <c r="C37" s="1554"/>
      <c r="D37" s="1554"/>
    </row>
    <row r="39" spans="1:5" x14ac:dyDescent="0.2">
      <c r="D39" s="424"/>
    </row>
    <row r="40" spans="1:5" x14ac:dyDescent="0.2">
      <c r="D40" s="439"/>
    </row>
  </sheetData>
  <mergeCells count="27">
    <mergeCell ref="A13:A14"/>
    <mergeCell ref="B13:B14"/>
    <mergeCell ref="C13:C14"/>
    <mergeCell ref="A6:D6"/>
    <mergeCell ref="A7:B7"/>
    <mergeCell ref="A8:A11"/>
    <mergeCell ref="B8:B11"/>
    <mergeCell ref="C8:C11"/>
    <mergeCell ref="A15:A16"/>
    <mergeCell ref="B15:B16"/>
    <mergeCell ref="C15:C16"/>
    <mergeCell ref="A17:A18"/>
    <mergeCell ref="B17:B18"/>
    <mergeCell ref="C17:C18"/>
    <mergeCell ref="A19:A21"/>
    <mergeCell ref="B19:B21"/>
    <mergeCell ref="C19:C21"/>
    <mergeCell ref="A22:A23"/>
    <mergeCell ref="B22:B23"/>
    <mergeCell ref="C22:C23"/>
    <mergeCell ref="A37:D37"/>
    <mergeCell ref="A25:A27"/>
    <mergeCell ref="B25:B27"/>
    <mergeCell ref="C25:C27"/>
    <mergeCell ref="A28:A34"/>
    <mergeCell ref="B28:B34"/>
    <mergeCell ref="C28:C3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&amp;R&amp;"Tahoma,Normal"479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Button 1">
              <controlPr defaultSize="0" print="0" autoFill="0" autoPict="0" macro="[2]!Macro21">
                <anchor moveWithCells="1" sizeWithCells="1">
                  <from>
                    <xdr:col>2</xdr:col>
                    <xdr:colOff>2800350</xdr:colOff>
                    <xdr:row>10</xdr:row>
                    <xdr:rowOff>152400</xdr:rowOff>
                  </from>
                  <to>
                    <xdr:col>2</xdr:col>
                    <xdr:colOff>2800350</xdr:colOff>
                    <xdr:row>10</xdr:row>
                    <xdr:rowOff>152400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P14"/>
  <sheetViews>
    <sheetView showGridLines="0" view="pageBreakPreview" zoomScaleSheetLayoutView="100" workbookViewId="0"/>
  </sheetViews>
  <sheetFormatPr baseColWidth="10" defaultColWidth="11.42578125" defaultRowHeight="12.75" x14ac:dyDescent="0.2"/>
  <cols>
    <col min="1" max="1" width="14" customWidth="1"/>
    <col min="2" max="2" width="8.28515625" customWidth="1"/>
    <col min="3" max="3" width="6.7109375" customWidth="1"/>
    <col min="4" max="4" width="8" customWidth="1"/>
    <col min="5" max="5" width="5.5703125" customWidth="1"/>
    <col min="6" max="6" width="9" customWidth="1"/>
    <col min="7" max="7" width="6.140625" customWidth="1"/>
    <col min="8" max="8" width="8.85546875" customWidth="1"/>
    <col min="9" max="9" width="5.42578125" customWidth="1"/>
    <col min="10" max="10" width="7.7109375" customWidth="1"/>
    <col min="11" max="11" width="6.42578125" customWidth="1"/>
    <col min="12" max="12" width="9.42578125" customWidth="1"/>
    <col min="13" max="13" width="5.42578125" customWidth="1"/>
    <col min="14" max="14" width="7.85546875" customWidth="1"/>
    <col min="15" max="15" width="3.140625" customWidth="1"/>
  </cols>
  <sheetData>
    <row r="1" spans="1:16" s="8" customFormat="1" ht="18" customHeight="1" x14ac:dyDescent="0.2">
      <c r="A1" s="734" t="s">
        <v>42</v>
      </c>
      <c r="B1" s="735"/>
      <c r="C1" s="735"/>
      <c r="D1" s="735"/>
      <c r="E1" s="735"/>
      <c r="F1" s="735"/>
      <c r="G1" s="735"/>
      <c r="H1" s="735"/>
      <c r="I1" s="735"/>
      <c r="J1" s="735"/>
      <c r="K1" s="735"/>
      <c r="L1" s="735"/>
      <c r="M1" s="735"/>
      <c r="N1" s="735"/>
      <c r="O1" s="736" t="s">
        <v>604</v>
      </c>
    </row>
    <row r="2" spans="1:16" s="8" customFormat="1" ht="18" customHeight="1" x14ac:dyDescent="0.2">
      <c r="A2" s="734" t="s">
        <v>43</v>
      </c>
      <c r="B2" s="735"/>
      <c r="C2" s="735"/>
      <c r="D2" s="735"/>
      <c r="E2" s="735"/>
      <c r="F2" s="735"/>
      <c r="G2" s="735"/>
      <c r="H2" s="735"/>
      <c r="I2" s="735"/>
      <c r="J2" s="735"/>
      <c r="K2" s="735"/>
      <c r="L2" s="735"/>
      <c r="M2" s="735"/>
      <c r="N2" s="735"/>
      <c r="O2" s="735"/>
    </row>
    <row r="3" spans="1:16" s="8" customFormat="1" ht="15.75" customHeight="1" x14ac:dyDescent="0.2">
      <c r="A3" s="737" t="s">
        <v>34</v>
      </c>
      <c r="B3" s="735"/>
      <c r="C3" s="735"/>
      <c r="D3" s="735"/>
      <c r="E3" s="735"/>
      <c r="F3" s="735"/>
      <c r="G3" s="735"/>
      <c r="H3" s="735"/>
      <c r="I3" s="735"/>
      <c r="J3" s="735"/>
      <c r="K3" s="735"/>
      <c r="L3" s="735"/>
      <c r="M3" s="735"/>
      <c r="N3" s="735"/>
      <c r="O3" s="735"/>
    </row>
    <row r="4" spans="1:16" ht="18.75" customHeight="1" x14ac:dyDescent="0.2">
      <c r="A4" s="1467"/>
      <c r="B4" s="1467"/>
      <c r="C4" s="1467"/>
      <c r="D4" s="1467"/>
      <c r="E4" s="1467"/>
      <c r="F4" s="738"/>
      <c r="G4" s="738"/>
      <c r="H4" s="738"/>
      <c r="I4" s="738"/>
      <c r="J4" s="738"/>
      <c r="K4" s="738"/>
      <c r="L4" s="16"/>
      <c r="M4" s="16"/>
      <c r="N4" s="739"/>
      <c r="O4" s="740"/>
    </row>
    <row r="5" spans="1:16" ht="20.25" customHeight="1" x14ac:dyDescent="0.2">
      <c r="A5" s="1468" t="s">
        <v>35</v>
      </c>
      <c r="B5" s="1470" t="s">
        <v>44</v>
      </c>
      <c r="C5" s="1471"/>
      <c r="D5" s="1471"/>
      <c r="E5" s="1471"/>
      <c r="F5" s="1471"/>
      <c r="G5" s="1471"/>
      <c r="H5" s="1471"/>
      <c r="I5" s="1471"/>
      <c r="J5" s="1471"/>
      <c r="K5" s="1471"/>
      <c r="L5" s="1471"/>
      <c r="M5" s="1471"/>
      <c r="N5" s="1472" t="s">
        <v>0</v>
      </c>
      <c r="O5" s="1473"/>
    </row>
    <row r="6" spans="1:16" ht="18" customHeight="1" x14ac:dyDescent="0.2">
      <c r="A6" s="1469"/>
      <c r="B6" s="1470" t="s">
        <v>45</v>
      </c>
      <c r="C6" s="1470"/>
      <c r="D6" s="1470" t="s">
        <v>46</v>
      </c>
      <c r="E6" s="1470"/>
      <c r="F6" s="1470" t="s">
        <v>47</v>
      </c>
      <c r="G6" s="1471"/>
      <c r="H6" s="1470" t="s">
        <v>48</v>
      </c>
      <c r="I6" s="1471"/>
      <c r="J6" s="1470" t="s">
        <v>49</v>
      </c>
      <c r="K6" s="1471"/>
      <c r="L6" s="1470" t="s">
        <v>50</v>
      </c>
      <c r="M6" s="1471"/>
      <c r="N6" s="1469"/>
      <c r="O6" s="1469"/>
    </row>
    <row r="7" spans="1:16" s="17" customFormat="1" ht="24.95" customHeight="1" x14ac:dyDescent="0.2">
      <c r="A7" s="1270">
        <v>2012</v>
      </c>
      <c r="B7" s="1271">
        <v>425</v>
      </c>
      <c r="C7" s="1271"/>
      <c r="D7" s="1271">
        <v>1</v>
      </c>
      <c r="E7" s="1271"/>
      <c r="F7" s="1271">
        <v>0</v>
      </c>
      <c r="G7" s="1271"/>
      <c r="H7" s="1475">
        <v>2</v>
      </c>
      <c r="I7" s="1475"/>
      <c r="J7" s="1475">
        <v>0</v>
      </c>
      <c r="K7" s="1475"/>
      <c r="L7" s="1475">
        <v>2</v>
      </c>
      <c r="M7" s="1475"/>
      <c r="N7" s="1272">
        <f>SUM(B7:M7)</f>
        <v>430</v>
      </c>
      <c r="O7" s="1271"/>
    </row>
    <row r="8" spans="1:16" s="17" customFormat="1" ht="24.95" customHeight="1" x14ac:dyDescent="0.2">
      <c r="A8" s="1273">
        <v>2013</v>
      </c>
      <c r="B8" s="1274">
        <v>323</v>
      </c>
      <c r="C8" s="1274"/>
      <c r="D8" s="1274">
        <v>207</v>
      </c>
      <c r="E8" s="1274"/>
      <c r="F8" s="1274">
        <v>83</v>
      </c>
      <c r="G8" s="1274"/>
      <c r="H8" s="1476">
        <v>87</v>
      </c>
      <c r="I8" s="1476"/>
      <c r="J8" s="1476">
        <v>5</v>
      </c>
      <c r="K8" s="1476"/>
      <c r="L8" s="1476">
        <v>33</v>
      </c>
      <c r="M8" s="1476"/>
      <c r="N8" s="1275">
        <f>SUM(B8:M8)</f>
        <v>738</v>
      </c>
      <c r="O8" s="1274"/>
    </row>
    <row r="9" spans="1:16" s="17" customFormat="1" ht="15" customHeight="1" x14ac:dyDescent="0.2">
      <c r="A9" s="18"/>
      <c r="B9" s="19"/>
      <c r="C9" s="19"/>
      <c r="D9" s="19"/>
      <c r="E9" s="19"/>
      <c r="F9" s="19"/>
      <c r="G9" s="19"/>
      <c r="H9" s="19"/>
      <c r="I9" s="19"/>
      <c r="J9" s="19"/>
      <c r="K9" s="19"/>
      <c r="L9" s="19"/>
      <c r="M9" s="19"/>
      <c r="N9" s="20"/>
      <c r="O9" s="19"/>
    </row>
    <row r="10" spans="1:16" ht="16.5" customHeight="1" x14ac:dyDescent="0.2">
      <c r="A10" s="1474" t="s">
        <v>41</v>
      </c>
      <c r="B10" s="1474"/>
      <c r="C10" s="1474"/>
      <c r="D10" s="1474"/>
      <c r="E10" s="1474"/>
      <c r="F10" s="1474"/>
      <c r="G10" s="1474"/>
      <c r="H10" s="1474"/>
      <c r="I10" s="1474"/>
      <c r="J10" s="1474"/>
      <c r="K10" s="1474"/>
      <c r="L10" s="1474"/>
      <c r="M10" s="1474"/>
      <c r="N10" s="1474"/>
      <c r="O10" s="1474"/>
      <c r="P10" s="15"/>
    </row>
    <row r="11" spans="1:16" x14ac:dyDescent="0.2">
      <c r="A11" s="14"/>
      <c r="B11" s="15"/>
      <c r="C11" s="15"/>
      <c r="D11" s="15"/>
      <c r="E11" s="15"/>
      <c r="F11" s="15"/>
      <c r="G11" s="15"/>
      <c r="H11" s="15"/>
      <c r="I11" s="15"/>
      <c r="J11" s="15"/>
      <c r="K11" s="15"/>
      <c r="L11" s="15"/>
      <c r="M11" s="15"/>
      <c r="N11" s="15"/>
      <c r="O11" s="21"/>
      <c r="P11" s="15"/>
    </row>
    <row r="12" spans="1:16" x14ac:dyDescent="0.2">
      <c r="A12" s="15"/>
      <c r="B12" s="15"/>
      <c r="C12" s="15"/>
      <c r="D12" s="15"/>
      <c r="E12" s="15"/>
      <c r="F12" s="15"/>
      <c r="G12" s="15"/>
      <c r="H12" s="15"/>
      <c r="I12" s="15"/>
      <c r="J12" s="15"/>
      <c r="K12" s="15"/>
      <c r="L12" s="15"/>
      <c r="M12" s="15"/>
      <c r="N12" s="15"/>
      <c r="O12" s="15"/>
      <c r="P12" s="15"/>
    </row>
    <row r="13" spans="1:16" x14ac:dyDescent="0.2">
      <c r="A13" s="15"/>
      <c r="B13" s="15"/>
      <c r="C13" s="15"/>
      <c r="D13" s="15"/>
      <c r="E13" s="15"/>
      <c r="F13" s="15"/>
      <c r="G13" s="15"/>
      <c r="H13" s="15"/>
      <c r="I13" s="15"/>
      <c r="J13" s="15"/>
      <c r="K13" s="15"/>
      <c r="L13" s="15"/>
      <c r="M13" s="15"/>
      <c r="N13" s="15"/>
      <c r="O13" s="15"/>
    </row>
    <row r="14" spans="1:16" x14ac:dyDescent="0.2">
      <c r="B14" s="15"/>
      <c r="C14" s="15"/>
      <c r="D14" s="15"/>
      <c r="E14" s="15"/>
      <c r="F14" s="15"/>
      <c r="G14" s="15"/>
      <c r="H14" s="15"/>
      <c r="I14" s="15"/>
      <c r="J14" s="15"/>
      <c r="K14" s="15"/>
      <c r="L14" s="15"/>
      <c r="M14" s="15"/>
      <c r="N14" s="15"/>
      <c r="O14" s="15"/>
    </row>
  </sheetData>
  <mergeCells count="17">
    <mergeCell ref="A10:O10"/>
    <mergeCell ref="H7:I7"/>
    <mergeCell ref="J7:K7"/>
    <mergeCell ref="L7:M7"/>
    <mergeCell ref="H8:I8"/>
    <mergeCell ref="J8:K8"/>
    <mergeCell ref="L8:M8"/>
    <mergeCell ref="A4:E4"/>
    <mergeCell ref="A5:A6"/>
    <mergeCell ref="B5:M5"/>
    <mergeCell ref="N5:O6"/>
    <mergeCell ref="B6:C6"/>
    <mergeCell ref="D6:E6"/>
    <mergeCell ref="F6:G6"/>
    <mergeCell ref="H6:I6"/>
    <mergeCell ref="J6:K6"/>
    <mergeCell ref="L6:M6"/>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&amp;R&amp;"Tahoma,Normal"435</oddFooter>
  </headerFooter>
  <ignoredErrors>
    <ignoredError sqref="N7:N8" formulaRange="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15"/>
  <sheetViews>
    <sheetView showGridLines="0" view="pageBreakPreview" zoomScaleSheetLayoutView="100" workbookViewId="0"/>
  </sheetViews>
  <sheetFormatPr baseColWidth="10" defaultColWidth="11.42578125" defaultRowHeight="12.75" x14ac:dyDescent="0.2"/>
  <cols>
    <col min="1" max="1" width="5.42578125" style="211" customWidth="1"/>
    <col min="2" max="2" width="3.28515625" style="211" customWidth="1"/>
    <col min="3" max="3" width="59.7109375" style="211" customWidth="1"/>
    <col min="4" max="4" width="84.7109375" style="211" customWidth="1"/>
    <col min="5" max="5" width="4.5703125" style="211" customWidth="1"/>
    <col min="6" max="256" width="11.42578125" style="211"/>
    <col min="257" max="257" width="5.85546875" style="211" customWidth="1"/>
    <col min="258" max="258" width="2.7109375" style="211" customWidth="1"/>
    <col min="259" max="259" width="59.7109375" style="211" customWidth="1"/>
    <col min="260" max="260" width="84.7109375" style="211" customWidth="1"/>
    <col min="261" max="261" width="4.5703125" style="211" customWidth="1"/>
    <col min="262" max="512" width="11.42578125" style="211"/>
    <col min="513" max="513" width="5.85546875" style="211" customWidth="1"/>
    <col min="514" max="514" width="2.7109375" style="211" customWidth="1"/>
    <col min="515" max="515" width="59.7109375" style="211" customWidth="1"/>
    <col min="516" max="516" width="84.7109375" style="211" customWidth="1"/>
    <col min="517" max="517" width="4.5703125" style="211" customWidth="1"/>
    <col min="518" max="768" width="11.42578125" style="211"/>
    <col min="769" max="769" width="5.85546875" style="211" customWidth="1"/>
    <col min="770" max="770" width="2.7109375" style="211" customWidth="1"/>
    <col min="771" max="771" width="59.7109375" style="211" customWidth="1"/>
    <col min="772" max="772" width="84.7109375" style="211" customWidth="1"/>
    <col min="773" max="773" width="4.5703125" style="211" customWidth="1"/>
    <col min="774" max="1024" width="11.42578125" style="211"/>
    <col min="1025" max="1025" width="5.85546875" style="211" customWidth="1"/>
    <col min="1026" max="1026" width="2.7109375" style="211" customWidth="1"/>
    <col min="1027" max="1027" width="59.7109375" style="211" customWidth="1"/>
    <col min="1028" max="1028" width="84.7109375" style="211" customWidth="1"/>
    <col min="1029" max="1029" width="4.5703125" style="211" customWidth="1"/>
    <col min="1030" max="1280" width="11.42578125" style="211"/>
    <col min="1281" max="1281" width="5.85546875" style="211" customWidth="1"/>
    <col min="1282" max="1282" width="2.7109375" style="211" customWidth="1"/>
    <col min="1283" max="1283" width="59.7109375" style="211" customWidth="1"/>
    <col min="1284" max="1284" width="84.7109375" style="211" customWidth="1"/>
    <col min="1285" max="1285" width="4.5703125" style="211" customWidth="1"/>
    <col min="1286" max="1536" width="11.42578125" style="211"/>
    <col min="1537" max="1537" width="5.85546875" style="211" customWidth="1"/>
    <col min="1538" max="1538" width="2.7109375" style="211" customWidth="1"/>
    <col min="1539" max="1539" width="59.7109375" style="211" customWidth="1"/>
    <col min="1540" max="1540" width="84.7109375" style="211" customWidth="1"/>
    <col min="1541" max="1541" width="4.5703125" style="211" customWidth="1"/>
    <col min="1542" max="1792" width="11.42578125" style="211"/>
    <col min="1793" max="1793" width="5.85546875" style="211" customWidth="1"/>
    <col min="1794" max="1794" width="2.7109375" style="211" customWidth="1"/>
    <col min="1795" max="1795" width="59.7109375" style="211" customWidth="1"/>
    <col min="1796" max="1796" width="84.7109375" style="211" customWidth="1"/>
    <col min="1797" max="1797" width="4.5703125" style="211" customWidth="1"/>
    <col min="1798" max="2048" width="11.42578125" style="211"/>
    <col min="2049" max="2049" width="5.85546875" style="211" customWidth="1"/>
    <col min="2050" max="2050" width="2.7109375" style="211" customWidth="1"/>
    <col min="2051" max="2051" width="59.7109375" style="211" customWidth="1"/>
    <col min="2052" max="2052" width="84.7109375" style="211" customWidth="1"/>
    <col min="2053" max="2053" width="4.5703125" style="211" customWidth="1"/>
    <col min="2054" max="2304" width="11.42578125" style="211"/>
    <col min="2305" max="2305" width="5.85546875" style="211" customWidth="1"/>
    <col min="2306" max="2306" width="2.7109375" style="211" customWidth="1"/>
    <col min="2307" max="2307" width="59.7109375" style="211" customWidth="1"/>
    <col min="2308" max="2308" width="84.7109375" style="211" customWidth="1"/>
    <col min="2309" max="2309" width="4.5703125" style="211" customWidth="1"/>
    <col min="2310" max="2560" width="11.42578125" style="211"/>
    <col min="2561" max="2561" width="5.85546875" style="211" customWidth="1"/>
    <col min="2562" max="2562" width="2.7109375" style="211" customWidth="1"/>
    <col min="2563" max="2563" width="59.7109375" style="211" customWidth="1"/>
    <col min="2564" max="2564" width="84.7109375" style="211" customWidth="1"/>
    <col min="2565" max="2565" width="4.5703125" style="211" customWidth="1"/>
    <col min="2566" max="2816" width="11.42578125" style="211"/>
    <col min="2817" max="2817" width="5.85546875" style="211" customWidth="1"/>
    <col min="2818" max="2818" width="2.7109375" style="211" customWidth="1"/>
    <col min="2819" max="2819" width="59.7109375" style="211" customWidth="1"/>
    <col min="2820" max="2820" width="84.7109375" style="211" customWidth="1"/>
    <col min="2821" max="2821" width="4.5703125" style="211" customWidth="1"/>
    <col min="2822" max="3072" width="11.42578125" style="211"/>
    <col min="3073" max="3073" width="5.85546875" style="211" customWidth="1"/>
    <col min="3074" max="3074" width="2.7109375" style="211" customWidth="1"/>
    <col min="3075" max="3075" width="59.7109375" style="211" customWidth="1"/>
    <col min="3076" max="3076" width="84.7109375" style="211" customWidth="1"/>
    <col min="3077" max="3077" width="4.5703125" style="211" customWidth="1"/>
    <col min="3078" max="3328" width="11.42578125" style="211"/>
    <col min="3329" max="3329" width="5.85546875" style="211" customWidth="1"/>
    <col min="3330" max="3330" width="2.7109375" style="211" customWidth="1"/>
    <col min="3331" max="3331" width="59.7109375" style="211" customWidth="1"/>
    <col min="3332" max="3332" width="84.7109375" style="211" customWidth="1"/>
    <col min="3333" max="3333" width="4.5703125" style="211" customWidth="1"/>
    <col min="3334" max="3584" width="11.42578125" style="211"/>
    <col min="3585" max="3585" width="5.85546875" style="211" customWidth="1"/>
    <col min="3586" max="3586" width="2.7109375" style="211" customWidth="1"/>
    <col min="3587" max="3587" width="59.7109375" style="211" customWidth="1"/>
    <col min="3588" max="3588" width="84.7109375" style="211" customWidth="1"/>
    <col min="3589" max="3589" width="4.5703125" style="211" customWidth="1"/>
    <col min="3590" max="3840" width="11.42578125" style="211"/>
    <col min="3841" max="3841" width="5.85546875" style="211" customWidth="1"/>
    <col min="3842" max="3842" width="2.7109375" style="211" customWidth="1"/>
    <col min="3843" max="3843" width="59.7109375" style="211" customWidth="1"/>
    <col min="3844" max="3844" width="84.7109375" style="211" customWidth="1"/>
    <col min="3845" max="3845" width="4.5703125" style="211" customWidth="1"/>
    <col min="3846" max="4096" width="11.42578125" style="211"/>
    <col min="4097" max="4097" width="5.85546875" style="211" customWidth="1"/>
    <col min="4098" max="4098" width="2.7109375" style="211" customWidth="1"/>
    <col min="4099" max="4099" width="59.7109375" style="211" customWidth="1"/>
    <col min="4100" max="4100" width="84.7109375" style="211" customWidth="1"/>
    <col min="4101" max="4101" width="4.5703125" style="211" customWidth="1"/>
    <col min="4102" max="4352" width="11.42578125" style="211"/>
    <col min="4353" max="4353" width="5.85546875" style="211" customWidth="1"/>
    <col min="4354" max="4354" width="2.7109375" style="211" customWidth="1"/>
    <col min="4355" max="4355" width="59.7109375" style="211" customWidth="1"/>
    <col min="4356" max="4356" width="84.7109375" style="211" customWidth="1"/>
    <col min="4357" max="4357" width="4.5703125" style="211" customWidth="1"/>
    <col min="4358" max="4608" width="11.42578125" style="211"/>
    <col min="4609" max="4609" width="5.85546875" style="211" customWidth="1"/>
    <col min="4610" max="4610" width="2.7109375" style="211" customWidth="1"/>
    <col min="4611" max="4611" width="59.7109375" style="211" customWidth="1"/>
    <col min="4612" max="4612" width="84.7109375" style="211" customWidth="1"/>
    <col min="4613" max="4613" width="4.5703125" style="211" customWidth="1"/>
    <col min="4614" max="4864" width="11.42578125" style="211"/>
    <col min="4865" max="4865" width="5.85546875" style="211" customWidth="1"/>
    <col min="4866" max="4866" width="2.7109375" style="211" customWidth="1"/>
    <col min="4867" max="4867" width="59.7109375" style="211" customWidth="1"/>
    <col min="4868" max="4868" width="84.7109375" style="211" customWidth="1"/>
    <col min="4869" max="4869" width="4.5703125" style="211" customWidth="1"/>
    <col min="4870" max="5120" width="11.42578125" style="211"/>
    <col min="5121" max="5121" width="5.85546875" style="211" customWidth="1"/>
    <col min="5122" max="5122" width="2.7109375" style="211" customWidth="1"/>
    <col min="5123" max="5123" width="59.7109375" style="211" customWidth="1"/>
    <col min="5124" max="5124" width="84.7109375" style="211" customWidth="1"/>
    <col min="5125" max="5125" width="4.5703125" style="211" customWidth="1"/>
    <col min="5126" max="5376" width="11.42578125" style="211"/>
    <col min="5377" max="5377" width="5.85546875" style="211" customWidth="1"/>
    <col min="5378" max="5378" width="2.7109375" style="211" customWidth="1"/>
    <col min="5379" max="5379" width="59.7109375" style="211" customWidth="1"/>
    <col min="5380" max="5380" width="84.7109375" style="211" customWidth="1"/>
    <col min="5381" max="5381" width="4.5703125" style="211" customWidth="1"/>
    <col min="5382" max="5632" width="11.42578125" style="211"/>
    <col min="5633" max="5633" width="5.85546875" style="211" customWidth="1"/>
    <col min="5634" max="5634" width="2.7109375" style="211" customWidth="1"/>
    <col min="5635" max="5635" width="59.7109375" style="211" customWidth="1"/>
    <col min="5636" max="5636" width="84.7109375" style="211" customWidth="1"/>
    <col min="5637" max="5637" width="4.5703125" style="211" customWidth="1"/>
    <col min="5638" max="5888" width="11.42578125" style="211"/>
    <col min="5889" max="5889" width="5.85546875" style="211" customWidth="1"/>
    <col min="5890" max="5890" width="2.7109375" style="211" customWidth="1"/>
    <col min="5891" max="5891" width="59.7109375" style="211" customWidth="1"/>
    <col min="5892" max="5892" width="84.7109375" style="211" customWidth="1"/>
    <col min="5893" max="5893" width="4.5703125" style="211" customWidth="1"/>
    <col min="5894" max="6144" width="11.42578125" style="211"/>
    <col min="6145" max="6145" width="5.85546875" style="211" customWidth="1"/>
    <col min="6146" max="6146" width="2.7109375" style="211" customWidth="1"/>
    <col min="6147" max="6147" width="59.7109375" style="211" customWidth="1"/>
    <col min="6148" max="6148" width="84.7109375" style="211" customWidth="1"/>
    <col min="6149" max="6149" width="4.5703125" style="211" customWidth="1"/>
    <col min="6150" max="6400" width="11.42578125" style="211"/>
    <col min="6401" max="6401" width="5.85546875" style="211" customWidth="1"/>
    <col min="6402" max="6402" width="2.7109375" style="211" customWidth="1"/>
    <col min="6403" max="6403" width="59.7109375" style="211" customWidth="1"/>
    <col min="6404" max="6404" width="84.7109375" style="211" customWidth="1"/>
    <col min="6405" max="6405" width="4.5703125" style="211" customWidth="1"/>
    <col min="6406" max="6656" width="11.42578125" style="211"/>
    <col min="6657" max="6657" width="5.85546875" style="211" customWidth="1"/>
    <col min="6658" max="6658" width="2.7109375" style="211" customWidth="1"/>
    <col min="6659" max="6659" width="59.7109375" style="211" customWidth="1"/>
    <col min="6660" max="6660" width="84.7109375" style="211" customWidth="1"/>
    <col min="6661" max="6661" width="4.5703125" style="211" customWidth="1"/>
    <col min="6662" max="6912" width="11.42578125" style="211"/>
    <col min="6913" max="6913" width="5.85546875" style="211" customWidth="1"/>
    <col min="6914" max="6914" width="2.7109375" style="211" customWidth="1"/>
    <col min="6915" max="6915" width="59.7109375" style="211" customWidth="1"/>
    <col min="6916" max="6916" width="84.7109375" style="211" customWidth="1"/>
    <col min="6917" max="6917" width="4.5703125" style="211" customWidth="1"/>
    <col min="6918" max="7168" width="11.42578125" style="211"/>
    <col min="7169" max="7169" width="5.85546875" style="211" customWidth="1"/>
    <col min="7170" max="7170" width="2.7109375" style="211" customWidth="1"/>
    <col min="7171" max="7171" width="59.7109375" style="211" customWidth="1"/>
    <col min="7172" max="7172" width="84.7109375" style="211" customWidth="1"/>
    <col min="7173" max="7173" width="4.5703125" style="211" customWidth="1"/>
    <col min="7174" max="7424" width="11.42578125" style="211"/>
    <col min="7425" max="7425" width="5.85546875" style="211" customWidth="1"/>
    <col min="7426" max="7426" width="2.7109375" style="211" customWidth="1"/>
    <col min="7427" max="7427" width="59.7109375" style="211" customWidth="1"/>
    <col min="7428" max="7428" width="84.7109375" style="211" customWidth="1"/>
    <col min="7429" max="7429" width="4.5703125" style="211" customWidth="1"/>
    <col min="7430" max="7680" width="11.42578125" style="211"/>
    <col min="7681" max="7681" width="5.85546875" style="211" customWidth="1"/>
    <col min="7682" max="7682" width="2.7109375" style="211" customWidth="1"/>
    <col min="7683" max="7683" width="59.7109375" style="211" customWidth="1"/>
    <col min="7684" max="7684" width="84.7109375" style="211" customWidth="1"/>
    <col min="7685" max="7685" width="4.5703125" style="211" customWidth="1"/>
    <col min="7686" max="7936" width="11.42578125" style="211"/>
    <col min="7937" max="7937" width="5.85546875" style="211" customWidth="1"/>
    <col min="7938" max="7938" width="2.7109375" style="211" customWidth="1"/>
    <col min="7939" max="7939" width="59.7109375" style="211" customWidth="1"/>
    <col min="7940" max="7940" width="84.7109375" style="211" customWidth="1"/>
    <col min="7941" max="7941" width="4.5703125" style="211" customWidth="1"/>
    <col min="7942" max="8192" width="11.42578125" style="211"/>
    <col min="8193" max="8193" width="5.85546875" style="211" customWidth="1"/>
    <col min="8194" max="8194" width="2.7109375" style="211" customWidth="1"/>
    <col min="8195" max="8195" width="59.7109375" style="211" customWidth="1"/>
    <col min="8196" max="8196" width="84.7109375" style="211" customWidth="1"/>
    <col min="8197" max="8197" width="4.5703125" style="211" customWidth="1"/>
    <col min="8198" max="8448" width="11.42578125" style="211"/>
    <col min="8449" max="8449" width="5.85546875" style="211" customWidth="1"/>
    <col min="8450" max="8450" width="2.7109375" style="211" customWidth="1"/>
    <col min="8451" max="8451" width="59.7109375" style="211" customWidth="1"/>
    <col min="8452" max="8452" width="84.7109375" style="211" customWidth="1"/>
    <col min="8453" max="8453" width="4.5703125" style="211" customWidth="1"/>
    <col min="8454" max="8704" width="11.42578125" style="211"/>
    <col min="8705" max="8705" width="5.85546875" style="211" customWidth="1"/>
    <col min="8706" max="8706" width="2.7109375" style="211" customWidth="1"/>
    <col min="8707" max="8707" width="59.7109375" style="211" customWidth="1"/>
    <col min="8708" max="8708" width="84.7109375" style="211" customWidth="1"/>
    <col min="8709" max="8709" width="4.5703125" style="211" customWidth="1"/>
    <col min="8710" max="8960" width="11.42578125" style="211"/>
    <col min="8961" max="8961" width="5.85546875" style="211" customWidth="1"/>
    <col min="8962" max="8962" width="2.7109375" style="211" customWidth="1"/>
    <col min="8963" max="8963" width="59.7109375" style="211" customWidth="1"/>
    <col min="8964" max="8964" width="84.7109375" style="211" customWidth="1"/>
    <col min="8965" max="8965" width="4.5703125" style="211" customWidth="1"/>
    <col min="8966" max="9216" width="11.42578125" style="211"/>
    <col min="9217" max="9217" width="5.85546875" style="211" customWidth="1"/>
    <col min="9218" max="9218" width="2.7109375" style="211" customWidth="1"/>
    <col min="9219" max="9219" width="59.7109375" style="211" customWidth="1"/>
    <col min="9220" max="9220" width="84.7109375" style="211" customWidth="1"/>
    <col min="9221" max="9221" width="4.5703125" style="211" customWidth="1"/>
    <col min="9222" max="9472" width="11.42578125" style="211"/>
    <col min="9473" max="9473" width="5.85546875" style="211" customWidth="1"/>
    <col min="9474" max="9474" width="2.7109375" style="211" customWidth="1"/>
    <col min="9475" max="9475" width="59.7109375" style="211" customWidth="1"/>
    <col min="9476" max="9476" width="84.7109375" style="211" customWidth="1"/>
    <col min="9477" max="9477" width="4.5703125" style="211" customWidth="1"/>
    <col min="9478" max="9728" width="11.42578125" style="211"/>
    <col min="9729" max="9729" width="5.85546875" style="211" customWidth="1"/>
    <col min="9730" max="9730" width="2.7109375" style="211" customWidth="1"/>
    <col min="9731" max="9731" width="59.7109375" style="211" customWidth="1"/>
    <col min="9732" max="9732" width="84.7109375" style="211" customWidth="1"/>
    <col min="9733" max="9733" width="4.5703125" style="211" customWidth="1"/>
    <col min="9734" max="9984" width="11.42578125" style="211"/>
    <col min="9985" max="9985" width="5.85546875" style="211" customWidth="1"/>
    <col min="9986" max="9986" width="2.7109375" style="211" customWidth="1"/>
    <col min="9987" max="9987" width="59.7109375" style="211" customWidth="1"/>
    <col min="9988" max="9988" width="84.7109375" style="211" customWidth="1"/>
    <col min="9989" max="9989" width="4.5703125" style="211" customWidth="1"/>
    <col min="9990" max="10240" width="11.42578125" style="211"/>
    <col min="10241" max="10241" width="5.85546875" style="211" customWidth="1"/>
    <col min="10242" max="10242" width="2.7109375" style="211" customWidth="1"/>
    <col min="10243" max="10243" width="59.7109375" style="211" customWidth="1"/>
    <col min="10244" max="10244" width="84.7109375" style="211" customWidth="1"/>
    <col min="10245" max="10245" width="4.5703125" style="211" customWidth="1"/>
    <col min="10246" max="10496" width="11.42578125" style="211"/>
    <col min="10497" max="10497" width="5.85546875" style="211" customWidth="1"/>
    <col min="10498" max="10498" width="2.7109375" style="211" customWidth="1"/>
    <col min="10499" max="10499" width="59.7109375" style="211" customWidth="1"/>
    <col min="10500" max="10500" width="84.7109375" style="211" customWidth="1"/>
    <col min="10501" max="10501" width="4.5703125" style="211" customWidth="1"/>
    <col min="10502" max="10752" width="11.42578125" style="211"/>
    <col min="10753" max="10753" width="5.85546875" style="211" customWidth="1"/>
    <col min="10754" max="10754" width="2.7109375" style="211" customWidth="1"/>
    <col min="10755" max="10755" width="59.7109375" style="211" customWidth="1"/>
    <col min="10756" max="10756" width="84.7109375" style="211" customWidth="1"/>
    <col min="10757" max="10757" width="4.5703125" style="211" customWidth="1"/>
    <col min="10758" max="11008" width="11.42578125" style="211"/>
    <col min="11009" max="11009" width="5.85546875" style="211" customWidth="1"/>
    <col min="11010" max="11010" width="2.7109375" style="211" customWidth="1"/>
    <col min="11011" max="11011" width="59.7109375" style="211" customWidth="1"/>
    <col min="11012" max="11012" width="84.7109375" style="211" customWidth="1"/>
    <col min="11013" max="11013" width="4.5703125" style="211" customWidth="1"/>
    <col min="11014" max="11264" width="11.42578125" style="211"/>
    <col min="11265" max="11265" width="5.85546875" style="211" customWidth="1"/>
    <col min="11266" max="11266" width="2.7109375" style="211" customWidth="1"/>
    <col min="11267" max="11267" width="59.7109375" style="211" customWidth="1"/>
    <col min="11268" max="11268" width="84.7109375" style="211" customWidth="1"/>
    <col min="11269" max="11269" width="4.5703125" style="211" customWidth="1"/>
    <col min="11270" max="11520" width="11.42578125" style="211"/>
    <col min="11521" max="11521" width="5.85546875" style="211" customWidth="1"/>
    <col min="11522" max="11522" width="2.7109375" style="211" customWidth="1"/>
    <col min="11523" max="11523" width="59.7109375" style="211" customWidth="1"/>
    <col min="11524" max="11524" width="84.7109375" style="211" customWidth="1"/>
    <col min="11525" max="11525" width="4.5703125" style="211" customWidth="1"/>
    <col min="11526" max="11776" width="11.42578125" style="211"/>
    <col min="11777" max="11777" width="5.85546875" style="211" customWidth="1"/>
    <col min="11778" max="11778" width="2.7109375" style="211" customWidth="1"/>
    <col min="11779" max="11779" width="59.7109375" style="211" customWidth="1"/>
    <col min="11780" max="11780" width="84.7109375" style="211" customWidth="1"/>
    <col min="11781" max="11781" width="4.5703125" style="211" customWidth="1"/>
    <col min="11782" max="12032" width="11.42578125" style="211"/>
    <col min="12033" max="12033" width="5.85546875" style="211" customWidth="1"/>
    <col min="12034" max="12034" width="2.7109375" style="211" customWidth="1"/>
    <col min="12035" max="12035" width="59.7109375" style="211" customWidth="1"/>
    <col min="12036" max="12036" width="84.7109375" style="211" customWidth="1"/>
    <col min="12037" max="12037" width="4.5703125" style="211" customWidth="1"/>
    <col min="12038" max="12288" width="11.42578125" style="211"/>
    <col min="12289" max="12289" width="5.85546875" style="211" customWidth="1"/>
    <col min="12290" max="12290" width="2.7109375" style="211" customWidth="1"/>
    <col min="12291" max="12291" width="59.7109375" style="211" customWidth="1"/>
    <col min="12292" max="12292" width="84.7109375" style="211" customWidth="1"/>
    <col min="12293" max="12293" width="4.5703125" style="211" customWidth="1"/>
    <col min="12294" max="12544" width="11.42578125" style="211"/>
    <col min="12545" max="12545" width="5.85546875" style="211" customWidth="1"/>
    <col min="12546" max="12546" width="2.7109375" style="211" customWidth="1"/>
    <col min="12547" max="12547" width="59.7109375" style="211" customWidth="1"/>
    <col min="12548" max="12548" width="84.7109375" style="211" customWidth="1"/>
    <col min="12549" max="12549" width="4.5703125" style="211" customWidth="1"/>
    <col min="12550" max="12800" width="11.42578125" style="211"/>
    <col min="12801" max="12801" width="5.85546875" style="211" customWidth="1"/>
    <col min="12802" max="12802" width="2.7109375" style="211" customWidth="1"/>
    <col min="12803" max="12803" width="59.7109375" style="211" customWidth="1"/>
    <col min="12804" max="12804" width="84.7109375" style="211" customWidth="1"/>
    <col min="12805" max="12805" width="4.5703125" style="211" customWidth="1"/>
    <col min="12806" max="13056" width="11.42578125" style="211"/>
    <col min="13057" max="13057" width="5.85546875" style="211" customWidth="1"/>
    <col min="13058" max="13058" width="2.7109375" style="211" customWidth="1"/>
    <col min="13059" max="13059" width="59.7109375" style="211" customWidth="1"/>
    <col min="13060" max="13060" width="84.7109375" style="211" customWidth="1"/>
    <col min="13061" max="13061" width="4.5703125" style="211" customWidth="1"/>
    <col min="13062" max="13312" width="11.42578125" style="211"/>
    <col min="13313" max="13313" width="5.85546875" style="211" customWidth="1"/>
    <col min="13314" max="13314" width="2.7109375" style="211" customWidth="1"/>
    <col min="13315" max="13315" width="59.7109375" style="211" customWidth="1"/>
    <col min="13316" max="13316" width="84.7109375" style="211" customWidth="1"/>
    <col min="13317" max="13317" width="4.5703125" style="211" customWidth="1"/>
    <col min="13318" max="13568" width="11.42578125" style="211"/>
    <col min="13569" max="13569" width="5.85546875" style="211" customWidth="1"/>
    <col min="13570" max="13570" width="2.7109375" style="211" customWidth="1"/>
    <col min="13571" max="13571" width="59.7109375" style="211" customWidth="1"/>
    <col min="13572" max="13572" width="84.7109375" style="211" customWidth="1"/>
    <col min="13573" max="13573" width="4.5703125" style="211" customWidth="1"/>
    <col min="13574" max="13824" width="11.42578125" style="211"/>
    <col min="13825" max="13825" width="5.85546875" style="211" customWidth="1"/>
    <col min="13826" max="13826" width="2.7109375" style="211" customWidth="1"/>
    <col min="13827" max="13827" width="59.7109375" style="211" customWidth="1"/>
    <col min="13828" max="13828" width="84.7109375" style="211" customWidth="1"/>
    <col min="13829" max="13829" width="4.5703125" style="211" customWidth="1"/>
    <col min="13830" max="14080" width="11.42578125" style="211"/>
    <col min="14081" max="14081" width="5.85546875" style="211" customWidth="1"/>
    <col min="14082" max="14082" width="2.7109375" style="211" customWidth="1"/>
    <col min="14083" max="14083" width="59.7109375" style="211" customWidth="1"/>
    <col min="14084" max="14084" width="84.7109375" style="211" customWidth="1"/>
    <col min="14085" max="14085" width="4.5703125" style="211" customWidth="1"/>
    <col min="14086" max="14336" width="11.42578125" style="211"/>
    <col min="14337" max="14337" width="5.85546875" style="211" customWidth="1"/>
    <col min="14338" max="14338" width="2.7109375" style="211" customWidth="1"/>
    <col min="14339" max="14339" width="59.7109375" style="211" customWidth="1"/>
    <col min="14340" max="14340" width="84.7109375" style="211" customWidth="1"/>
    <col min="14341" max="14341" width="4.5703125" style="211" customWidth="1"/>
    <col min="14342" max="14592" width="11.42578125" style="211"/>
    <col min="14593" max="14593" width="5.85546875" style="211" customWidth="1"/>
    <col min="14594" max="14594" width="2.7109375" style="211" customWidth="1"/>
    <col min="14595" max="14595" width="59.7109375" style="211" customWidth="1"/>
    <col min="14596" max="14596" width="84.7109375" style="211" customWidth="1"/>
    <col min="14597" max="14597" width="4.5703125" style="211" customWidth="1"/>
    <col min="14598" max="14848" width="11.42578125" style="211"/>
    <col min="14849" max="14849" width="5.85546875" style="211" customWidth="1"/>
    <col min="14850" max="14850" width="2.7109375" style="211" customWidth="1"/>
    <col min="14851" max="14851" width="59.7109375" style="211" customWidth="1"/>
    <col min="14852" max="14852" width="84.7109375" style="211" customWidth="1"/>
    <col min="14853" max="14853" width="4.5703125" style="211" customWidth="1"/>
    <col min="14854" max="15104" width="11.42578125" style="211"/>
    <col min="15105" max="15105" width="5.85546875" style="211" customWidth="1"/>
    <col min="15106" max="15106" width="2.7109375" style="211" customWidth="1"/>
    <col min="15107" max="15107" width="59.7109375" style="211" customWidth="1"/>
    <col min="15108" max="15108" width="84.7109375" style="211" customWidth="1"/>
    <col min="15109" max="15109" width="4.5703125" style="211" customWidth="1"/>
    <col min="15110" max="15360" width="11.42578125" style="211"/>
    <col min="15361" max="15361" width="5.85546875" style="211" customWidth="1"/>
    <col min="15362" max="15362" width="2.7109375" style="211" customWidth="1"/>
    <col min="15363" max="15363" width="59.7109375" style="211" customWidth="1"/>
    <col min="15364" max="15364" width="84.7109375" style="211" customWidth="1"/>
    <col min="15365" max="15365" width="4.5703125" style="211" customWidth="1"/>
    <col min="15366" max="15616" width="11.42578125" style="211"/>
    <col min="15617" max="15617" width="5.85546875" style="211" customWidth="1"/>
    <col min="15618" max="15618" width="2.7109375" style="211" customWidth="1"/>
    <col min="15619" max="15619" width="59.7109375" style="211" customWidth="1"/>
    <col min="15620" max="15620" width="84.7109375" style="211" customWidth="1"/>
    <col min="15621" max="15621" width="4.5703125" style="211" customWidth="1"/>
    <col min="15622" max="15872" width="11.42578125" style="211"/>
    <col min="15873" max="15873" width="5.85546875" style="211" customWidth="1"/>
    <col min="15874" max="15874" width="2.7109375" style="211" customWidth="1"/>
    <col min="15875" max="15875" width="59.7109375" style="211" customWidth="1"/>
    <col min="15876" max="15876" width="84.7109375" style="211" customWidth="1"/>
    <col min="15877" max="15877" width="4.5703125" style="211" customWidth="1"/>
    <col min="15878" max="16128" width="11.42578125" style="211"/>
    <col min="16129" max="16129" width="5.85546875" style="211" customWidth="1"/>
    <col min="16130" max="16130" width="2.7109375" style="211" customWidth="1"/>
    <col min="16131" max="16131" width="59.7109375" style="211" customWidth="1"/>
    <col min="16132" max="16132" width="84.7109375" style="211" customWidth="1"/>
    <col min="16133" max="16133" width="4.5703125" style="211" customWidth="1"/>
    <col min="16134" max="16384" width="11.42578125" style="211"/>
  </cols>
  <sheetData>
    <row r="1" spans="1:5" s="247" customFormat="1" ht="15" x14ac:dyDescent="0.2">
      <c r="A1" s="693" t="s">
        <v>781</v>
      </c>
      <c r="B1" s="448"/>
      <c r="C1" s="448"/>
      <c r="D1" s="403" t="s">
        <v>1607</v>
      </c>
    </row>
    <row r="2" spans="1:5" s="247" customFormat="1" ht="15" x14ac:dyDescent="0.2">
      <c r="A2" s="693" t="s">
        <v>1500</v>
      </c>
      <c r="B2" s="449"/>
      <c r="C2" s="449"/>
      <c r="D2" s="404"/>
    </row>
    <row r="3" spans="1:5" s="247" customFormat="1" ht="15" x14ac:dyDescent="0.2">
      <c r="A3" s="693" t="s">
        <v>783</v>
      </c>
      <c r="B3" s="437"/>
      <c r="C3" s="437"/>
      <c r="D3" s="404"/>
    </row>
    <row r="4" spans="1:5" s="247" customFormat="1" ht="15" x14ac:dyDescent="0.2">
      <c r="A4" s="693" t="s">
        <v>412</v>
      </c>
      <c r="B4" s="448"/>
      <c r="C4" s="448"/>
      <c r="D4" s="421"/>
    </row>
    <row r="5" spans="1:5" ht="15" x14ac:dyDescent="0.2">
      <c r="A5" s="407"/>
      <c r="B5" s="542"/>
      <c r="C5" s="408"/>
      <c r="D5" s="542"/>
    </row>
    <row r="6" spans="1:5" s="399" customFormat="1" ht="20.25" customHeight="1" x14ac:dyDescent="0.2">
      <c r="A6" s="1508" t="s">
        <v>15</v>
      </c>
      <c r="B6" s="1508"/>
      <c r="C6" s="1508"/>
      <c r="D6" s="1508"/>
    </row>
    <row r="7" spans="1:5" s="399" customFormat="1" ht="20.25" customHeight="1" x14ac:dyDescent="0.2">
      <c r="A7" s="1509" t="s">
        <v>771</v>
      </c>
      <c r="B7" s="1509"/>
      <c r="C7" s="700" t="s">
        <v>784</v>
      </c>
      <c r="D7" s="700" t="s">
        <v>785</v>
      </c>
    </row>
    <row r="8" spans="1:5" s="399" customFormat="1" ht="21.75" customHeight="1" x14ac:dyDescent="0.2">
      <c r="A8" s="1054">
        <v>11</v>
      </c>
      <c r="B8" s="1054"/>
      <c r="C8" s="1054" t="s">
        <v>1534</v>
      </c>
      <c r="D8" s="1178" t="s">
        <v>1535</v>
      </c>
    </row>
    <row r="9" spans="1:5" s="208" customFormat="1" ht="23.25" customHeight="1" x14ac:dyDescent="0.2">
      <c r="A9" s="871">
        <v>12</v>
      </c>
      <c r="B9" s="873"/>
      <c r="C9" s="878" t="s">
        <v>1536</v>
      </c>
      <c r="D9" s="420" t="s">
        <v>1537</v>
      </c>
      <c r="E9" s="399"/>
    </row>
    <row r="10" spans="1:5" s="208" customFormat="1" ht="28.5" customHeight="1" x14ac:dyDescent="0.2">
      <c r="A10" s="1183">
        <v>13</v>
      </c>
      <c r="B10" s="1184"/>
      <c r="C10" s="1185" t="s">
        <v>1538</v>
      </c>
      <c r="D10" s="1179" t="s">
        <v>1112</v>
      </c>
      <c r="E10" s="399"/>
    </row>
    <row r="11" spans="1:5" s="208" customFormat="1" ht="12.75" customHeight="1" x14ac:dyDescent="0.2">
      <c r="A11" s="703"/>
      <c r="B11" s="708"/>
      <c r="C11" s="721"/>
      <c r="D11" s="420"/>
      <c r="E11" s="399"/>
    </row>
    <row r="12" spans="1:5" x14ac:dyDescent="0.2">
      <c r="A12" s="1513" t="s">
        <v>780</v>
      </c>
      <c r="B12" s="1513"/>
      <c r="C12" s="1513"/>
      <c r="D12" s="1513"/>
    </row>
    <row r="14" spans="1:5" x14ac:dyDescent="0.2">
      <c r="D14" s="424"/>
    </row>
    <row r="15" spans="1:5" x14ac:dyDescent="0.2">
      <c r="D15" s="439"/>
    </row>
  </sheetData>
  <mergeCells count="3">
    <mergeCell ref="A6:D6"/>
    <mergeCell ref="A7:B7"/>
    <mergeCell ref="A12:D12"/>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&amp;L&amp;"Tahoma,Normal"480</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E26"/>
  <sheetViews>
    <sheetView showGridLines="0" view="pageBreakPreview" topLeftCell="A10" zoomScaleNormal="75" zoomScaleSheetLayoutView="100" workbookViewId="0"/>
  </sheetViews>
  <sheetFormatPr baseColWidth="10" defaultColWidth="11.42578125" defaultRowHeight="12.75" x14ac:dyDescent="0.2"/>
  <cols>
    <col min="1" max="1" width="6.140625" style="211" customWidth="1"/>
    <col min="2" max="2" width="0.7109375" style="211" hidden="1" customWidth="1"/>
    <col min="3" max="3" width="2" style="211" customWidth="1"/>
    <col min="4" max="4" width="59.7109375" style="211" customWidth="1"/>
    <col min="5" max="5" width="84.7109375" style="211" customWidth="1"/>
    <col min="6" max="6" width="5.85546875" style="211" customWidth="1"/>
    <col min="7" max="257" width="11.42578125" style="211"/>
    <col min="258" max="258" width="7.85546875" style="211" customWidth="1"/>
    <col min="259" max="259" width="4.140625" style="211" customWidth="1"/>
    <col min="260" max="260" width="59.7109375" style="211" customWidth="1"/>
    <col min="261" max="261" width="84.7109375" style="211" customWidth="1"/>
    <col min="262" max="262" width="5.85546875" style="211" customWidth="1"/>
    <col min="263" max="513" width="11.42578125" style="211"/>
    <col min="514" max="514" width="7.85546875" style="211" customWidth="1"/>
    <col min="515" max="515" width="4.140625" style="211" customWidth="1"/>
    <col min="516" max="516" width="59.7109375" style="211" customWidth="1"/>
    <col min="517" max="517" width="84.7109375" style="211" customWidth="1"/>
    <col min="518" max="518" width="5.85546875" style="211" customWidth="1"/>
    <col min="519" max="769" width="11.42578125" style="211"/>
    <col min="770" max="770" width="7.85546875" style="211" customWidth="1"/>
    <col min="771" max="771" width="4.140625" style="211" customWidth="1"/>
    <col min="772" max="772" width="59.7109375" style="211" customWidth="1"/>
    <col min="773" max="773" width="84.7109375" style="211" customWidth="1"/>
    <col min="774" max="774" width="5.85546875" style="211" customWidth="1"/>
    <col min="775" max="1025" width="11.42578125" style="211"/>
    <col min="1026" max="1026" width="7.85546875" style="211" customWidth="1"/>
    <col min="1027" max="1027" width="4.140625" style="211" customWidth="1"/>
    <col min="1028" max="1028" width="59.7109375" style="211" customWidth="1"/>
    <col min="1029" max="1029" width="84.7109375" style="211" customWidth="1"/>
    <col min="1030" max="1030" width="5.85546875" style="211" customWidth="1"/>
    <col min="1031" max="1281" width="11.42578125" style="211"/>
    <col min="1282" max="1282" width="7.85546875" style="211" customWidth="1"/>
    <col min="1283" max="1283" width="4.140625" style="211" customWidth="1"/>
    <col min="1284" max="1284" width="59.7109375" style="211" customWidth="1"/>
    <col min="1285" max="1285" width="84.7109375" style="211" customWidth="1"/>
    <col min="1286" max="1286" width="5.85546875" style="211" customWidth="1"/>
    <col min="1287" max="1537" width="11.42578125" style="211"/>
    <col min="1538" max="1538" width="7.85546875" style="211" customWidth="1"/>
    <col min="1539" max="1539" width="4.140625" style="211" customWidth="1"/>
    <col min="1540" max="1540" width="59.7109375" style="211" customWidth="1"/>
    <col min="1541" max="1541" width="84.7109375" style="211" customWidth="1"/>
    <col min="1542" max="1542" width="5.85546875" style="211" customWidth="1"/>
    <col min="1543" max="1793" width="11.42578125" style="211"/>
    <col min="1794" max="1794" width="7.85546875" style="211" customWidth="1"/>
    <col min="1795" max="1795" width="4.140625" style="211" customWidth="1"/>
    <col min="1796" max="1796" width="59.7109375" style="211" customWidth="1"/>
    <col min="1797" max="1797" width="84.7109375" style="211" customWidth="1"/>
    <col min="1798" max="1798" width="5.85546875" style="211" customWidth="1"/>
    <col min="1799" max="2049" width="11.42578125" style="211"/>
    <col min="2050" max="2050" width="7.85546875" style="211" customWidth="1"/>
    <col min="2051" max="2051" width="4.140625" style="211" customWidth="1"/>
    <col min="2052" max="2052" width="59.7109375" style="211" customWidth="1"/>
    <col min="2053" max="2053" width="84.7109375" style="211" customWidth="1"/>
    <col min="2054" max="2054" width="5.85546875" style="211" customWidth="1"/>
    <col min="2055" max="2305" width="11.42578125" style="211"/>
    <col min="2306" max="2306" width="7.85546875" style="211" customWidth="1"/>
    <col min="2307" max="2307" width="4.140625" style="211" customWidth="1"/>
    <col min="2308" max="2308" width="59.7109375" style="211" customWidth="1"/>
    <col min="2309" max="2309" width="84.7109375" style="211" customWidth="1"/>
    <col min="2310" max="2310" width="5.85546875" style="211" customWidth="1"/>
    <col min="2311" max="2561" width="11.42578125" style="211"/>
    <col min="2562" max="2562" width="7.85546875" style="211" customWidth="1"/>
    <col min="2563" max="2563" width="4.140625" style="211" customWidth="1"/>
    <col min="2564" max="2564" width="59.7109375" style="211" customWidth="1"/>
    <col min="2565" max="2565" width="84.7109375" style="211" customWidth="1"/>
    <col min="2566" max="2566" width="5.85546875" style="211" customWidth="1"/>
    <col min="2567" max="2817" width="11.42578125" style="211"/>
    <col min="2818" max="2818" width="7.85546875" style="211" customWidth="1"/>
    <col min="2819" max="2819" width="4.140625" style="211" customWidth="1"/>
    <col min="2820" max="2820" width="59.7109375" style="211" customWidth="1"/>
    <col min="2821" max="2821" width="84.7109375" style="211" customWidth="1"/>
    <col min="2822" max="2822" width="5.85546875" style="211" customWidth="1"/>
    <col min="2823" max="3073" width="11.42578125" style="211"/>
    <col min="3074" max="3074" width="7.85546875" style="211" customWidth="1"/>
    <col min="3075" max="3075" width="4.140625" style="211" customWidth="1"/>
    <col min="3076" max="3076" width="59.7109375" style="211" customWidth="1"/>
    <col min="3077" max="3077" width="84.7109375" style="211" customWidth="1"/>
    <col min="3078" max="3078" width="5.85546875" style="211" customWidth="1"/>
    <col min="3079" max="3329" width="11.42578125" style="211"/>
    <col min="3330" max="3330" width="7.85546875" style="211" customWidth="1"/>
    <col min="3331" max="3331" width="4.140625" style="211" customWidth="1"/>
    <col min="3332" max="3332" width="59.7109375" style="211" customWidth="1"/>
    <col min="3333" max="3333" width="84.7109375" style="211" customWidth="1"/>
    <col min="3334" max="3334" width="5.85546875" style="211" customWidth="1"/>
    <col min="3335" max="3585" width="11.42578125" style="211"/>
    <col min="3586" max="3586" width="7.85546875" style="211" customWidth="1"/>
    <col min="3587" max="3587" width="4.140625" style="211" customWidth="1"/>
    <col min="3588" max="3588" width="59.7109375" style="211" customWidth="1"/>
    <col min="3589" max="3589" width="84.7109375" style="211" customWidth="1"/>
    <col min="3590" max="3590" width="5.85546875" style="211" customWidth="1"/>
    <col min="3591" max="3841" width="11.42578125" style="211"/>
    <col min="3842" max="3842" width="7.85546875" style="211" customWidth="1"/>
    <col min="3843" max="3843" width="4.140625" style="211" customWidth="1"/>
    <col min="3844" max="3844" width="59.7109375" style="211" customWidth="1"/>
    <col min="3845" max="3845" width="84.7109375" style="211" customWidth="1"/>
    <col min="3846" max="3846" width="5.85546875" style="211" customWidth="1"/>
    <col min="3847" max="4097" width="11.42578125" style="211"/>
    <col min="4098" max="4098" width="7.85546875" style="211" customWidth="1"/>
    <col min="4099" max="4099" width="4.140625" style="211" customWidth="1"/>
    <col min="4100" max="4100" width="59.7109375" style="211" customWidth="1"/>
    <col min="4101" max="4101" width="84.7109375" style="211" customWidth="1"/>
    <col min="4102" max="4102" width="5.85546875" style="211" customWidth="1"/>
    <col min="4103" max="4353" width="11.42578125" style="211"/>
    <col min="4354" max="4354" width="7.85546875" style="211" customWidth="1"/>
    <col min="4355" max="4355" width="4.140625" style="211" customWidth="1"/>
    <col min="4356" max="4356" width="59.7109375" style="211" customWidth="1"/>
    <col min="4357" max="4357" width="84.7109375" style="211" customWidth="1"/>
    <col min="4358" max="4358" width="5.85546875" style="211" customWidth="1"/>
    <col min="4359" max="4609" width="11.42578125" style="211"/>
    <col min="4610" max="4610" width="7.85546875" style="211" customWidth="1"/>
    <col min="4611" max="4611" width="4.140625" style="211" customWidth="1"/>
    <col min="4612" max="4612" width="59.7109375" style="211" customWidth="1"/>
    <col min="4613" max="4613" width="84.7109375" style="211" customWidth="1"/>
    <col min="4614" max="4614" width="5.85546875" style="211" customWidth="1"/>
    <col min="4615" max="4865" width="11.42578125" style="211"/>
    <col min="4866" max="4866" width="7.85546875" style="211" customWidth="1"/>
    <col min="4867" max="4867" width="4.140625" style="211" customWidth="1"/>
    <col min="4868" max="4868" width="59.7109375" style="211" customWidth="1"/>
    <col min="4869" max="4869" width="84.7109375" style="211" customWidth="1"/>
    <col min="4870" max="4870" width="5.85546875" style="211" customWidth="1"/>
    <col min="4871" max="5121" width="11.42578125" style="211"/>
    <col min="5122" max="5122" width="7.85546875" style="211" customWidth="1"/>
    <col min="5123" max="5123" width="4.140625" style="211" customWidth="1"/>
    <col min="5124" max="5124" width="59.7109375" style="211" customWidth="1"/>
    <col min="5125" max="5125" width="84.7109375" style="211" customWidth="1"/>
    <col min="5126" max="5126" width="5.85546875" style="211" customWidth="1"/>
    <col min="5127" max="5377" width="11.42578125" style="211"/>
    <col min="5378" max="5378" width="7.85546875" style="211" customWidth="1"/>
    <col min="5379" max="5379" width="4.140625" style="211" customWidth="1"/>
    <col min="5380" max="5380" width="59.7109375" style="211" customWidth="1"/>
    <col min="5381" max="5381" width="84.7109375" style="211" customWidth="1"/>
    <col min="5382" max="5382" width="5.85546875" style="211" customWidth="1"/>
    <col min="5383" max="5633" width="11.42578125" style="211"/>
    <col min="5634" max="5634" width="7.85546875" style="211" customWidth="1"/>
    <col min="5635" max="5635" width="4.140625" style="211" customWidth="1"/>
    <col min="5636" max="5636" width="59.7109375" style="211" customWidth="1"/>
    <col min="5637" max="5637" width="84.7109375" style="211" customWidth="1"/>
    <col min="5638" max="5638" width="5.85546875" style="211" customWidth="1"/>
    <col min="5639" max="5889" width="11.42578125" style="211"/>
    <col min="5890" max="5890" width="7.85546875" style="211" customWidth="1"/>
    <col min="5891" max="5891" width="4.140625" style="211" customWidth="1"/>
    <col min="5892" max="5892" width="59.7109375" style="211" customWidth="1"/>
    <col min="5893" max="5893" width="84.7109375" style="211" customWidth="1"/>
    <col min="5894" max="5894" width="5.85546875" style="211" customWidth="1"/>
    <col min="5895" max="6145" width="11.42578125" style="211"/>
    <col min="6146" max="6146" width="7.85546875" style="211" customWidth="1"/>
    <col min="6147" max="6147" width="4.140625" style="211" customWidth="1"/>
    <col min="6148" max="6148" width="59.7109375" style="211" customWidth="1"/>
    <col min="6149" max="6149" width="84.7109375" style="211" customWidth="1"/>
    <col min="6150" max="6150" width="5.85546875" style="211" customWidth="1"/>
    <col min="6151" max="6401" width="11.42578125" style="211"/>
    <col min="6402" max="6402" width="7.85546875" style="211" customWidth="1"/>
    <col min="6403" max="6403" width="4.140625" style="211" customWidth="1"/>
    <col min="6404" max="6404" width="59.7109375" style="211" customWidth="1"/>
    <col min="6405" max="6405" width="84.7109375" style="211" customWidth="1"/>
    <col min="6406" max="6406" width="5.85546875" style="211" customWidth="1"/>
    <col min="6407" max="6657" width="11.42578125" style="211"/>
    <col min="6658" max="6658" width="7.85546875" style="211" customWidth="1"/>
    <col min="6659" max="6659" width="4.140625" style="211" customWidth="1"/>
    <col min="6660" max="6660" width="59.7109375" style="211" customWidth="1"/>
    <col min="6661" max="6661" width="84.7109375" style="211" customWidth="1"/>
    <col min="6662" max="6662" width="5.85546875" style="211" customWidth="1"/>
    <col min="6663" max="6913" width="11.42578125" style="211"/>
    <col min="6914" max="6914" width="7.85546875" style="211" customWidth="1"/>
    <col min="6915" max="6915" width="4.140625" style="211" customWidth="1"/>
    <col min="6916" max="6916" width="59.7109375" style="211" customWidth="1"/>
    <col min="6917" max="6917" width="84.7109375" style="211" customWidth="1"/>
    <col min="6918" max="6918" width="5.85546875" style="211" customWidth="1"/>
    <col min="6919" max="7169" width="11.42578125" style="211"/>
    <col min="7170" max="7170" width="7.85546875" style="211" customWidth="1"/>
    <col min="7171" max="7171" width="4.140625" style="211" customWidth="1"/>
    <col min="7172" max="7172" width="59.7109375" style="211" customWidth="1"/>
    <col min="7173" max="7173" width="84.7109375" style="211" customWidth="1"/>
    <col min="7174" max="7174" width="5.85546875" style="211" customWidth="1"/>
    <col min="7175" max="7425" width="11.42578125" style="211"/>
    <col min="7426" max="7426" width="7.85546875" style="211" customWidth="1"/>
    <col min="7427" max="7427" width="4.140625" style="211" customWidth="1"/>
    <col min="7428" max="7428" width="59.7109375" style="211" customWidth="1"/>
    <col min="7429" max="7429" width="84.7109375" style="211" customWidth="1"/>
    <col min="7430" max="7430" width="5.85546875" style="211" customWidth="1"/>
    <col min="7431" max="7681" width="11.42578125" style="211"/>
    <col min="7682" max="7682" width="7.85546875" style="211" customWidth="1"/>
    <col min="7683" max="7683" width="4.140625" style="211" customWidth="1"/>
    <col min="7684" max="7684" width="59.7109375" style="211" customWidth="1"/>
    <col min="7685" max="7685" width="84.7109375" style="211" customWidth="1"/>
    <col min="7686" max="7686" width="5.85546875" style="211" customWidth="1"/>
    <col min="7687" max="7937" width="11.42578125" style="211"/>
    <col min="7938" max="7938" width="7.85546875" style="211" customWidth="1"/>
    <col min="7939" max="7939" width="4.140625" style="211" customWidth="1"/>
    <col min="7940" max="7940" width="59.7109375" style="211" customWidth="1"/>
    <col min="7941" max="7941" width="84.7109375" style="211" customWidth="1"/>
    <col min="7942" max="7942" width="5.85546875" style="211" customWidth="1"/>
    <col min="7943" max="8193" width="11.42578125" style="211"/>
    <col min="8194" max="8194" width="7.85546875" style="211" customWidth="1"/>
    <col min="8195" max="8195" width="4.140625" style="211" customWidth="1"/>
    <col min="8196" max="8196" width="59.7109375" style="211" customWidth="1"/>
    <col min="8197" max="8197" width="84.7109375" style="211" customWidth="1"/>
    <col min="8198" max="8198" width="5.85546875" style="211" customWidth="1"/>
    <col min="8199" max="8449" width="11.42578125" style="211"/>
    <col min="8450" max="8450" width="7.85546875" style="211" customWidth="1"/>
    <col min="8451" max="8451" width="4.140625" style="211" customWidth="1"/>
    <col min="8452" max="8452" width="59.7109375" style="211" customWidth="1"/>
    <col min="8453" max="8453" width="84.7109375" style="211" customWidth="1"/>
    <col min="8454" max="8454" width="5.85546875" style="211" customWidth="1"/>
    <col min="8455" max="8705" width="11.42578125" style="211"/>
    <col min="8706" max="8706" width="7.85546875" style="211" customWidth="1"/>
    <col min="8707" max="8707" width="4.140625" style="211" customWidth="1"/>
    <col min="8708" max="8708" width="59.7109375" style="211" customWidth="1"/>
    <col min="8709" max="8709" width="84.7109375" style="211" customWidth="1"/>
    <col min="8710" max="8710" width="5.85546875" style="211" customWidth="1"/>
    <col min="8711" max="8961" width="11.42578125" style="211"/>
    <col min="8962" max="8962" width="7.85546875" style="211" customWidth="1"/>
    <col min="8963" max="8963" width="4.140625" style="211" customWidth="1"/>
    <col min="8964" max="8964" width="59.7109375" style="211" customWidth="1"/>
    <col min="8965" max="8965" width="84.7109375" style="211" customWidth="1"/>
    <col min="8966" max="8966" width="5.85546875" style="211" customWidth="1"/>
    <col min="8967" max="9217" width="11.42578125" style="211"/>
    <col min="9218" max="9218" width="7.85546875" style="211" customWidth="1"/>
    <col min="9219" max="9219" width="4.140625" style="211" customWidth="1"/>
    <col min="9220" max="9220" width="59.7109375" style="211" customWidth="1"/>
    <col min="9221" max="9221" width="84.7109375" style="211" customWidth="1"/>
    <col min="9222" max="9222" width="5.85546875" style="211" customWidth="1"/>
    <col min="9223" max="9473" width="11.42578125" style="211"/>
    <col min="9474" max="9474" width="7.85546875" style="211" customWidth="1"/>
    <col min="9475" max="9475" width="4.140625" style="211" customWidth="1"/>
    <col min="9476" max="9476" width="59.7109375" style="211" customWidth="1"/>
    <col min="9477" max="9477" width="84.7109375" style="211" customWidth="1"/>
    <col min="9478" max="9478" width="5.85546875" style="211" customWidth="1"/>
    <col min="9479" max="9729" width="11.42578125" style="211"/>
    <col min="9730" max="9730" width="7.85546875" style="211" customWidth="1"/>
    <col min="9731" max="9731" width="4.140625" style="211" customWidth="1"/>
    <col min="9732" max="9732" width="59.7109375" style="211" customWidth="1"/>
    <col min="9733" max="9733" width="84.7109375" style="211" customWidth="1"/>
    <col min="9734" max="9734" width="5.85546875" style="211" customWidth="1"/>
    <col min="9735" max="9985" width="11.42578125" style="211"/>
    <col min="9986" max="9986" width="7.85546875" style="211" customWidth="1"/>
    <col min="9987" max="9987" width="4.140625" style="211" customWidth="1"/>
    <col min="9988" max="9988" width="59.7109375" style="211" customWidth="1"/>
    <col min="9989" max="9989" width="84.7109375" style="211" customWidth="1"/>
    <col min="9990" max="9990" width="5.85546875" style="211" customWidth="1"/>
    <col min="9991" max="10241" width="11.42578125" style="211"/>
    <col min="10242" max="10242" width="7.85546875" style="211" customWidth="1"/>
    <col min="10243" max="10243" width="4.140625" style="211" customWidth="1"/>
    <col min="10244" max="10244" width="59.7109375" style="211" customWidth="1"/>
    <col min="10245" max="10245" width="84.7109375" style="211" customWidth="1"/>
    <col min="10246" max="10246" width="5.85546875" style="211" customWidth="1"/>
    <col min="10247" max="10497" width="11.42578125" style="211"/>
    <col min="10498" max="10498" width="7.85546875" style="211" customWidth="1"/>
    <col min="10499" max="10499" width="4.140625" style="211" customWidth="1"/>
    <col min="10500" max="10500" width="59.7109375" style="211" customWidth="1"/>
    <col min="10501" max="10501" width="84.7109375" style="211" customWidth="1"/>
    <col min="10502" max="10502" width="5.85546875" style="211" customWidth="1"/>
    <col min="10503" max="10753" width="11.42578125" style="211"/>
    <col min="10754" max="10754" width="7.85546875" style="211" customWidth="1"/>
    <col min="10755" max="10755" width="4.140625" style="211" customWidth="1"/>
    <col min="10756" max="10756" width="59.7109375" style="211" customWidth="1"/>
    <col min="10757" max="10757" width="84.7109375" style="211" customWidth="1"/>
    <col min="10758" max="10758" width="5.85546875" style="211" customWidth="1"/>
    <col min="10759" max="11009" width="11.42578125" style="211"/>
    <col min="11010" max="11010" width="7.85546875" style="211" customWidth="1"/>
    <col min="11011" max="11011" width="4.140625" style="211" customWidth="1"/>
    <col min="11012" max="11012" width="59.7109375" style="211" customWidth="1"/>
    <col min="11013" max="11013" width="84.7109375" style="211" customWidth="1"/>
    <col min="11014" max="11014" width="5.85546875" style="211" customWidth="1"/>
    <col min="11015" max="11265" width="11.42578125" style="211"/>
    <col min="11266" max="11266" width="7.85546875" style="211" customWidth="1"/>
    <col min="11267" max="11267" width="4.140625" style="211" customWidth="1"/>
    <col min="11268" max="11268" width="59.7109375" style="211" customWidth="1"/>
    <col min="11269" max="11269" width="84.7109375" style="211" customWidth="1"/>
    <col min="11270" max="11270" width="5.85546875" style="211" customWidth="1"/>
    <col min="11271" max="11521" width="11.42578125" style="211"/>
    <col min="11522" max="11522" width="7.85546875" style="211" customWidth="1"/>
    <col min="11523" max="11523" width="4.140625" style="211" customWidth="1"/>
    <col min="11524" max="11524" width="59.7109375" style="211" customWidth="1"/>
    <col min="11525" max="11525" width="84.7109375" style="211" customWidth="1"/>
    <col min="11526" max="11526" width="5.85546875" style="211" customWidth="1"/>
    <col min="11527" max="11777" width="11.42578125" style="211"/>
    <col min="11778" max="11778" width="7.85546875" style="211" customWidth="1"/>
    <col min="11779" max="11779" width="4.140625" style="211" customWidth="1"/>
    <col min="11780" max="11780" width="59.7109375" style="211" customWidth="1"/>
    <col min="11781" max="11781" width="84.7109375" style="211" customWidth="1"/>
    <col min="11782" max="11782" width="5.85546875" style="211" customWidth="1"/>
    <col min="11783" max="12033" width="11.42578125" style="211"/>
    <col min="12034" max="12034" width="7.85546875" style="211" customWidth="1"/>
    <col min="12035" max="12035" width="4.140625" style="211" customWidth="1"/>
    <col min="12036" max="12036" width="59.7109375" style="211" customWidth="1"/>
    <col min="12037" max="12037" width="84.7109375" style="211" customWidth="1"/>
    <col min="12038" max="12038" width="5.85546875" style="211" customWidth="1"/>
    <col min="12039" max="12289" width="11.42578125" style="211"/>
    <col min="12290" max="12290" width="7.85546875" style="211" customWidth="1"/>
    <col min="12291" max="12291" width="4.140625" style="211" customWidth="1"/>
    <col min="12292" max="12292" width="59.7109375" style="211" customWidth="1"/>
    <col min="12293" max="12293" width="84.7109375" style="211" customWidth="1"/>
    <col min="12294" max="12294" width="5.85546875" style="211" customWidth="1"/>
    <col min="12295" max="12545" width="11.42578125" style="211"/>
    <col min="12546" max="12546" width="7.85546875" style="211" customWidth="1"/>
    <col min="12547" max="12547" width="4.140625" style="211" customWidth="1"/>
    <col min="12548" max="12548" width="59.7109375" style="211" customWidth="1"/>
    <col min="12549" max="12549" width="84.7109375" style="211" customWidth="1"/>
    <col min="12550" max="12550" width="5.85546875" style="211" customWidth="1"/>
    <col min="12551" max="12801" width="11.42578125" style="211"/>
    <col min="12802" max="12802" width="7.85546875" style="211" customWidth="1"/>
    <col min="12803" max="12803" width="4.140625" style="211" customWidth="1"/>
    <col min="12804" max="12804" width="59.7109375" style="211" customWidth="1"/>
    <col min="12805" max="12805" width="84.7109375" style="211" customWidth="1"/>
    <col min="12806" max="12806" width="5.85546875" style="211" customWidth="1"/>
    <col min="12807" max="13057" width="11.42578125" style="211"/>
    <col min="13058" max="13058" width="7.85546875" style="211" customWidth="1"/>
    <col min="13059" max="13059" width="4.140625" style="211" customWidth="1"/>
    <col min="13060" max="13060" width="59.7109375" style="211" customWidth="1"/>
    <col min="13061" max="13061" width="84.7109375" style="211" customWidth="1"/>
    <col min="13062" max="13062" width="5.85546875" style="211" customWidth="1"/>
    <col min="13063" max="13313" width="11.42578125" style="211"/>
    <col min="13314" max="13314" width="7.85546875" style="211" customWidth="1"/>
    <col min="13315" max="13315" width="4.140625" style="211" customWidth="1"/>
    <col min="13316" max="13316" width="59.7109375" style="211" customWidth="1"/>
    <col min="13317" max="13317" width="84.7109375" style="211" customWidth="1"/>
    <col min="13318" max="13318" width="5.85546875" style="211" customWidth="1"/>
    <col min="13319" max="13569" width="11.42578125" style="211"/>
    <col min="13570" max="13570" width="7.85546875" style="211" customWidth="1"/>
    <col min="13571" max="13571" width="4.140625" style="211" customWidth="1"/>
    <col min="13572" max="13572" width="59.7109375" style="211" customWidth="1"/>
    <col min="13573" max="13573" width="84.7109375" style="211" customWidth="1"/>
    <col min="13574" max="13574" width="5.85546875" style="211" customWidth="1"/>
    <col min="13575" max="13825" width="11.42578125" style="211"/>
    <col min="13826" max="13826" width="7.85546875" style="211" customWidth="1"/>
    <col min="13827" max="13827" width="4.140625" style="211" customWidth="1"/>
    <col min="13828" max="13828" width="59.7109375" style="211" customWidth="1"/>
    <col min="13829" max="13829" width="84.7109375" style="211" customWidth="1"/>
    <col min="13830" max="13830" width="5.85546875" style="211" customWidth="1"/>
    <col min="13831" max="14081" width="11.42578125" style="211"/>
    <col min="14082" max="14082" width="7.85546875" style="211" customWidth="1"/>
    <col min="14083" max="14083" width="4.140625" style="211" customWidth="1"/>
    <col min="14084" max="14084" width="59.7109375" style="211" customWidth="1"/>
    <col min="14085" max="14085" width="84.7109375" style="211" customWidth="1"/>
    <col min="14086" max="14086" width="5.85546875" style="211" customWidth="1"/>
    <col min="14087" max="14337" width="11.42578125" style="211"/>
    <col min="14338" max="14338" width="7.85546875" style="211" customWidth="1"/>
    <col min="14339" max="14339" width="4.140625" style="211" customWidth="1"/>
    <col min="14340" max="14340" width="59.7109375" style="211" customWidth="1"/>
    <col min="14341" max="14341" width="84.7109375" style="211" customWidth="1"/>
    <col min="14342" max="14342" width="5.85546875" style="211" customWidth="1"/>
    <col min="14343" max="14593" width="11.42578125" style="211"/>
    <col min="14594" max="14594" width="7.85546875" style="211" customWidth="1"/>
    <col min="14595" max="14595" width="4.140625" style="211" customWidth="1"/>
    <col min="14596" max="14596" width="59.7109375" style="211" customWidth="1"/>
    <col min="14597" max="14597" width="84.7109375" style="211" customWidth="1"/>
    <col min="14598" max="14598" width="5.85546875" style="211" customWidth="1"/>
    <col min="14599" max="14849" width="11.42578125" style="211"/>
    <col min="14850" max="14850" width="7.85546875" style="211" customWidth="1"/>
    <col min="14851" max="14851" width="4.140625" style="211" customWidth="1"/>
    <col min="14852" max="14852" width="59.7109375" style="211" customWidth="1"/>
    <col min="14853" max="14853" width="84.7109375" style="211" customWidth="1"/>
    <col min="14854" max="14854" width="5.85546875" style="211" customWidth="1"/>
    <col min="14855" max="15105" width="11.42578125" style="211"/>
    <col min="15106" max="15106" width="7.85546875" style="211" customWidth="1"/>
    <col min="15107" max="15107" width="4.140625" style="211" customWidth="1"/>
    <col min="15108" max="15108" width="59.7109375" style="211" customWidth="1"/>
    <col min="15109" max="15109" width="84.7109375" style="211" customWidth="1"/>
    <col min="15110" max="15110" width="5.85546875" style="211" customWidth="1"/>
    <col min="15111" max="15361" width="11.42578125" style="211"/>
    <col min="15362" max="15362" width="7.85546875" style="211" customWidth="1"/>
    <col min="15363" max="15363" width="4.140625" style="211" customWidth="1"/>
    <col min="15364" max="15364" width="59.7109375" style="211" customWidth="1"/>
    <col min="15365" max="15365" width="84.7109375" style="211" customWidth="1"/>
    <col min="15366" max="15366" width="5.85546875" style="211" customWidth="1"/>
    <col min="15367" max="15617" width="11.42578125" style="211"/>
    <col min="15618" max="15618" width="7.85546875" style="211" customWidth="1"/>
    <col min="15619" max="15619" width="4.140625" style="211" customWidth="1"/>
    <col min="15620" max="15620" width="59.7109375" style="211" customWidth="1"/>
    <col min="15621" max="15621" width="84.7109375" style="211" customWidth="1"/>
    <col min="15622" max="15622" width="5.85546875" style="211" customWidth="1"/>
    <col min="15623" max="15873" width="11.42578125" style="211"/>
    <col min="15874" max="15874" width="7.85546875" style="211" customWidth="1"/>
    <col min="15875" max="15875" width="4.140625" style="211" customWidth="1"/>
    <col min="15876" max="15876" width="59.7109375" style="211" customWidth="1"/>
    <col min="15877" max="15877" width="84.7109375" style="211" customWidth="1"/>
    <col min="15878" max="15878" width="5.85546875" style="211" customWidth="1"/>
    <col min="15879" max="16129" width="11.42578125" style="211"/>
    <col min="16130" max="16130" width="7.85546875" style="211" customWidth="1"/>
    <col min="16131" max="16131" width="4.140625" style="211" customWidth="1"/>
    <col min="16132" max="16132" width="59.7109375" style="211" customWidth="1"/>
    <col min="16133" max="16133" width="84.7109375" style="211" customWidth="1"/>
    <col min="16134" max="16134" width="5.85546875" style="211" customWidth="1"/>
    <col min="16135" max="16384" width="11.42578125" style="211"/>
  </cols>
  <sheetData>
    <row r="1" spans="1:5" s="247" customFormat="1" ht="15.75" customHeight="1" x14ac:dyDescent="0.2">
      <c r="A1" s="693" t="s">
        <v>781</v>
      </c>
      <c r="B1" s="701"/>
      <c r="C1" s="701"/>
      <c r="D1" s="701"/>
      <c r="E1" s="403" t="s">
        <v>1608</v>
      </c>
    </row>
    <row r="2" spans="1:5" s="247" customFormat="1" ht="15.75" customHeight="1" x14ac:dyDescent="0.2">
      <c r="A2" s="693" t="s">
        <v>1539</v>
      </c>
      <c r="B2" s="541"/>
      <c r="C2" s="541"/>
      <c r="D2" s="541"/>
      <c r="E2" s="404"/>
    </row>
    <row r="3" spans="1:5" s="247" customFormat="1" ht="15.75" customHeight="1" x14ac:dyDescent="0.2">
      <c r="A3" s="693" t="s">
        <v>783</v>
      </c>
      <c r="B3" s="421"/>
      <c r="C3" s="421"/>
      <c r="D3" s="421"/>
      <c r="E3" s="404"/>
    </row>
    <row r="4" spans="1:5" s="247" customFormat="1" ht="15.75" customHeight="1" x14ac:dyDescent="0.2">
      <c r="A4" s="693" t="s">
        <v>412</v>
      </c>
      <c r="B4" s="701"/>
      <c r="C4" s="701"/>
      <c r="D4" s="701"/>
      <c r="E4" s="421"/>
    </row>
    <row r="5" spans="1:5" ht="13.5" customHeight="1" x14ac:dyDescent="0.2">
      <c r="A5" s="407"/>
      <c r="B5" s="402"/>
      <c r="C5" s="402"/>
      <c r="D5" s="408"/>
      <c r="E5" s="402"/>
    </row>
    <row r="6" spans="1:5" ht="20.25" customHeight="1" x14ac:dyDescent="0.2">
      <c r="A6" s="1508" t="s">
        <v>16</v>
      </c>
      <c r="B6" s="1508"/>
      <c r="C6" s="1508"/>
      <c r="D6" s="1508"/>
      <c r="E6" s="1508"/>
    </row>
    <row r="7" spans="1:5" ht="18" customHeight="1" x14ac:dyDescent="0.2">
      <c r="A7" s="1508" t="s">
        <v>771</v>
      </c>
      <c r="B7" s="1508"/>
      <c r="C7" s="1508"/>
      <c r="D7" s="700" t="s">
        <v>784</v>
      </c>
      <c r="E7" s="700" t="s">
        <v>785</v>
      </c>
    </row>
    <row r="8" spans="1:5" s="208" customFormat="1" ht="19.5" customHeight="1" x14ac:dyDescent="0.2">
      <c r="A8" s="1520">
        <v>1</v>
      </c>
      <c r="B8" s="1054"/>
      <c r="C8" s="1522"/>
      <c r="D8" s="1512" t="s">
        <v>1501</v>
      </c>
      <c r="E8" s="1178" t="s">
        <v>1540</v>
      </c>
    </row>
    <row r="9" spans="1:5" s="208" customFormat="1" ht="27.75" customHeight="1" x14ac:dyDescent="0.2">
      <c r="A9" s="1521"/>
      <c r="B9" s="873"/>
      <c r="C9" s="1523"/>
      <c r="D9" s="1506"/>
      <c r="E9" s="420" t="s">
        <v>1541</v>
      </c>
    </row>
    <row r="10" spans="1:5" s="208" customFormat="1" ht="19.5" customHeight="1" x14ac:dyDescent="0.2">
      <c r="A10" s="1521"/>
      <c r="B10" s="873"/>
      <c r="C10" s="1523"/>
      <c r="D10" s="1506"/>
      <c r="E10" s="420" t="s">
        <v>1542</v>
      </c>
    </row>
    <row r="11" spans="1:5" s="208" customFormat="1" ht="27.75" customHeight="1" x14ac:dyDescent="0.2">
      <c r="A11" s="1521"/>
      <c r="B11" s="873"/>
      <c r="C11" s="1523"/>
      <c r="D11" s="1506"/>
      <c r="E11" s="420" t="s">
        <v>1543</v>
      </c>
    </row>
    <row r="12" spans="1:5" s="208" customFormat="1" ht="19.5" customHeight="1" x14ac:dyDescent="0.2">
      <c r="A12" s="871">
        <v>2</v>
      </c>
      <c r="B12" s="873"/>
      <c r="C12" s="873"/>
      <c r="D12" s="878" t="s">
        <v>1274</v>
      </c>
      <c r="E12" s="420" t="s">
        <v>1544</v>
      </c>
    </row>
    <row r="13" spans="1:5" s="208" customFormat="1" ht="27.75" customHeight="1" x14ac:dyDescent="0.2">
      <c r="A13" s="871">
        <v>3</v>
      </c>
      <c r="B13" s="873"/>
      <c r="C13" s="873"/>
      <c r="D13" s="878" t="s">
        <v>1545</v>
      </c>
      <c r="E13" s="420" t="s">
        <v>1546</v>
      </c>
    </row>
    <row r="14" spans="1:5" s="208" customFormat="1" ht="19.5" customHeight="1" x14ac:dyDescent="0.2">
      <c r="A14" s="871">
        <v>4</v>
      </c>
      <c r="B14" s="873"/>
      <c r="C14" s="873"/>
      <c r="D14" s="873" t="s">
        <v>1547</v>
      </c>
      <c r="E14" s="420" t="s">
        <v>1548</v>
      </c>
    </row>
    <row r="15" spans="1:5" s="208" customFormat="1" ht="19.5" customHeight="1" x14ac:dyDescent="0.2">
      <c r="A15" s="871">
        <v>5</v>
      </c>
      <c r="B15" s="873"/>
      <c r="C15" s="873"/>
      <c r="D15" s="873" t="s">
        <v>1549</v>
      </c>
      <c r="E15" s="420" t="s">
        <v>1550</v>
      </c>
    </row>
    <row r="16" spans="1:5" s="208" customFormat="1" ht="19.5" customHeight="1" x14ac:dyDescent="0.2">
      <c r="A16" s="871">
        <v>6</v>
      </c>
      <c r="B16" s="873"/>
      <c r="C16" s="873"/>
      <c r="D16" s="420" t="s">
        <v>1551</v>
      </c>
      <c r="E16" s="420" t="s">
        <v>2120</v>
      </c>
    </row>
    <row r="17" spans="1:5" s="208" customFormat="1" ht="28.5" customHeight="1" x14ac:dyDescent="0.2">
      <c r="A17" s="871">
        <v>7</v>
      </c>
      <c r="B17" s="873"/>
      <c r="C17" s="873"/>
      <c r="D17" s="873" t="s">
        <v>1552</v>
      </c>
      <c r="E17" s="420" t="s">
        <v>1553</v>
      </c>
    </row>
    <row r="18" spans="1:5" s="208" customFormat="1" ht="19.5" customHeight="1" x14ac:dyDescent="0.2">
      <c r="A18" s="871">
        <v>8</v>
      </c>
      <c r="B18" s="873"/>
      <c r="C18" s="873"/>
      <c r="D18" s="873" t="s">
        <v>1554</v>
      </c>
      <c r="E18" s="420" t="s">
        <v>1555</v>
      </c>
    </row>
    <row r="19" spans="1:5" s="208" customFormat="1" ht="27.75" customHeight="1" x14ac:dyDescent="0.2">
      <c r="A19" s="1521">
        <v>9</v>
      </c>
      <c r="B19" s="873"/>
      <c r="C19" s="873"/>
      <c r="D19" s="1506" t="s">
        <v>1556</v>
      </c>
      <c r="E19" s="420" t="s">
        <v>2121</v>
      </c>
    </row>
    <row r="20" spans="1:5" s="208" customFormat="1" ht="27.75" customHeight="1" x14ac:dyDescent="0.2">
      <c r="A20" s="1521"/>
      <c r="B20" s="873"/>
      <c r="C20" s="873"/>
      <c r="D20" s="1506"/>
      <c r="E20" s="420" t="s">
        <v>1557</v>
      </c>
    </row>
    <row r="21" spans="1:5" s="208" customFormat="1" ht="27.75" customHeight="1" x14ac:dyDescent="0.2">
      <c r="A21" s="871">
        <v>10</v>
      </c>
      <c r="B21" s="875"/>
      <c r="C21" s="875"/>
      <c r="D21" s="878" t="s">
        <v>1558</v>
      </c>
      <c r="E21" s="420" t="s">
        <v>2122</v>
      </c>
    </row>
    <row r="22" spans="1:5" s="208" customFormat="1" ht="19.5" customHeight="1" x14ac:dyDescent="0.2">
      <c r="A22" s="1183">
        <v>11</v>
      </c>
      <c r="B22" s="754"/>
      <c r="C22" s="754"/>
      <c r="D22" s="754" t="s">
        <v>1559</v>
      </c>
      <c r="E22" s="1179" t="s">
        <v>2123</v>
      </c>
    </row>
    <row r="23" spans="1:5" s="208" customFormat="1" ht="18" customHeight="1" x14ac:dyDescent="0.2">
      <c r="A23" s="410"/>
      <c r="B23" s="410"/>
      <c r="C23" s="410"/>
      <c r="D23" s="410"/>
      <c r="E23" s="410"/>
    </row>
    <row r="24" spans="1:5" ht="15" customHeight="1" x14ac:dyDescent="0.2">
      <c r="A24" s="1513" t="s">
        <v>780</v>
      </c>
      <c r="B24" s="1513"/>
      <c r="C24" s="1513"/>
      <c r="D24" s="1513"/>
      <c r="E24" s="1513"/>
    </row>
    <row r="26" spans="1:5" x14ac:dyDescent="0.2">
      <c r="E26" s="439"/>
    </row>
  </sheetData>
  <mergeCells count="8">
    <mergeCell ref="A24:E24"/>
    <mergeCell ref="A6:E6"/>
    <mergeCell ref="A7:C7"/>
    <mergeCell ref="A8:A11"/>
    <mergeCell ref="C8:C11"/>
    <mergeCell ref="D8:D11"/>
    <mergeCell ref="A19:A20"/>
    <mergeCell ref="D19:D2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&amp;R&amp;"Tahoma,Normal"481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Button 1">
              <controlPr defaultSize="0" print="0" autoFill="0" autoPict="0" macro="[1]!Macro21">
                <anchor moveWithCells="1" sizeWithCells="1">
                  <from>
                    <xdr:col>3</xdr:col>
                    <xdr:colOff>2781300</xdr:colOff>
                    <xdr:row>10</xdr:row>
                    <xdr:rowOff>76200</xdr:rowOff>
                  </from>
                  <to>
                    <xdr:col>3</xdr:col>
                    <xdr:colOff>2781300</xdr:colOff>
                    <xdr:row>10</xdr:row>
                    <xdr:rowOff>76200</xdr:rowOff>
                  </to>
                </anchor>
              </controlPr>
            </control>
          </mc:Choice>
        </mc:AlternateContent>
        <mc:AlternateContent xmlns:mc="http://schemas.openxmlformats.org/markup-compatibility/2006">
          <mc:Choice Requires="x14">
            <control shapeId="29698" r:id="rId5" name="Button 2">
              <controlPr defaultSize="0" print="0" autoFill="0" autoPict="0" macro="[1]!Macro21">
                <anchor moveWithCells="1" sizeWithCells="1">
                  <from>
                    <xdr:col>3</xdr:col>
                    <xdr:colOff>2781300</xdr:colOff>
                    <xdr:row>10</xdr:row>
                    <xdr:rowOff>76200</xdr:rowOff>
                  </from>
                  <to>
                    <xdr:col>3</xdr:col>
                    <xdr:colOff>2781300</xdr:colOff>
                    <xdr:row>10</xdr:row>
                    <xdr:rowOff>76200</xdr:rowOff>
                  </to>
                </anchor>
              </controlPr>
            </control>
          </mc:Choice>
        </mc:AlternateContent>
        <mc:AlternateContent xmlns:mc="http://schemas.openxmlformats.org/markup-compatibility/2006">
          <mc:Choice Requires="x14">
            <control shapeId="29699" r:id="rId6" name="Button 3">
              <controlPr defaultSize="0" print="0" autoFill="0" autoPict="0" macro="[1]!Macro21">
                <anchor moveWithCells="1" sizeWithCells="1">
                  <from>
                    <xdr:col>3</xdr:col>
                    <xdr:colOff>2781300</xdr:colOff>
                    <xdr:row>10</xdr:row>
                    <xdr:rowOff>76200</xdr:rowOff>
                  </from>
                  <to>
                    <xdr:col>3</xdr:col>
                    <xdr:colOff>2781300</xdr:colOff>
                    <xdr:row>10</xdr:row>
                    <xdr:rowOff>76200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19"/>
  <sheetViews>
    <sheetView showGridLines="0" view="pageBreakPreview" zoomScaleNormal="75" zoomScaleSheetLayoutView="100" workbookViewId="0"/>
  </sheetViews>
  <sheetFormatPr baseColWidth="10" defaultColWidth="11.42578125" defaultRowHeight="12.75" x14ac:dyDescent="0.2"/>
  <cols>
    <col min="1" max="1" width="7" style="211" customWidth="1"/>
    <col min="2" max="2" width="1.7109375" style="211" customWidth="1"/>
    <col min="3" max="3" width="59.7109375" style="211" customWidth="1"/>
    <col min="4" max="4" width="84.7109375" style="211" customWidth="1"/>
    <col min="5" max="5" width="4.7109375" style="211" customWidth="1"/>
    <col min="6" max="256" width="11.42578125" style="211"/>
    <col min="257" max="257" width="7" style="211" customWidth="1"/>
    <col min="258" max="258" width="3.85546875" style="211" customWidth="1"/>
    <col min="259" max="259" width="59.7109375" style="211" customWidth="1"/>
    <col min="260" max="260" width="84.7109375" style="211" customWidth="1"/>
    <col min="261" max="261" width="4.7109375" style="211" customWidth="1"/>
    <col min="262" max="512" width="11.42578125" style="211"/>
    <col min="513" max="513" width="7" style="211" customWidth="1"/>
    <col min="514" max="514" width="3.85546875" style="211" customWidth="1"/>
    <col min="515" max="515" width="59.7109375" style="211" customWidth="1"/>
    <col min="516" max="516" width="84.7109375" style="211" customWidth="1"/>
    <col min="517" max="517" width="4.7109375" style="211" customWidth="1"/>
    <col min="518" max="768" width="11.42578125" style="211"/>
    <col min="769" max="769" width="7" style="211" customWidth="1"/>
    <col min="770" max="770" width="3.85546875" style="211" customWidth="1"/>
    <col min="771" max="771" width="59.7109375" style="211" customWidth="1"/>
    <col min="772" max="772" width="84.7109375" style="211" customWidth="1"/>
    <col min="773" max="773" width="4.7109375" style="211" customWidth="1"/>
    <col min="774" max="1024" width="11.42578125" style="211"/>
    <col min="1025" max="1025" width="7" style="211" customWidth="1"/>
    <col min="1026" max="1026" width="3.85546875" style="211" customWidth="1"/>
    <col min="1027" max="1027" width="59.7109375" style="211" customWidth="1"/>
    <col min="1028" max="1028" width="84.7109375" style="211" customWidth="1"/>
    <col min="1029" max="1029" width="4.7109375" style="211" customWidth="1"/>
    <col min="1030" max="1280" width="11.42578125" style="211"/>
    <col min="1281" max="1281" width="7" style="211" customWidth="1"/>
    <col min="1282" max="1282" width="3.85546875" style="211" customWidth="1"/>
    <col min="1283" max="1283" width="59.7109375" style="211" customWidth="1"/>
    <col min="1284" max="1284" width="84.7109375" style="211" customWidth="1"/>
    <col min="1285" max="1285" width="4.7109375" style="211" customWidth="1"/>
    <col min="1286" max="1536" width="11.42578125" style="211"/>
    <col min="1537" max="1537" width="7" style="211" customWidth="1"/>
    <col min="1538" max="1538" width="3.85546875" style="211" customWidth="1"/>
    <col min="1539" max="1539" width="59.7109375" style="211" customWidth="1"/>
    <col min="1540" max="1540" width="84.7109375" style="211" customWidth="1"/>
    <col min="1541" max="1541" width="4.7109375" style="211" customWidth="1"/>
    <col min="1542" max="1792" width="11.42578125" style="211"/>
    <col min="1793" max="1793" width="7" style="211" customWidth="1"/>
    <col min="1794" max="1794" width="3.85546875" style="211" customWidth="1"/>
    <col min="1795" max="1795" width="59.7109375" style="211" customWidth="1"/>
    <col min="1796" max="1796" width="84.7109375" style="211" customWidth="1"/>
    <col min="1797" max="1797" width="4.7109375" style="211" customWidth="1"/>
    <col min="1798" max="2048" width="11.42578125" style="211"/>
    <col min="2049" max="2049" width="7" style="211" customWidth="1"/>
    <col min="2050" max="2050" width="3.85546875" style="211" customWidth="1"/>
    <col min="2051" max="2051" width="59.7109375" style="211" customWidth="1"/>
    <col min="2052" max="2052" width="84.7109375" style="211" customWidth="1"/>
    <col min="2053" max="2053" width="4.7109375" style="211" customWidth="1"/>
    <col min="2054" max="2304" width="11.42578125" style="211"/>
    <col min="2305" max="2305" width="7" style="211" customWidth="1"/>
    <col min="2306" max="2306" width="3.85546875" style="211" customWidth="1"/>
    <col min="2307" max="2307" width="59.7109375" style="211" customWidth="1"/>
    <col min="2308" max="2308" width="84.7109375" style="211" customWidth="1"/>
    <col min="2309" max="2309" width="4.7109375" style="211" customWidth="1"/>
    <col min="2310" max="2560" width="11.42578125" style="211"/>
    <col min="2561" max="2561" width="7" style="211" customWidth="1"/>
    <col min="2562" max="2562" width="3.85546875" style="211" customWidth="1"/>
    <col min="2563" max="2563" width="59.7109375" style="211" customWidth="1"/>
    <col min="2564" max="2564" width="84.7109375" style="211" customWidth="1"/>
    <col min="2565" max="2565" width="4.7109375" style="211" customWidth="1"/>
    <col min="2566" max="2816" width="11.42578125" style="211"/>
    <col min="2817" max="2817" width="7" style="211" customWidth="1"/>
    <col min="2818" max="2818" width="3.85546875" style="211" customWidth="1"/>
    <col min="2819" max="2819" width="59.7109375" style="211" customWidth="1"/>
    <col min="2820" max="2820" width="84.7109375" style="211" customWidth="1"/>
    <col min="2821" max="2821" width="4.7109375" style="211" customWidth="1"/>
    <col min="2822" max="3072" width="11.42578125" style="211"/>
    <col min="3073" max="3073" width="7" style="211" customWidth="1"/>
    <col min="3074" max="3074" width="3.85546875" style="211" customWidth="1"/>
    <col min="3075" max="3075" width="59.7109375" style="211" customWidth="1"/>
    <col min="3076" max="3076" width="84.7109375" style="211" customWidth="1"/>
    <col min="3077" max="3077" width="4.7109375" style="211" customWidth="1"/>
    <col min="3078" max="3328" width="11.42578125" style="211"/>
    <col min="3329" max="3329" width="7" style="211" customWidth="1"/>
    <col min="3330" max="3330" width="3.85546875" style="211" customWidth="1"/>
    <col min="3331" max="3331" width="59.7109375" style="211" customWidth="1"/>
    <col min="3332" max="3332" width="84.7109375" style="211" customWidth="1"/>
    <col min="3333" max="3333" width="4.7109375" style="211" customWidth="1"/>
    <col min="3334" max="3584" width="11.42578125" style="211"/>
    <col min="3585" max="3585" width="7" style="211" customWidth="1"/>
    <col min="3586" max="3586" width="3.85546875" style="211" customWidth="1"/>
    <col min="3587" max="3587" width="59.7109375" style="211" customWidth="1"/>
    <col min="3588" max="3588" width="84.7109375" style="211" customWidth="1"/>
    <col min="3589" max="3589" width="4.7109375" style="211" customWidth="1"/>
    <col min="3590" max="3840" width="11.42578125" style="211"/>
    <col min="3841" max="3841" width="7" style="211" customWidth="1"/>
    <col min="3842" max="3842" width="3.85546875" style="211" customWidth="1"/>
    <col min="3843" max="3843" width="59.7109375" style="211" customWidth="1"/>
    <col min="3844" max="3844" width="84.7109375" style="211" customWidth="1"/>
    <col min="3845" max="3845" width="4.7109375" style="211" customWidth="1"/>
    <col min="3846" max="4096" width="11.42578125" style="211"/>
    <col min="4097" max="4097" width="7" style="211" customWidth="1"/>
    <col min="4098" max="4098" width="3.85546875" style="211" customWidth="1"/>
    <col min="4099" max="4099" width="59.7109375" style="211" customWidth="1"/>
    <col min="4100" max="4100" width="84.7109375" style="211" customWidth="1"/>
    <col min="4101" max="4101" width="4.7109375" style="211" customWidth="1"/>
    <col min="4102" max="4352" width="11.42578125" style="211"/>
    <col min="4353" max="4353" width="7" style="211" customWidth="1"/>
    <col min="4354" max="4354" width="3.85546875" style="211" customWidth="1"/>
    <col min="4355" max="4355" width="59.7109375" style="211" customWidth="1"/>
    <col min="4356" max="4356" width="84.7109375" style="211" customWidth="1"/>
    <col min="4357" max="4357" width="4.7109375" style="211" customWidth="1"/>
    <col min="4358" max="4608" width="11.42578125" style="211"/>
    <col min="4609" max="4609" width="7" style="211" customWidth="1"/>
    <col min="4610" max="4610" width="3.85546875" style="211" customWidth="1"/>
    <col min="4611" max="4611" width="59.7109375" style="211" customWidth="1"/>
    <col min="4612" max="4612" width="84.7109375" style="211" customWidth="1"/>
    <col min="4613" max="4613" width="4.7109375" style="211" customWidth="1"/>
    <col min="4614" max="4864" width="11.42578125" style="211"/>
    <col min="4865" max="4865" width="7" style="211" customWidth="1"/>
    <col min="4866" max="4866" width="3.85546875" style="211" customWidth="1"/>
    <col min="4867" max="4867" width="59.7109375" style="211" customWidth="1"/>
    <col min="4868" max="4868" width="84.7109375" style="211" customWidth="1"/>
    <col min="4869" max="4869" width="4.7109375" style="211" customWidth="1"/>
    <col min="4870" max="5120" width="11.42578125" style="211"/>
    <col min="5121" max="5121" width="7" style="211" customWidth="1"/>
    <col min="5122" max="5122" width="3.85546875" style="211" customWidth="1"/>
    <col min="5123" max="5123" width="59.7109375" style="211" customWidth="1"/>
    <col min="5124" max="5124" width="84.7109375" style="211" customWidth="1"/>
    <col min="5125" max="5125" width="4.7109375" style="211" customWidth="1"/>
    <col min="5126" max="5376" width="11.42578125" style="211"/>
    <col min="5377" max="5377" width="7" style="211" customWidth="1"/>
    <col min="5378" max="5378" width="3.85546875" style="211" customWidth="1"/>
    <col min="5379" max="5379" width="59.7109375" style="211" customWidth="1"/>
    <col min="5380" max="5380" width="84.7109375" style="211" customWidth="1"/>
    <col min="5381" max="5381" width="4.7109375" style="211" customWidth="1"/>
    <col min="5382" max="5632" width="11.42578125" style="211"/>
    <col min="5633" max="5633" width="7" style="211" customWidth="1"/>
    <col min="5634" max="5634" width="3.85546875" style="211" customWidth="1"/>
    <col min="5635" max="5635" width="59.7109375" style="211" customWidth="1"/>
    <col min="5636" max="5636" width="84.7109375" style="211" customWidth="1"/>
    <col min="5637" max="5637" width="4.7109375" style="211" customWidth="1"/>
    <col min="5638" max="5888" width="11.42578125" style="211"/>
    <col min="5889" max="5889" width="7" style="211" customWidth="1"/>
    <col min="5890" max="5890" width="3.85546875" style="211" customWidth="1"/>
    <col min="5891" max="5891" width="59.7109375" style="211" customWidth="1"/>
    <col min="5892" max="5892" width="84.7109375" style="211" customWidth="1"/>
    <col min="5893" max="5893" width="4.7109375" style="211" customWidth="1"/>
    <col min="5894" max="6144" width="11.42578125" style="211"/>
    <col min="6145" max="6145" width="7" style="211" customWidth="1"/>
    <col min="6146" max="6146" width="3.85546875" style="211" customWidth="1"/>
    <col min="6147" max="6147" width="59.7109375" style="211" customWidth="1"/>
    <col min="6148" max="6148" width="84.7109375" style="211" customWidth="1"/>
    <col min="6149" max="6149" width="4.7109375" style="211" customWidth="1"/>
    <col min="6150" max="6400" width="11.42578125" style="211"/>
    <col min="6401" max="6401" width="7" style="211" customWidth="1"/>
    <col min="6402" max="6402" width="3.85546875" style="211" customWidth="1"/>
    <col min="6403" max="6403" width="59.7109375" style="211" customWidth="1"/>
    <col min="6404" max="6404" width="84.7109375" style="211" customWidth="1"/>
    <col min="6405" max="6405" width="4.7109375" style="211" customWidth="1"/>
    <col min="6406" max="6656" width="11.42578125" style="211"/>
    <col min="6657" max="6657" width="7" style="211" customWidth="1"/>
    <col min="6658" max="6658" width="3.85546875" style="211" customWidth="1"/>
    <col min="6659" max="6659" width="59.7109375" style="211" customWidth="1"/>
    <col min="6660" max="6660" width="84.7109375" style="211" customWidth="1"/>
    <col min="6661" max="6661" width="4.7109375" style="211" customWidth="1"/>
    <col min="6662" max="6912" width="11.42578125" style="211"/>
    <col min="6913" max="6913" width="7" style="211" customWidth="1"/>
    <col min="6914" max="6914" width="3.85546875" style="211" customWidth="1"/>
    <col min="6915" max="6915" width="59.7109375" style="211" customWidth="1"/>
    <col min="6916" max="6916" width="84.7109375" style="211" customWidth="1"/>
    <col min="6917" max="6917" width="4.7109375" style="211" customWidth="1"/>
    <col min="6918" max="7168" width="11.42578125" style="211"/>
    <col min="7169" max="7169" width="7" style="211" customWidth="1"/>
    <col min="7170" max="7170" width="3.85546875" style="211" customWidth="1"/>
    <col min="7171" max="7171" width="59.7109375" style="211" customWidth="1"/>
    <col min="7172" max="7172" width="84.7109375" style="211" customWidth="1"/>
    <col min="7173" max="7173" width="4.7109375" style="211" customWidth="1"/>
    <col min="7174" max="7424" width="11.42578125" style="211"/>
    <col min="7425" max="7425" width="7" style="211" customWidth="1"/>
    <col min="7426" max="7426" width="3.85546875" style="211" customWidth="1"/>
    <col min="7427" max="7427" width="59.7109375" style="211" customWidth="1"/>
    <col min="7428" max="7428" width="84.7109375" style="211" customWidth="1"/>
    <col min="7429" max="7429" width="4.7109375" style="211" customWidth="1"/>
    <col min="7430" max="7680" width="11.42578125" style="211"/>
    <col min="7681" max="7681" width="7" style="211" customWidth="1"/>
    <col min="7682" max="7682" width="3.85546875" style="211" customWidth="1"/>
    <col min="7683" max="7683" width="59.7109375" style="211" customWidth="1"/>
    <col min="7684" max="7684" width="84.7109375" style="211" customWidth="1"/>
    <col min="7685" max="7685" width="4.7109375" style="211" customWidth="1"/>
    <col min="7686" max="7936" width="11.42578125" style="211"/>
    <col min="7937" max="7937" width="7" style="211" customWidth="1"/>
    <col min="7938" max="7938" width="3.85546875" style="211" customWidth="1"/>
    <col min="7939" max="7939" width="59.7109375" style="211" customWidth="1"/>
    <col min="7940" max="7940" width="84.7109375" style="211" customWidth="1"/>
    <col min="7941" max="7941" width="4.7109375" style="211" customWidth="1"/>
    <col min="7942" max="8192" width="11.42578125" style="211"/>
    <col min="8193" max="8193" width="7" style="211" customWidth="1"/>
    <col min="8194" max="8194" width="3.85546875" style="211" customWidth="1"/>
    <col min="8195" max="8195" width="59.7109375" style="211" customWidth="1"/>
    <col min="8196" max="8196" width="84.7109375" style="211" customWidth="1"/>
    <col min="8197" max="8197" width="4.7109375" style="211" customWidth="1"/>
    <col min="8198" max="8448" width="11.42578125" style="211"/>
    <col min="8449" max="8449" width="7" style="211" customWidth="1"/>
    <col min="8450" max="8450" width="3.85546875" style="211" customWidth="1"/>
    <col min="8451" max="8451" width="59.7109375" style="211" customWidth="1"/>
    <col min="8452" max="8452" width="84.7109375" style="211" customWidth="1"/>
    <col min="8453" max="8453" width="4.7109375" style="211" customWidth="1"/>
    <col min="8454" max="8704" width="11.42578125" style="211"/>
    <col min="8705" max="8705" width="7" style="211" customWidth="1"/>
    <col min="8706" max="8706" width="3.85546875" style="211" customWidth="1"/>
    <col min="8707" max="8707" width="59.7109375" style="211" customWidth="1"/>
    <col min="8708" max="8708" width="84.7109375" style="211" customWidth="1"/>
    <col min="8709" max="8709" width="4.7109375" style="211" customWidth="1"/>
    <col min="8710" max="8960" width="11.42578125" style="211"/>
    <col min="8961" max="8961" width="7" style="211" customWidth="1"/>
    <col min="8962" max="8962" width="3.85546875" style="211" customWidth="1"/>
    <col min="8963" max="8963" width="59.7109375" style="211" customWidth="1"/>
    <col min="8964" max="8964" width="84.7109375" style="211" customWidth="1"/>
    <col min="8965" max="8965" width="4.7109375" style="211" customWidth="1"/>
    <col min="8966" max="9216" width="11.42578125" style="211"/>
    <col min="9217" max="9217" width="7" style="211" customWidth="1"/>
    <col min="9218" max="9218" width="3.85546875" style="211" customWidth="1"/>
    <col min="9219" max="9219" width="59.7109375" style="211" customWidth="1"/>
    <col min="9220" max="9220" width="84.7109375" style="211" customWidth="1"/>
    <col min="9221" max="9221" width="4.7109375" style="211" customWidth="1"/>
    <col min="9222" max="9472" width="11.42578125" style="211"/>
    <col min="9473" max="9473" width="7" style="211" customWidth="1"/>
    <col min="9474" max="9474" width="3.85546875" style="211" customWidth="1"/>
    <col min="9475" max="9475" width="59.7109375" style="211" customWidth="1"/>
    <col min="9476" max="9476" width="84.7109375" style="211" customWidth="1"/>
    <col min="9477" max="9477" width="4.7109375" style="211" customWidth="1"/>
    <col min="9478" max="9728" width="11.42578125" style="211"/>
    <col min="9729" max="9729" width="7" style="211" customWidth="1"/>
    <col min="9730" max="9730" width="3.85546875" style="211" customWidth="1"/>
    <col min="9731" max="9731" width="59.7109375" style="211" customWidth="1"/>
    <col min="9732" max="9732" width="84.7109375" style="211" customWidth="1"/>
    <col min="9733" max="9733" width="4.7109375" style="211" customWidth="1"/>
    <col min="9734" max="9984" width="11.42578125" style="211"/>
    <col min="9985" max="9985" width="7" style="211" customWidth="1"/>
    <col min="9986" max="9986" width="3.85546875" style="211" customWidth="1"/>
    <col min="9987" max="9987" width="59.7109375" style="211" customWidth="1"/>
    <col min="9988" max="9988" width="84.7109375" style="211" customWidth="1"/>
    <col min="9989" max="9989" width="4.7109375" style="211" customWidth="1"/>
    <col min="9990" max="10240" width="11.42578125" style="211"/>
    <col min="10241" max="10241" width="7" style="211" customWidth="1"/>
    <col min="10242" max="10242" width="3.85546875" style="211" customWidth="1"/>
    <col min="10243" max="10243" width="59.7109375" style="211" customWidth="1"/>
    <col min="10244" max="10244" width="84.7109375" style="211" customWidth="1"/>
    <col min="10245" max="10245" width="4.7109375" style="211" customWidth="1"/>
    <col min="10246" max="10496" width="11.42578125" style="211"/>
    <col min="10497" max="10497" width="7" style="211" customWidth="1"/>
    <col min="10498" max="10498" width="3.85546875" style="211" customWidth="1"/>
    <col min="10499" max="10499" width="59.7109375" style="211" customWidth="1"/>
    <col min="10500" max="10500" width="84.7109375" style="211" customWidth="1"/>
    <col min="10501" max="10501" width="4.7109375" style="211" customWidth="1"/>
    <col min="10502" max="10752" width="11.42578125" style="211"/>
    <col min="10753" max="10753" width="7" style="211" customWidth="1"/>
    <col min="10754" max="10754" width="3.85546875" style="211" customWidth="1"/>
    <col min="10755" max="10755" width="59.7109375" style="211" customWidth="1"/>
    <col min="10756" max="10756" width="84.7109375" style="211" customWidth="1"/>
    <col min="10757" max="10757" width="4.7109375" style="211" customWidth="1"/>
    <col min="10758" max="11008" width="11.42578125" style="211"/>
    <col min="11009" max="11009" width="7" style="211" customWidth="1"/>
    <col min="11010" max="11010" width="3.85546875" style="211" customWidth="1"/>
    <col min="11011" max="11011" width="59.7109375" style="211" customWidth="1"/>
    <col min="11012" max="11012" width="84.7109375" style="211" customWidth="1"/>
    <col min="11013" max="11013" width="4.7109375" style="211" customWidth="1"/>
    <col min="11014" max="11264" width="11.42578125" style="211"/>
    <col min="11265" max="11265" width="7" style="211" customWidth="1"/>
    <col min="11266" max="11266" width="3.85546875" style="211" customWidth="1"/>
    <col min="11267" max="11267" width="59.7109375" style="211" customWidth="1"/>
    <col min="11268" max="11268" width="84.7109375" style="211" customWidth="1"/>
    <col min="11269" max="11269" width="4.7109375" style="211" customWidth="1"/>
    <col min="11270" max="11520" width="11.42578125" style="211"/>
    <col min="11521" max="11521" width="7" style="211" customWidth="1"/>
    <col min="11522" max="11522" width="3.85546875" style="211" customWidth="1"/>
    <col min="11523" max="11523" width="59.7109375" style="211" customWidth="1"/>
    <col min="11524" max="11524" width="84.7109375" style="211" customWidth="1"/>
    <col min="11525" max="11525" width="4.7109375" style="211" customWidth="1"/>
    <col min="11526" max="11776" width="11.42578125" style="211"/>
    <col min="11777" max="11777" width="7" style="211" customWidth="1"/>
    <col min="11778" max="11778" width="3.85546875" style="211" customWidth="1"/>
    <col min="11779" max="11779" width="59.7109375" style="211" customWidth="1"/>
    <col min="11780" max="11780" width="84.7109375" style="211" customWidth="1"/>
    <col min="11781" max="11781" width="4.7109375" style="211" customWidth="1"/>
    <col min="11782" max="12032" width="11.42578125" style="211"/>
    <col min="12033" max="12033" width="7" style="211" customWidth="1"/>
    <col min="12034" max="12034" width="3.85546875" style="211" customWidth="1"/>
    <col min="12035" max="12035" width="59.7109375" style="211" customWidth="1"/>
    <col min="12036" max="12036" width="84.7109375" style="211" customWidth="1"/>
    <col min="12037" max="12037" width="4.7109375" style="211" customWidth="1"/>
    <col min="12038" max="12288" width="11.42578125" style="211"/>
    <col min="12289" max="12289" width="7" style="211" customWidth="1"/>
    <col min="12290" max="12290" width="3.85546875" style="211" customWidth="1"/>
    <col min="12291" max="12291" width="59.7109375" style="211" customWidth="1"/>
    <col min="12292" max="12292" width="84.7109375" style="211" customWidth="1"/>
    <col min="12293" max="12293" width="4.7109375" style="211" customWidth="1"/>
    <col min="12294" max="12544" width="11.42578125" style="211"/>
    <col min="12545" max="12545" width="7" style="211" customWidth="1"/>
    <col min="12546" max="12546" width="3.85546875" style="211" customWidth="1"/>
    <col min="12547" max="12547" width="59.7109375" style="211" customWidth="1"/>
    <col min="12548" max="12548" width="84.7109375" style="211" customWidth="1"/>
    <col min="12549" max="12549" width="4.7109375" style="211" customWidth="1"/>
    <col min="12550" max="12800" width="11.42578125" style="211"/>
    <col min="12801" max="12801" width="7" style="211" customWidth="1"/>
    <col min="12802" max="12802" width="3.85546875" style="211" customWidth="1"/>
    <col min="12803" max="12803" width="59.7109375" style="211" customWidth="1"/>
    <col min="12804" max="12804" width="84.7109375" style="211" customWidth="1"/>
    <col min="12805" max="12805" width="4.7109375" style="211" customWidth="1"/>
    <col min="12806" max="13056" width="11.42578125" style="211"/>
    <col min="13057" max="13057" width="7" style="211" customWidth="1"/>
    <col min="13058" max="13058" width="3.85546875" style="211" customWidth="1"/>
    <col min="13059" max="13059" width="59.7109375" style="211" customWidth="1"/>
    <col min="13060" max="13060" width="84.7109375" style="211" customWidth="1"/>
    <col min="13061" max="13061" width="4.7109375" style="211" customWidth="1"/>
    <col min="13062" max="13312" width="11.42578125" style="211"/>
    <col min="13313" max="13313" width="7" style="211" customWidth="1"/>
    <col min="13314" max="13314" width="3.85546875" style="211" customWidth="1"/>
    <col min="13315" max="13315" width="59.7109375" style="211" customWidth="1"/>
    <col min="13316" max="13316" width="84.7109375" style="211" customWidth="1"/>
    <col min="13317" max="13317" width="4.7109375" style="211" customWidth="1"/>
    <col min="13318" max="13568" width="11.42578125" style="211"/>
    <col min="13569" max="13569" width="7" style="211" customWidth="1"/>
    <col min="13570" max="13570" width="3.85546875" style="211" customWidth="1"/>
    <col min="13571" max="13571" width="59.7109375" style="211" customWidth="1"/>
    <col min="13572" max="13572" width="84.7109375" style="211" customWidth="1"/>
    <col min="13573" max="13573" width="4.7109375" style="211" customWidth="1"/>
    <col min="13574" max="13824" width="11.42578125" style="211"/>
    <col min="13825" max="13825" width="7" style="211" customWidth="1"/>
    <col min="13826" max="13826" width="3.85546875" style="211" customWidth="1"/>
    <col min="13827" max="13827" width="59.7109375" style="211" customWidth="1"/>
    <col min="13828" max="13828" width="84.7109375" style="211" customWidth="1"/>
    <col min="13829" max="13829" width="4.7109375" style="211" customWidth="1"/>
    <col min="13830" max="14080" width="11.42578125" style="211"/>
    <col min="14081" max="14081" width="7" style="211" customWidth="1"/>
    <col min="14082" max="14082" width="3.85546875" style="211" customWidth="1"/>
    <col min="14083" max="14083" width="59.7109375" style="211" customWidth="1"/>
    <col min="14084" max="14084" width="84.7109375" style="211" customWidth="1"/>
    <col min="14085" max="14085" width="4.7109375" style="211" customWidth="1"/>
    <col min="14086" max="14336" width="11.42578125" style="211"/>
    <col min="14337" max="14337" width="7" style="211" customWidth="1"/>
    <col min="14338" max="14338" width="3.85546875" style="211" customWidth="1"/>
    <col min="14339" max="14339" width="59.7109375" style="211" customWidth="1"/>
    <col min="14340" max="14340" width="84.7109375" style="211" customWidth="1"/>
    <col min="14341" max="14341" width="4.7109375" style="211" customWidth="1"/>
    <col min="14342" max="14592" width="11.42578125" style="211"/>
    <col min="14593" max="14593" width="7" style="211" customWidth="1"/>
    <col min="14594" max="14594" width="3.85546875" style="211" customWidth="1"/>
    <col min="14595" max="14595" width="59.7109375" style="211" customWidth="1"/>
    <col min="14596" max="14596" width="84.7109375" style="211" customWidth="1"/>
    <col min="14597" max="14597" width="4.7109375" style="211" customWidth="1"/>
    <col min="14598" max="14848" width="11.42578125" style="211"/>
    <col min="14849" max="14849" width="7" style="211" customWidth="1"/>
    <col min="14850" max="14850" width="3.85546875" style="211" customWidth="1"/>
    <col min="14851" max="14851" width="59.7109375" style="211" customWidth="1"/>
    <col min="14852" max="14852" width="84.7109375" style="211" customWidth="1"/>
    <col min="14853" max="14853" width="4.7109375" style="211" customWidth="1"/>
    <col min="14854" max="15104" width="11.42578125" style="211"/>
    <col min="15105" max="15105" width="7" style="211" customWidth="1"/>
    <col min="15106" max="15106" width="3.85546875" style="211" customWidth="1"/>
    <col min="15107" max="15107" width="59.7109375" style="211" customWidth="1"/>
    <col min="15108" max="15108" width="84.7109375" style="211" customWidth="1"/>
    <col min="15109" max="15109" width="4.7109375" style="211" customWidth="1"/>
    <col min="15110" max="15360" width="11.42578125" style="211"/>
    <col min="15361" max="15361" width="7" style="211" customWidth="1"/>
    <col min="15362" max="15362" width="3.85546875" style="211" customWidth="1"/>
    <col min="15363" max="15363" width="59.7109375" style="211" customWidth="1"/>
    <col min="15364" max="15364" width="84.7109375" style="211" customWidth="1"/>
    <col min="15365" max="15365" width="4.7109375" style="211" customWidth="1"/>
    <col min="15366" max="15616" width="11.42578125" style="211"/>
    <col min="15617" max="15617" width="7" style="211" customWidth="1"/>
    <col min="15618" max="15618" width="3.85546875" style="211" customWidth="1"/>
    <col min="15619" max="15619" width="59.7109375" style="211" customWidth="1"/>
    <col min="15620" max="15620" width="84.7109375" style="211" customWidth="1"/>
    <col min="15621" max="15621" width="4.7109375" style="211" customWidth="1"/>
    <col min="15622" max="15872" width="11.42578125" style="211"/>
    <col min="15873" max="15873" width="7" style="211" customWidth="1"/>
    <col min="15874" max="15874" width="3.85546875" style="211" customWidth="1"/>
    <col min="15875" max="15875" width="59.7109375" style="211" customWidth="1"/>
    <col min="15876" max="15876" width="84.7109375" style="211" customWidth="1"/>
    <col min="15877" max="15877" width="4.7109375" style="211" customWidth="1"/>
    <col min="15878" max="16128" width="11.42578125" style="211"/>
    <col min="16129" max="16129" width="7" style="211" customWidth="1"/>
    <col min="16130" max="16130" width="3.85546875" style="211" customWidth="1"/>
    <col min="16131" max="16131" width="59.7109375" style="211" customWidth="1"/>
    <col min="16132" max="16132" width="84.7109375" style="211" customWidth="1"/>
    <col min="16133" max="16133" width="4.7109375" style="211" customWidth="1"/>
    <col min="16134" max="16384" width="11.42578125" style="211"/>
  </cols>
  <sheetData>
    <row r="1" spans="1:4" s="247" customFormat="1" ht="15.75" customHeight="1" x14ac:dyDescent="0.2">
      <c r="A1" s="693" t="s">
        <v>781</v>
      </c>
      <c r="B1" s="701"/>
      <c r="C1" s="701"/>
      <c r="D1" s="403" t="s">
        <v>1609</v>
      </c>
    </row>
    <row r="2" spans="1:4" s="247" customFormat="1" ht="15.75" customHeight="1" x14ac:dyDescent="0.2">
      <c r="A2" s="693" t="s">
        <v>1560</v>
      </c>
      <c r="B2" s="541"/>
      <c r="C2" s="541"/>
      <c r="D2" s="404"/>
    </row>
    <row r="3" spans="1:4" s="247" customFormat="1" ht="15.75" customHeight="1" x14ac:dyDescent="0.2">
      <c r="A3" s="693" t="s">
        <v>783</v>
      </c>
      <c r="B3" s="421"/>
      <c r="C3" s="421"/>
      <c r="D3" s="404"/>
    </row>
    <row r="4" spans="1:4" s="247" customFormat="1" ht="15.75" customHeight="1" x14ac:dyDescent="0.2">
      <c r="A4" s="693" t="s">
        <v>412</v>
      </c>
      <c r="B4" s="402"/>
      <c r="C4" s="402"/>
      <c r="D4" s="421"/>
    </row>
    <row r="5" spans="1:4" ht="15" x14ac:dyDescent="0.2">
      <c r="A5" s="407"/>
      <c r="B5" s="542"/>
      <c r="C5" s="408"/>
      <c r="D5" s="542"/>
    </row>
    <row r="6" spans="1:4" ht="21" customHeight="1" x14ac:dyDescent="0.2">
      <c r="A6" s="1508" t="s">
        <v>4</v>
      </c>
      <c r="B6" s="1508"/>
      <c r="C6" s="1508"/>
      <c r="D6" s="1508"/>
    </row>
    <row r="7" spans="1:4" ht="21.75" customHeight="1" x14ac:dyDescent="0.2">
      <c r="A7" s="1509" t="s">
        <v>771</v>
      </c>
      <c r="B7" s="1509"/>
      <c r="C7" s="700" t="s">
        <v>784</v>
      </c>
      <c r="D7" s="700" t="s">
        <v>785</v>
      </c>
    </row>
    <row r="8" spans="1:4" s="208" customFormat="1" ht="27.75" customHeight="1" x14ac:dyDescent="0.2">
      <c r="A8" s="932">
        <v>1</v>
      </c>
      <c r="B8" s="932"/>
      <c r="C8" s="1182" t="s">
        <v>1561</v>
      </c>
      <c r="D8" s="1178" t="s">
        <v>1562</v>
      </c>
    </row>
    <row r="9" spans="1:4" s="208" customFormat="1" ht="27.75" customHeight="1" x14ac:dyDescent="0.2">
      <c r="A9" s="870">
        <v>2</v>
      </c>
      <c r="B9" s="870"/>
      <c r="C9" s="878" t="s">
        <v>1421</v>
      </c>
      <c r="D9" s="420" t="s">
        <v>1563</v>
      </c>
    </row>
    <row r="10" spans="1:4" s="208" customFormat="1" ht="27.75" customHeight="1" x14ac:dyDescent="0.2">
      <c r="A10" s="870">
        <v>3</v>
      </c>
      <c r="B10" s="870"/>
      <c r="C10" s="878" t="s">
        <v>1564</v>
      </c>
      <c r="D10" s="420" t="s">
        <v>1565</v>
      </c>
    </row>
    <row r="11" spans="1:4" s="208" customFormat="1" ht="29.25" customHeight="1" x14ac:dyDescent="0.2">
      <c r="A11" s="871">
        <v>4</v>
      </c>
      <c r="B11" s="871"/>
      <c r="C11" s="878" t="s">
        <v>1566</v>
      </c>
      <c r="D11" s="420" t="s">
        <v>2124</v>
      </c>
    </row>
    <row r="12" spans="1:4" s="208" customFormat="1" ht="19.5" customHeight="1" x14ac:dyDescent="0.2">
      <c r="A12" s="1504">
        <v>5</v>
      </c>
      <c r="B12" s="1505"/>
      <c r="C12" s="1506" t="s">
        <v>1567</v>
      </c>
      <c r="D12" s="420" t="s">
        <v>1568</v>
      </c>
    </row>
    <row r="13" spans="1:4" s="208" customFormat="1" ht="19.5" customHeight="1" x14ac:dyDescent="0.2">
      <c r="A13" s="1504"/>
      <c r="B13" s="1505"/>
      <c r="C13" s="1506"/>
      <c r="D13" s="420" t="s">
        <v>1569</v>
      </c>
    </row>
    <row r="14" spans="1:4" s="208" customFormat="1" ht="19.5" customHeight="1" x14ac:dyDescent="0.2">
      <c r="A14" s="1504"/>
      <c r="B14" s="1505"/>
      <c r="C14" s="1506"/>
      <c r="D14" s="420" t="s">
        <v>1570</v>
      </c>
    </row>
    <row r="15" spans="1:4" s="208" customFormat="1" ht="32.25" customHeight="1" x14ac:dyDescent="0.2">
      <c r="A15" s="754">
        <v>6</v>
      </c>
      <c r="B15" s="1183"/>
      <c r="C15" s="754" t="s">
        <v>1571</v>
      </c>
      <c r="D15" s="1179" t="s">
        <v>1572</v>
      </c>
    </row>
    <row r="16" spans="1:4" s="208" customFormat="1" ht="18" customHeight="1" x14ac:dyDescent="0.2">
      <c r="A16" s="704"/>
      <c r="B16" s="703"/>
      <c r="C16" s="704"/>
      <c r="D16" s="420"/>
    </row>
    <row r="17" spans="1:4" ht="15" customHeight="1" x14ac:dyDescent="0.2">
      <c r="A17" s="1513" t="s">
        <v>780</v>
      </c>
      <c r="B17" s="1513"/>
      <c r="C17" s="1513"/>
      <c r="D17" s="1513"/>
    </row>
    <row r="18" spans="1:4" x14ac:dyDescent="0.2">
      <c r="D18" s="424"/>
    </row>
    <row r="19" spans="1:4" x14ac:dyDescent="0.2">
      <c r="A19" s="435"/>
    </row>
  </sheetData>
  <mergeCells count="6">
    <mergeCell ref="A17:D17"/>
    <mergeCell ref="A6:D6"/>
    <mergeCell ref="A7:B7"/>
    <mergeCell ref="A12:A14"/>
    <mergeCell ref="B12:B14"/>
    <mergeCell ref="C12:C1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&amp;L&amp;"Tahoma,Normal"482</oddFooter>
  </headerFooter>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D10"/>
  <sheetViews>
    <sheetView showGridLines="0" view="pageBreakPreview" zoomScaleNormal="75" zoomScaleSheetLayoutView="100" workbookViewId="0"/>
  </sheetViews>
  <sheetFormatPr baseColWidth="10" defaultColWidth="11.42578125" defaultRowHeight="12.75" x14ac:dyDescent="0.2"/>
  <cols>
    <col min="1" max="1" width="4" style="211" customWidth="1"/>
    <col min="2" max="2" width="3" style="211" customWidth="1"/>
    <col min="3" max="3" width="59.7109375" style="211" customWidth="1"/>
    <col min="4" max="4" width="84.7109375" style="211" customWidth="1"/>
    <col min="5" max="256" width="11.42578125" style="211"/>
    <col min="257" max="257" width="7" style="211" customWidth="1"/>
    <col min="258" max="258" width="3.7109375" style="211" customWidth="1"/>
    <col min="259" max="259" width="59.7109375" style="211" customWidth="1"/>
    <col min="260" max="260" width="84.7109375" style="211" customWidth="1"/>
    <col min="261" max="512" width="11.42578125" style="211"/>
    <col min="513" max="513" width="7" style="211" customWidth="1"/>
    <col min="514" max="514" width="3.7109375" style="211" customWidth="1"/>
    <col min="515" max="515" width="59.7109375" style="211" customWidth="1"/>
    <col min="516" max="516" width="84.7109375" style="211" customWidth="1"/>
    <col min="517" max="768" width="11.42578125" style="211"/>
    <col min="769" max="769" width="7" style="211" customWidth="1"/>
    <col min="770" max="770" width="3.7109375" style="211" customWidth="1"/>
    <col min="771" max="771" width="59.7109375" style="211" customWidth="1"/>
    <col min="772" max="772" width="84.7109375" style="211" customWidth="1"/>
    <col min="773" max="1024" width="11.42578125" style="211"/>
    <col min="1025" max="1025" width="7" style="211" customWidth="1"/>
    <col min="1026" max="1026" width="3.7109375" style="211" customWidth="1"/>
    <col min="1027" max="1027" width="59.7109375" style="211" customWidth="1"/>
    <col min="1028" max="1028" width="84.7109375" style="211" customWidth="1"/>
    <col min="1029" max="1280" width="11.42578125" style="211"/>
    <col min="1281" max="1281" width="7" style="211" customWidth="1"/>
    <col min="1282" max="1282" width="3.7109375" style="211" customWidth="1"/>
    <col min="1283" max="1283" width="59.7109375" style="211" customWidth="1"/>
    <col min="1284" max="1284" width="84.7109375" style="211" customWidth="1"/>
    <col min="1285" max="1536" width="11.42578125" style="211"/>
    <col min="1537" max="1537" width="7" style="211" customWidth="1"/>
    <col min="1538" max="1538" width="3.7109375" style="211" customWidth="1"/>
    <col min="1539" max="1539" width="59.7109375" style="211" customWidth="1"/>
    <col min="1540" max="1540" width="84.7109375" style="211" customWidth="1"/>
    <col min="1541" max="1792" width="11.42578125" style="211"/>
    <col min="1793" max="1793" width="7" style="211" customWidth="1"/>
    <col min="1794" max="1794" width="3.7109375" style="211" customWidth="1"/>
    <col min="1795" max="1795" width="59.7109375" style="211" customWidth="1"/>
    <col min="1796" max="1796" width="84.7109375" style="211" customWidth="1"/>
    <col min="1797" max="2048" width="11.42578125" style="211"/>
    <col min="2049" max="2049" width="7" style="211" customWidth="1"/>
    <col min="2050" max="2050" width="3.7109375" style="211" customWidth="1"/>
    <col min="2051" max="2051" width="59.7109375" style="211" customWidth="1"/>
    <col min="2052" max="2052" width="84.7109375" style="211" customWidth="1"/>
    <col min="2053" max="2304" width="11.42578125" style="211"/>
    <col min="2305" max="2305" width="7" style="211" customWidth="1"/>
    <col min="2306" max="2306" width="3.7109375" style="211" customWidth="1"/>
    <col min="2307" max="2307" width="59.7109375" style="211" customWidth="1"/>
    <col min="2308" max="2308" width="84.7109375" style="211" customWidth="1"/>
    <col min="2309" max="2560" width="11.42578125" style="211"/>
    <col min="2561" max="2561" width="7" style="211" customWidth="1"/>
    <col min="2562" max="2562" width="3.7109375" style="211" customWidth="1"/>
    <col min="2563" max="2563" width="59.7109375" style="211" customWidth="1"/>
    <col min="2564" max="2564" width="84.7109375" style="211" customWidth="1"/>
    <col min="2565" max="2816" width="11.42578125" style="211"/>
    <col min="2817" max="2817" width="7" style="211" customWidth="1"/>
    <col min="2818" max="2818" width="3.7109375" style="211" customWidth="1"/>
    <col min="2819" max="2819" width="59.7109375" style="211" customWidth="1"/>
    <col min="2820" max="2820" width="84.7109375" style="211" customWidth="1"/>
    <col min="2821" max="3072" width="11.42578125" style="211"/>
    <col min="3073" max="3073" width="7" style="211" customWidth="1"/>
    <col min="3074" max="3074" width="3.7109375" style="211" customWidth="1"/>
    <col min="3075" max="3075" width="59.7109375" style="211" customWidth="1"/>
    <col min="3076" max="3076" width="84.7109375" style="211" customWidth="1"/>
    <col min="3077" max="3328" width="11.42578125" style="211"/>
    <col min="3329" max="3329" width="7" style="211" customWidth="1"/>
    <col min="3330" max="3330" width="3.7109375" style="211" customWidth="1"/>
    <col min="3331" max="3331" width="59.7109375" style="211" customWidth="1"/>
    <col min="3332" max="3332" width="84.7109375" style="211" customWidth="1"/>
    <col min="3333" max="3584" width="11.42578125" style="211"/>
    <col min="3585" max="3585" width="7" style="211" customWidth="1"/>
    <col min="3586" max="3586" width="3.7109375" style="211" customWidth="1"/>
    <col min="3587" max="3587" width="59.7109375" style="211" customWidth="1"/>
    <col min="3588" max="3588" width="84.7109375" style="211" customWidth="1"/>
    <col min="3589" max="3840" width="11.42578125" style="211"/>
    <col min="3841" max="3841" width="7" style="211" customWidth="1"/>
    <col min="3842" max="3842" width="3.7109375" style="211" customWidth="1"/>
    <col min="3843" max="3843" width="59.7109375" style="211" customWidth="1"/>
    <col min="3844" max="3844" width="84.7109375" style="211" customWidth="1"/>
    <col min="3845" max="4096" width="11.42578125" style="211"/>
    <col min="4097" max="4097" width="7" style="211" customWidth="1"/>
    <col min="4098" max="4098" width="3.7109375" style="211" customWidth="1"/>
    <col min="4099" max="4099" width="59.7109375" style="211" customWidth="1"/>
    <col min="4100" max="4100" width="84.7109375" style="211" customWidth="1"/>
    <col min="4101" max="4352" width="11.42578125" style="211"/>
    <col min="4353" max="4353" width="7" style="211" customWidth="1"/>
    <col min="4354" max="4354" width="3.7109375" style="211" customWidth="1"/>
    <col min="4355" max="4355" width="59.7109375" style="211" customWidth="1"/>
    <col min="4356" max="4356" width="84.7109375" style="211" customWidth="1"/>
    <col min="4357" max="4608" width="11.42578125" style="211"/>
    <col min="4609" max="4609" width="7" style="211" customWidth="1"/>
    <col min="4610" max="4610" width="3.7109375" style="211" customWidth="1"/>
    <col min="4611" max="4611" width="59.7109375" style="211" customWidth="1"/>
    <col min="4612" max="4612" width="84.7109375" style="211" customWidth="1"/>
    <col min="4613" max="4864" width="11.42578125" style="211"/>
    <col min="4865" max="4865" width="7" style="211" customWidth="1"/>
    <col min="4866" max="4866" width="3.7109375" style="211" customWidth="1"/>
    <col min="4867" max="4867" width="59.7109375" style="211" customWidth="1"/>
    <col min="4868" max="4868" width="84.7109375" style="211" customWidth="1"/>
    <col min="4869" max="5120" width="11.42578125" style="211"/>
    <col min="5121" max="5121" width="7" style="211" customWidth="1"/>
    <col min="5122" max="5122" width="3.7109375" style="211" customWidth="1"/>
    <col min="5123" max="5123" width="59.7109375" style="211" customWidth="1"/>
    <col min="5124" max="5124" width="84.7109375" style="211" customWidth="1"/>
    <col min="5125" max="5376" width="11.42578125" style="211"/>
    <col min="5377" max="5377" width="7" style="211" customWidth="1"/>
    <col min="5378" max="5378" width="3.7109375" style="211" customWidth="1"/>
    <col min="5379" max="5379" width="59.7109375" style="211" customWidth="1"/>
    <col min="5380" max="5380" width="84.7109375" style="211" customWidth="1"/>
    <col min="5381" max="5632" width="11.42578125" style="211"/>
    <col min="5633" max="5633" width="7" style="211" customWidth="1"/>
    <col min="5634" max="5634" width="3.7109375" style="211" customWidth="1"/>
    <col min="5635" max="5635" width="59.7109375" style="211" customWidth="1"/>
    <col min="5636" max="5636" width="84.7109375" style="211" customWidth="1"/>
    <col min="5637" max="5888" width="11.42578125" style="211"/>
    <col min="5889" max="5889" width="7" style="211" customWidth="1"/>
    <col min="5890" max="5890" width="3.7109375" style="211" customWidth="1"/>
    <col min="5891" max="5891" width="59.7109375" style="211" customWidth="1"/>
    <col min="5892" max="5892" width="84.7109375" style="211" customWidth="1"/>
    <col min="5893" max="6144" width="11.42578125" style="211"/>
    <col min="6145" max="6145" width="7" style="211" customWidth="1"/>
    <col min="6146" max="6146" width="3.7109375" style="211" customWidth="1"/>
    <col min="6147" max="6147" width="59.7109375" style="211" customWidth="1"/>
    <col min="6148" max="6148" width="84.7109375" style="211" customWidth="1"/>
    <col min="6149" max="6400" width="11.42578125" style="211"/>
    <col min="6401" max="6401" width="7" style="211" customWidth="1"/>
    <col min="6402" max="6402" width="3.7109375" style="211" customWidth="1"/>
    <col min="6403" max="6403" width="59.7109375" style="211" customWidth="1"/>
    <col min="6404" max="6404" width="84.7109375" style="211" customWidth="1"/>
    <col min="6405" max="6656" width="11.42578125" style="211"/>
    <col min="6657" max="6657" width="7" style="211" customWidth="1"/>
    <col min="6658" max="6658" width="3.7109375" style="211" customWidth="1"/>
    <col min="6659" max="6659" width="59.7109375" style="211" customWidth="1"/>
    <col min="6660" max="6660" width="84.7109375" style="211" customWidth="1"/>
    <col min="6661" max="6912" width="11.42578125" style="211"/>
    <col min="6913" max="6913" width="7" style="211" customWidth="1"/>
    <col min="6914" max="6914" width="3.7109375" style="211" customWidth="1"/>
    <col min="6915" max="6915" width="59.7109375" style="211" customWidth="1"/>
    <col min="6916" max="6916" width="84.7109375" style="211" customWidth="1"/>
    <col min="6917" max="7168" width="11.42578125" style="211"/>
    <col min="7169" max="7169" width="7" style="211" customWidth="1"/>
    <col min="7170" max="7170" width="3.7109375" style="211" customWidth="1"/>
    <col min="7171" max="7171" width="59.7109375" style="211" customWidth="1"/>
    <col min="7172" max="7172" width="84.7109375" style="211" customWidth="1"/>
    <col min="7173" max="7424" width="11.42578125" style="211"/>
    <col min="7425" max="7425" width="7" style="211" customWidth="1"/>
    <col min="7426" max="7426" width="3.7109375" style="211" customWidth="1"/>
    <col min="7427" max="7427" width="59.7109375" style="211" customWidth="1"/>
    <col min="7428" max="7428" width="84.7109375" style="211" customWidth="1"/>
    <col min="7429" max="7680" width="11.42578125" style="211"/>
    <col min="7681" max="7681" width="7" style="211" customWidth="1"/>
    <col min="7682" max="7682" width="3.7109375" style="211" customWidth="1"/>
    <col min="7683" max="7683" width="59.7109375" style="211" customWidth="1"/>
    <col min="7684" max="7684" width="84.7109375" style="211" customWidth="1"/>
    <col min="7685" max="7936" width="11.42578125" style="211"/>
    <col min="7937" max="7937" width="7" style="211" customWidth="1"/>
    <col min="7938" max="7938" width="3.7109375" style="211" customWidth="1"/>
    <col min="7939" max="7939" width="59.7109375" style="211" customWidth="1"/>
    <col min="7940" max="7940" width="84.7109375" style="211" customWidth="1"/>
    <col min="7941" max="8192" width="11.42578125" style="211"/>
    <col min="8193" max="8193" width="7" style="211" customWidth="1"/>
    <col min="8194" max="8194" width="3.7109375" style="211" customWidth="1"/>
    <col min="8195" max="8195" width="59.7109375" style="211" customWidth="1"/>
    <col min="8196" max="8196" width="84.7109375" style="211" customWidth="1"/>
    <col min="8197" max="8448" width="11.42578125" style="211"/>
    <col min="8449" max="8449" width="7" style="211" customWidth="1"/>
    <col min="8450" max="8450" width="3.7109375" style="211" customWidth="1"/>
    <col min="8451" max="8451" width="59.7109375" style="211" customWidth="1"/>
    <col min="8452" max="8452" width="84.7109375" style="211" customWidth="1"/>
    <col min="8453" max="8704" width="11.42578125" style="211"/>
    <col min="8705" max="8705" width="7" style="211" customWidth="1"/>
    <col min="8706" max="8706" width="3.7109375" style="211" customWidth="1"/>
    <col min="8707" max="8707" width="59.7109375" style="211" customWidth="1"/>
    <col min="8708" max="8708" width="84.7109375" style="211" customWidth="1"/>
    <col min="8709" max="8960" width="11.42578125" style="211"/>
    <col min="8961" max="8961" width="7" style="211" customWidth="1"/>
    <col min="8962" max="8962" width="3.7109375" style="211" customWidth="1"/>
    <col min="8963" max="8963" width="59.7109375" style="211" customWidth="1"/>
    <col min="8964" max="8964" width="84.7109375" style="211" customWidth="1"/>
    <col min="8965" max="9216" width="11.42578125" style="211"/>
    <col min="9217" max="9217" width="7" style="211" customWidth="1"/>
    <col min="9218" max="9218" width="3.7109375" style="211" customWidth="1"/>
    <col min="9219" max="9219" width="59.7109375" style="211" customWidth="1"/>
    <col min="9220" max="9220" width="84.7109375" style="211" customWidth="1"/>
    <col min="9221" max="9472" width="11.42578125" style="211"/>
    <col min="9473" max="9473" width="7" style="211" customWidth="1"/>
    <col min="9474" max="9474" width="3.7109375" style="211" customWidth="1"/>
    <col min="9475" max="9475" width="59.7109375" style="211" customWidth="1"/>
    <col min="9476" max="9476" width="84.7109375" style="211" customWidth="1"/>
    <col min="9477" max="9728" width="11.42578125" style="211"/>
    <col min="9729" max="9729" width="7" style="211" customWidth="1"/>
    <col min="9730" max="9730" width="3.7109375" style="211" customWidth="1"/>
    <col min="9731" max="9731" width="59.7109375" style="211" customWidth="1"/>
    <col min="9732" max="9732" width="84.7109375" style="211" customWidth="1"/>
    <col min="9733" max="9984" width="11.42578125" style="211"/>
    <col min="9985" max="9985" width="7" style="211" customWidth="1"/>
    <col min="9986" max="9986" width="3.7109375" style="211" customWidth="1"/>
    <col min="9987" max="9987" width="59.7109375" style="211" customWidth="1"/>
    <col min="9988" max="9988" width="84.7109375" style="211" customWidth="1"/>
    <col min="9989" max="10240" width="11.42578125" style="211"/>
    <col min="10241" max="10241" width="7" style="211" customWidth="1"/>
    <col min="10242" max="10242" width="3.7109375" style="211" customWidth="1"/>
    <col min="10243" max="10243" width="59.7109375" style="211" customWidth="1"/>
    <col min="10244" max="10244" width="84.7109375" style="211" customWidth="1"/>
    <col min="10245" max="10496" width="11.42578125" style="211"/>
    <col min="10497" max="10497" width="7" style="211" customWidth="1"/>
    <col min="10498" max="10498" width="3.7109375" style="211" customWidth="1"/>
    <col min="10499" max="10499" width="59.7109375" style="211" customWidth="1"/>
    <col min="10500" max="10500" width="84.7109375" style="211" customWidth="1"/>
    <col min="10501" max="10752" width="11.42578125" style="211"/>
    <col min="10753" max="10753" width="7" style="211" customWidth="1"/>
    <col min="10754" max="10754" width="3.7109375" style="211" customWidth="1"/>
    <col min="10755" max="10755" width="59.7109375" style="211" customWidth="1"/>
    <col min="10756" max="10756" width="84.7109375" style="211" customWidth="1"/>
    <col min="10757" max="11008" width="11.42578125" style="211"/>
    <col min="11009" max="11009" width="7" style="211" customWidth="1"/>
    <col min="11010" max="11010" width="3.7109375" style="211" customWidth="1"/>
    <col min="11011" max="11011" width="59.7109375" style="211" customWidth="1"/>
    <col min="11012" max="11012" width="84.7109375" style="211" customWidth="1"/>
    <col min="11013" max="11264" width="11.42578125" style="211"/>
    <col min="11265" max="11265" width="7" style="211" customWidth="1"/>
    <col min="11266" max="11266" width="3.7109375" style="211" customWidth="1"/>
    <col min="11267" max="11267" width="59.7109375" style="211" customWidth="1"/>
    <col min="11268" max="11268" width="84.7109375" style="211" customWidth="1"/>
    <col min="11269" max="11520" width="11.42578125" style="211"/>
    <col min="11521" max="11521" width="7" style="211" customWidth="1"/>
    <col min="11522" max="11522" width="3.7109375" style="211" customWidth="1"/>
    <col min="11523" max="11523" width="59.7109375" style="211" customWidth="1"/>
    <col min="11524" max="11524" width="84.7109375" style="211" customWidth="1"/>
    <col min="11525" max="11776" width="11.42578125" style="211"/>
    <col min="11777" max="11777" width="7" style="211" customWidth="1"/>
    <col min="11778" max="11778" width="3.7109375" style="211" customWidth="1"/>
    <col min="11779" max="11779" width="59.7109375" style="211" customWidth="1"/>
    <col min="11780" max="11780" width="84.7109375" style="211" customWidth="1"/>
    <col min="11781" max="12032" width="11.42578125" style="211"/>
    <col min="12033" max="12033" width="7" style="211" customWidth="1"/>
    <col min="12034" max="12034" width="3.7109375" style="211" customWidth="1"/>
    <col min="12035" max="12035" width="59.7109375" style="211" customWidth="1"/>
    <col min="12036" max="12036" width="84.7109375" style="211" customWidth="1"/>
    <col min="12037" max="12288" width="11.42578125" style="211"/>
    <col min="12289" max="12289" width="7" style="211" customWidth="1"/>
    <col min="12290" max="12290" width="3.7109375" style="211" customWidth="1"/>
    <col min="12291" max="12291" width="59.7109375" style="211" customWidth="1"/>
    <col min="12292" max="12292" width="84.7109375" style="211" customWidth="1"/>
    <col min="12293" max="12544" width="11.42578125" style="211"/>
    <col min="12545" max="12545" width="7" style="211" customWidth="1"/>
    <col min="12546" max="12546" width="3.7109375" style="211" customWidth="1"/>
    <col min="12547" max="12547" width="59.7109375" style="211" customWidth="1"/>
    <col min="12548" max="12548" width="84.7109375" style="211" customWidth="1"/>
    <col min="12549" max="12800" width="11.42578125" style="211"/>
    <col min="12801" max="12801" width="7" style="211" customWidth="1"/>
    <col min="12802" max="12802" width="3.7109375" style="211" customWidth="1"/>
    <col min="12803" max="12803" width="59.7109375" style="211" customWidth="1"/>
    <col min="12804" max="12804" width="84.7109375" style="211" customWidth="1"/>
    <col min="12805" max="13056" width="11.42578125" style="211"/>
    <col min="13057" max="13057" width="7" style="211" customWidth="1"/>
    <col min="13058" max="13058" width="3.7109375" style="211" customWidth="1"/>
    <col min="13059" max="13059" width="59.7109375" style="211" customWidth="1"/>
    <col min="13060" max="13060" width="84.7109375" style="211" customWidth="1"/>
    <col min="13061" max="13312" width="11.42578125" style="211"/>
    <col min="13313" max="13313" width="7" style="211" customWidth="1"/>
    <col min="13314" max="13314" width="3.7109375" style="211" customWidth="1"/>
    <col min="13315" max="13315" width="59.7109375" style="211" customWidth="1"/>
    <col min="13316" max="13316" width="84.7109375" style="211" customWidth="1"/>
    <col min="13317" max="13568" width="11.42578125" style="211"/>
    <col min="13569" max="13569" width="7" style="211" customWidth="1"/>
    <col min="13570" max="13570" width="3.7109375" style="211" customWidth="1"/>
    <col min="13571" max="13571" width="59.7109375" style="211" customWidth="1"/>
    <col min="13572" max="13572" width="84.7109375" style="211" customWidth="1"/>
    <col min="13573" max="13824" width="11.42578125" style="211"/>
    <col min="13825" max="13825" width="7" style="211" customWidth="1"/>
    <col min="13826" max="13826" width="3.7109375" style="211" customWidth="1"/>
    <col min="13827" max="13827" width="59.7109375" style="211" customWidth="1"/>
    <col min="13828" max="13828" width="84.7109375" style="211" customWidth="1"/>
    <col min="13829" max="14080" width="11.42578125" style="211"/>
    <col min="14081" max="14081" width="7" style="211" customWidth="1"/>
    <col min="14082" max="14082" width="3.7109375" style="211" customWidth="1"/>
    <col min="14083" max="14083" width="59.7109375" style="211" customWidth="1"/>
    <col min="14084" max="14084" width="84.7109375" style="211" customWidth="1"/>
    <col min="14085" max="14336" width="11.42578125" style="211"/>
    <col min="14337" max="14337" width="7" style="211" customWidth="1"/>
    <col min="14338" max="14338" width="3.7109375" style="211" customWidth="1"/>
    <col min="14339" max="14339" width="59.7109375" style="211" customWidth="1"/>
    <col min="14340" max="14340" width="84.7109375" style="211" customWidth="1"/>
    <col min="14341" max="14592" width="11.42578125" style="211"/>
    <col min="14593" max="14593" width="7" style="211" customWidth="1"/>
    <col min="14594" max="14594" width="3.7109375" style="211" customWidth="1"/>
    <col min="14595" max="14595" width="59.7109375" style="211" customWidth="1"/>
    <col min="14596" max="14596" width="84.7109375" style="211" customWidth="1"/>
    <col min="14597" max="14848" width="11.42578125" style="211"/>
    <col min="14849" max="14849" width="7" style="211" customWidth="1"/>
    <col min="14850" max="14850" width="3.7109375" style="211" customWidth="1"/>
    <col min="14851" max="14851" width="59.7109375" style="211" customWidth="1"/>
    <col min="14852" max="14852" width="84.7109375" style="211" customWidth="1"/>
    <col min="14853" max="15104" width="11.42578125" style="211"/>
    <col min="15105" max="15105" width="7" style="211" customWidth="1"/>
    <col min="15106" max="15106" width="3.7109375" style="211" customWidth="1"/>
    <col min="15107" max="15107" width="59.7109375" style="211" customWidth="1"/>
    <col min="15108" max="15108" width="84.7109375" style="211" customWidth="1"/>
    <col min="15109" max="15360" width="11.42578125" style="211"/>
    <col min="15361" max="15361" width="7" style="211" customWidth="1"/>
    <col min="15362" max="15362" width="3.7109375" style="211" customWidth="1"/>
    <col min="15363" max="15363" width="59.7109375" style="211" customWidth="1"/>
    <col min="15364" max="15364" width="84.7109375" style="211" customWidth="1"/>
    <col min="15365" max="15616" width="11.42578125" style="211"/>
    <col min="15617" max="15617" width="7" style="211" customWidth="1"/>
    <col min="15618" max="15618" width="3.7109375" style="211" customWidth="1"/>
    <col min="15619" max="15619" width="59.7109375" style="211" customWidth="1"/>
    <col min="15620" max="15620" width="84.7109375" style="211" customWidth="1"/>
    <col min="15621" max="15872" width="11.42578125" style="211"/>
    <col min="15873" max="15873" width="7" style="211" customWidth="1"/>
    <col min="15874" max="15874" width="3.7109375" style="211" customWidth="1"/>
    <col min="15875" max="15875" width="59.7109375" style="211" customWidth="1"/>
    <col min="15876" max="15876" width="84.7109375" style="211" customWidth="1"/>
    <col min="15877" max="16128" width="11.42578125" style="211"/>
    <col min="16129" max="16129" width="7" style="211" customWidth="1"/>
    <col min="16130" max="16130" width="3.7109375" style="211" customWidth="1"/>
    <col min="16131" max="16131" width="59.7109375" style="211" customWidth="1"/>
    <col min="16132" max="16132" width="84.7109375" style="211" customWidth="1"/>
    <col min="16133" max="16384" width="11.42578125" style="211"/>
  </cols>
  <sheetData>
    <row r="1" spans="1:4" s="247" customFormat="1" ht="15.75" customHeight="1" x14ac:dyDescent="0.2">
      <c r="A1" s="693" t="s">
        <v>1573</v>
      </c>
      <c r="B1" s="448"/>
      <c r="C1" s="448"/>
      <c r="D1" s="403" t="s">
        <v>1610</v>
      </c>
    </row>
    <row r="2" spans="1:4" s="247" customFormat="1" ht="15.75" customHeight="1" x14ac:dyDescent="0.2">
      <c r="A2" s="693" t="s">
        <v>1574</v>
      </c>
      <c r="B2" s="449"/>
      <c r="C2" s="449"/>
      <c r="D2" s="404"/>
    </row>
    <row r="3" spans="1:4" s="247" customFormat="1" ht="15.75" customHeight="1" x14ac:dyDescent="0.2">
      <c r="A3" s="693" t="s">
        <v>412</v>
      </c>
      <c r="B3" s="448"/>
      <c r="C3" s="448"/>
      <c r="D3" s="421"/>
    </row>
    <row r="4" spans="1:4" ht="15.75" customHeight="1" x14ac:dyDescent="0.2">
      <c r="A4" s="407"/>
      <c r="B4" s="542"/>
      <c r="C4" s="408"/>
      <c r="D4" s="542"/>
    </row>
    <row r="5" spans="1:4" s="399" customFormat="1" ht="18.75" customHeight="1" x14ac:dyDescent="0.2">
      <c r="A5" s="1508" t="s">
        <v>1575</v>
      </c>
      <c r="B5" s="1508"/>
      <c r="C5" s="1508"/>
      <c r="D5" s="1508"/>
    </row>
    <row r="6" spans="1:4" s="399" customFormat="1" ht="21.75" customHeight="1" x14ac:dyDescent="0.2">
      <c r="A6" s="1509" t="s">
        <v>771</v>
      </c>
      <c r="B6" s="1509"/>
      <c r="C6" s="700" t="s">
        <v>784</v>
      </c>
      <c r="D6" s="700" t="s">
        <v>785</v>
      </c>
    </row>
    <row r="7" spans="1:4" s="208" customFormat="1" ht="33" customHeight="1" x14ac:dyDescent="0.2">
      <c r="A7" s="1180">
        <v>1</v>
      </c>
      <c r="B7" s="1181"/>
      <c r="C7" s="1181" t="s">
        <v>779</v>
      </c>
      <c r="D7" s="1181" t="s">
        <v>1576</v>
      </c>
    </row>
    <row r="8" spans="1:4" s="208" customFormat="1" ht="19.5" customHeight="1" x14ac:dyDescent="0.2">
      <c r="A8" s="703"/>
      <c r="B8" s="420"/>
      <c r="C8" s="420"/>
      <c r="D8" s="420"/>
    </row>
    <row r="9" spans="1:4" ht="17.25" customHeight="1" x14ac:dyDescent="0.2">
      <c r="A9" s="1513" t="s">
        <v>780</v>
      </c>
      <c r="B9" s="1513"/>
      <c r="C9" s="1513"/>
      <c r="D9" s="1513"/>
    </row>
    <row r="10" spans="1:4" x14ac:dyDescent="0.2">
      <c r="D10" s="439"/>
    </row>
  </sheetData>
  <mergeCells count="3">
    <mergeCell ref="A5:D5"/>
    <mergeCell ref="A6:B6"/>
    <mergeCell ref="A9:D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&amp;R&amp;"Tahoma,Normal"483</oddFooter>
  </headerFooter>
  <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Q240"/>
  <sheetViews>
    <sheetView showGridLines="0" view="pageBreakPreview" zoomScaleNormal="75" zoomScaleSheetLayoutView="100" workbookViewId="0"/>
  </sheetViews>
  <sheetFormatPr baseColWidth="10" defaultColWidth="11.42578125" defaultRowHeight="12.75" x14ac:dyDescent="0.2"/>
  <cols>
    <col min="1" max="1" width="5.85546875" style="211" customWidth="1"/>
    <col min="2" max="2" width="2.5703125" style="211" customWidth="1"/>
    <col min="3" max="3" width="59.7109375" style="211" customWidth="1"/>
    <col min="4" max="4" width="84.7109375" style="211" customWidth="1"/>
    <col min="5" max="256" width="11.42578125" style="211"/>
    <col min="257" max="257" width="5.85546875" style="211" customWidth="1"/>
    <col min="258" max="258" width="2.5703125" style="211" customWidth="1"/>
    <col min="259" max="259" width="59.7109375" style="211" customWidth="1"/>
    <col min="260" max="260" width="84.7109375" style="211" customWidth="1"/>
    <col min="261" max="512" width="11.42578125" style="211"/>
    <col min="513" max="513" width="5.85546875" style="211" customWidth="1"/>
    <col min="514" max="514" width="2.5703125" style="211" customWidth="1"/>
    <col min="515" max="515" width="59.7109375" style="211" customWidth="1"/>
    <col min="516" max="516" width="84.7109375" style="211" customWidth="1"/>
    <col min="517" max="768" width="11.42578125" style="211"/>
    <col min="769" max="769" width="5.85546875" style="211" customWidth="1"/>
    <col min="770" max="770" width="2.5703125" style="211" customWidth="1"/>
    <col min="771" max="771" width="59.7109375" style="211" customWidth="1"/>
    <col min="772" max="772" width="84.7109375" style="211" customWidth="1"/>
    <col min="773" max="1024" width="11.42578125" style="211"/>
    <col min="1025" max="1025" width="5.85546875" style="211" customWidth="1"/>
    <col min="1026" max="1026" width="2.5703125" style="211" customWidth="1"/>
    <col min="1027" max="1027" width="59.7109375" style="211" customWidth="1"/>
    <col min="1028" max="1028" width="84.7109375" style="211" customWidth="1"/>
    <col min="1029" max="1280" width="11.42578125" style="211"/>
    <col min="1281" max="1281" width="5.85546875" style="211" customWidth="1"/>
    <col min="1282" max="1282" width="2.5703125" style="211" customWidth="1"/>
    <col min="1283" max="1283" width="59.7109375" style="211" customWidth="1"/>
    <col min="1284" max="1284" width="84.7109375" style="211" customWidth="1"/>
    <col min="1285" max="1536" width="11.42578125" style="211"/>
    <col min="1537" max="1537" width="5.85546875" style="211" customWidth="1"/>
    <col min="1538" max="1538" width="2.5703125" style="211" customWidth="1"/>
    <col min="1539" max="1539" width="59.7109375" style="211" customWidth="1"/>
    <col min="1540" max="1540" width="84.7109375" style="211" customWidth="1"/>
    <col min="1541" max="1792" width="11.42578125" style="211"/>
    <col min="1793" max="1793" width="5.85546875" style="211" customWidth="1"/>
    <col min="1794" max="1794" width="2.5703125" style="211" customWidth="1"/>
    <col min="1795" max="1795" width="59.7109375" style="211" customWidth="1"/>
    <col min="1796" max="1796" width="84.7109375" style="211" customWidth="1"/>
    <col min="1797" max="2048" width="11.42578125" style="211"/>
    <col min="2049" max="2049" width="5.85546875" style="211" customWidth="1"/>
    <col min="2050" max="2050" width="2.5703125" style="211" customWidth="1"/>
    <col min="2051" max="2051" width="59.7109375" style="211" customWidth="1"/>
    <col min="2052" max="2052" width="84.7109375" style="211" customWidth="1"/>
    <col min="2053" max="2304" width="11.42578125" style="211"/>
    <col min="2305" max="2305" width="5.85546875" style="211" customWidth="1"/>
    <col min="2306" max="2306" width="2.5703125" style="211" customWidth="1"/>
    <col min="2307" max="2307" width="59.7109375" style="211" customWidth="1"/>
    <col min="2308" max="2308" width="84.7109375" style="211" customWidth="1"/>
    <col min="2309" max="2560" width="11.42578125" style="211"/>
    <col min="2561" max="2561" width="5.85546875" style="211" customWidth="1"/>
    <col min="2562" max="2562" width="2.5703125" style="211" customWidth="1"/>
    <col min="2563" max="2563" width="59.7109375" style="211" customWidth="1"/>
    <col min="2564" max="2564" width="84.7109375" style="211" customWidth="1"/>
    <col min="2565" max="2816" width="11.42578125" style="211"/>
    <col min="2817" max="2817" width="5.85546875" style="211" customWidth="1"/>
    <col min="2818" max="2818" width="2.5703125" style="211" customWidth="1"/>
    <col min="2819" max="2819" width="59.7109375" style="211" customWidth="1"/>
    <col min="2820" max="2820" width="84.7109375" style="211" customWidth="1"/>
    <col min="2821" max="3072" width="11.42578125" style="211"/>
    <col min="3073" max="3073" width="5.85546875" style="211" customWidth="1"/>
    <col min="3074" max="3074" width="2.5703125" style="211" customWidth="1"/>
    <col min="3075" max="3075" width="59.7109375" style="211" customWidth="1"/>
    <col min="3076" max="3076" width="84.7109375" style="211" customWidth="1"/>
    <col min="3077" max="3328" width="11.42578125" style="211"/>
    <col min="3329" max="3329" width="5.85546875" style="211" customWidth="1"/>
    <col min="3330" max="3330" width="2.5703125" style="211" customWidth="1"/>
    <col min="3331" max="3331" width="59.7109375" style="211" customWidth="1"/>
    <col min="3332" max="3332" width="84.7109375" style="211" customWidth="1"/>
    <col min="3333" max="3584" width="11.42578125" style="211"/>
    <col min="3585" max="3585" width="5.85546875" style="211" customWidth="1"/>
    <col min="3586" max="3586" width="2.5703125" style="211" customWidth="1"/>
    <col min="3587" max="3587" width="59.7109375" style="211" customWidth="1"/>
    <col min="3588" max="3588" width="84.7109375" style="211" customWidth="1"/>
    <col min="3589" max="3840" width="11.42578125" style="211"/>
    <col min="3841" max="3841" width="5.85546875" style="211" customWidth="1"/>
    <col min="3842" max="3842" width="2.5703125" style="211" customWidth="1"/>
    <col min="3843" max="3843" width="59.7109375" style="211" customWidth="1"/>
    <col min="3844" max="3844" width="84.7109375" style="211" customWidth="1"/>
    <col min="3845" max="4096" width="11.42578125" style="211"/>
    <col min="4097" max="4097" width="5.85546875" style="211" customWidth="1"/>
    <col min="4098" max="4098" width="2.5703125" style="211" customWidth="1"/>
    <col min="4099" max="4099" width="59.7109375" style="211" customWidth="1"/>
    <col min="4100" max="4100" width="84.7109375" style="211" customWidth="1"/>
    <col min="4101" max="4352" width="11.42578125" style="211"/>
    <col min="4353" max="4353" width="5.85546875" style="211" customWidth="1"/>
    <col min="4354" max="4354" width="2.5703125" style="211" customWidth="1"/>
    <col min="4355" max="4355" width="59.7109375" style="211" customWidth="1"/>
    <col min="4356" max="4356" width="84.7109375" style="211" customWidth="1"/>
    <col min="4357" max="4608" width="11.42578125" style="211"/>
    <col min="4609" max="4609" width="5.85546875" style="211" customWidth="1"/>
    <col min="4610" max="4610" width="2.5703125" style="211" customWidth="1"/>
    <col min="4611" max="4611" width="59.7109375" style="211" customWidth="1"/>
    <col min="4612" max="4612" width="84.7109375" style="211" customWidth="1"/>
    <col min="4613" max="4864" width="11.42578125" style="211"/>
    <col min="4865" max="4865" width="5.85546875" style="211" customWidth="1"/>
    <col min="4866" max="4866" width="2.5703125" style="211" customWidth="1"/>
    <col min="4867" max="4867" width="59.7109375" style="211" customWidth="1"/>
    <col min="4868" max="4868" width="84.7109375" style="211" customWidth="1"/>
    <col min="4869" max="5120" width="11.42578125" style="211"/>
    <col min="5121" max="5121" width="5.85546875" style="211" customWidth="1"/>
    <col min="5122" max="5122" width="2.5703125" style="211" customWidth="1"/>
    <col min="5123" max="5123" width="59.7109375" style="211" customWidth="1"/>
    <col min="5124" max="5124" width="84.7109375" style="211" customWidth="1"/>
    <col min="5125" max="5376" width="11.42578125" style="211"/>
    <col min="5377" max="5377" width="5.85546875" style="211" customWidth="1"/>
    <col min="5378" max="5378" width="2.5703125" style="211" customWidth="1"/>
    <col min="5379" max="5379" width="59.7109375" style="211" customWidth="1"/>
    <col min="5380" max="5380" width="84.7109375" style="211" customWidth="1"/>
    <col min="5381" max="5632" width="11.42578125" style="211"/>
    <col min="5633" max="5633" width="5.85546875" style="211" customWidth="1"/>
    <col min="5634" max="5634" width="2.5703125" style="211" customWidth="1"/>
    <col min="5635" max="5635" width="59.7109375" style="211" customWidth="1"/>
    <col min="5636" max="5636" width="84.7109375" style="211" customWidth="1"/>
    <col min="5637" max="5888" width="11.42578125" style="211"/>
    <col min="5889" max="5889" width="5.85546875" style="211" customWidth="1"/>
    <col min="5890" max="5890" width="2.5703125" style="211" customWidth="1"/>
    <col min="5891" max="5891" width="59.7109375" style="211" customWidth="1"/>
    <col min="5892" max="5892" width="84.7109375" style="211" customWidth="1"/>
    <col min="5893" max="6144" width="11.42578125" style="211"/>
    <col min="6145" max="6145" width="5.85546875" style="211" customWidth="1"/>
    <col min="6146" max="6146" width="2.5703125" style="211" customWidth="1"/>
    <col min="6147" max="6147" width="59.7109375" style="211" customWidth="1"/>
    <col min="6148" max="6148" width="84.7109375" style="211" customWidth="1"/>
    <col min="6149" max="6400" width="11.42578125" style="211"/>
    <col min="6401" max="6401" width="5.85546875" style="211" customWidth="1"/>
    <col min="6402" max="6402" width="2.5703125" style="211" customWidth="1"/>
    <col min="6403" max="6403" width="59.7109375" style="211" customWidth="1"/>
    <col min="6404" max="6404" width="84.7109375" style="211" customWidth="1"/>
    <col min="6405" max="6656" width="11.42578125" style="211"/>
    <col min="6657" max="6657" width="5.85546875" style="211" customWidth="1"/>
    <col min="6658" max="6658" width="2.5703125" style="211" customWidth="1"/>
    <col min="6659" max="6659" width="59.7109375" style="211" customWidth="1"/>
    <col min="6660" max="6660" width="84.7109375" style="211" customWidth="1"/>
    <col min="6661" max="6912" width="11.42578125" style="211"/>
    <col min="6913" max="6913" width="5.85546875" style="211" customWidth="1"/>
    <col min="6914" max="6914" width="2.5703125" style="211" customWidth="1"/>
    <col min="6915" max="6915" width="59.7109375" style="211" customWidth="1"/>
    <col min="6916" max="6916" width="84.7109375" style="211" customWidth="1"/>
    <col min="6917" max="7168" width="11.42578125" style="211"/>
    <col min="7169" max="7169" width="5.85546875" style="211" customWidth="1"/>
    <col min="7170" max="7170" width="2.5703125" style="211" customWidth="1"/>
    <col min="7171" max="7171" width="59.7109375" style="211" customWidth="1"/>
    <col min="7172" max="7172" width="84.7109375" style="211" customWidth="1"/>
    <col min="7173" max="7424" width="11.42578125" style="211"/>
    <col min="7425" max="7425" width="5.85546875" style="211" customWidth="1"/>
    <col min="7426" max="7426" width="2.5703125" style="211" customWidth="1"/>
    <col min="7427" max="7427" width="59.7109375" style="211" customWidth="1"/>
    <col min="7428" max="7428" width="84.7109375" style="211" customWidth="1"/>
    <col min="7429" max="7680" width="11.42578125" style="211"/>
    <col min="7681" max="7681" width="5.85546875" style="211" customWidth="1"/>
    <col min="7682" max="7682" width="2.5703125" style="211" customWidth="1"/>
    <col min="7683" max="7683" width="59.7109375" style="211" customWidth="1"/>
    <col min="7684" max="7684" width="84.7109375" style="211" customWidth="1"/>
    <col min="7685" max="7936" width="11.42578125" style="211"/>
    <col min="7937" max="7937" width="5.85546875" style="211" customWidth="1"/>
    <col min="7938" max="7938" width="2.5703125" style="211" customWidth="1"/>
    <col min="7939" max="7939" width="59.7109375" style="211" customWidth="1"/>
    <col min="7940" max="7940" width="84.7109375" style="211" customWidth="1"/>
    <col min="7941" max="8192" width="11.42578125" style="211"/>
    <col min="8193" max="8193" width="5.85546875" style="211" customWidth="1"/>
    <col min="8194" max="8194" width="2.5703125" style="211" customWidth="1"/>
    <col min="8195" max="8195" width="59.7109375" style="211" customWidth="1"/>
    <col min="8196" max="8196" width="84.7109375" style="211" customWidth="1"/>
    <col min="8197" max="8448" width="11.42578125" style="211"/>
    <col min="8449" max="8449" width="5.85546875" style="211" customWidth="1"/>
    <col min="8450" max="8450" width="2.5703125" style="211" customWidth="1"/>
    <col min="8451" max="8451" width="59.7109375" style="211" customWidth="1"/>
    <col min="8452" max="8452" width="84.7109375" style="211" customWidth="1"/>
    <col min="8453" max="8704" width="11.42578125" style="211"/>
    <col min="8705" max="8705" width="5.85546875" style="211" customWidth="1"/>
    <col min="8706" max="8706" width="2.5703125" style="211" customWidth="1"/>
    <col min="8707" max="8707" width="59.7109375" style="211" customWidth="1"/>
    <col min="8708" max="8708" width="84.7109375" style="211" customWidth="1"/>
    <col min="8709" max="8960" width="11.42578125" style="211"/>
    <col min="8961" max="8961" width="5.85546875" style="211" customWidth="1"/>
    <col min="8962" max="8962" width="2.5703125" style="211" customWidth="1"/>
    <col min="8963" max="8963" width="59.7109375" style="211" customWidth="1"/>
    <col min="8964" max="8964" width="84.7109375" style="211" customWidth="1"/>
    <col min="8965" max="9216" width="11.42578125" style="211"/>
    <col min="9217" max="9217" width="5.85546875" style="211" customWidth="1"/>
    <col min="9218" max="9218" width="2.5703125" style="211" customWidth="1"/>
    <col min="9219" max="9219" width="59.7109375" style="211" customWidth="1"/>
    <col min="9220" max="9220" width="84.7109375" style="211" customWidth="1"/>
    <col min="9221" max="9472" width="11.42578125" style="211"/>
    <col min="9473" max="9473" width="5.85546875" style="211" customWidth="1"/>
    <col min="9474" max="9474" width="2.5703125" style="211" customWidth="1"/>
    <col min="9475" max="9475" width="59.7109375" style="211" customWidth="1"/>
    <col min="9476" max="9476" width="84.7109375" style="211" customWidth="1"/>
    <col min="9477" max="9728" width="11.42578125" style="211"/>
    <col min="9729" max="9729" width="5.85546875" style="211" customWidth="1"/>
    <col min="9730" max="9730" width="2.5703125" style="211" customWidth="1"/>
    <col min="9731" max="9731" width="59.7109375" style="211" customWidth="1"/>
    <col min="9732" max="9732" width="84.7109375" style="211" customWidth="1"/>
    <col min="9733" max="9984" width="11.42578125" style="211"/>
    <col min="9985" max="9985" width="5.85546875" style="211" customWidth="1"/>
    <col min="9986" max="9986" width="2.5703125" style="211" customWidth="1"/>
    <col min="9987" max="9987" width="59.7109375" style="211" customWidth="1"/>
    <col min="9988" max="9988" width="84.7109375" style="211" customWidth="1"/>
    <col min="9989" max="10240" width="11.42578125" style="211"/>
    <col min="10241" max="10241" width="5.85546875" style="211" customWidth="1"/>
    <col min="10242" max="10242" width="2.5703125" style="211" customWidth="1"/>
    <col min="10243" max="10243" width="59.7109375" style="211" customWidth="1"/>
    <col min="10244" max="10244" width="84.7109375" style="211" customWidth="1"/>
    <col min="10245" max="10496" width="11.42578125" style="211"/>
    <col min="10497" max="10497" width="5.85546875" style="211" customWidth="1"/>
    <col min="10498" max="10498" width="2.5703125" style="211" customWidth="1"/>
    <col min="10499" max="10499" width="59.7109375" style="211" customWidth="1"/>
    <col min="10500" max="10500" width="84.7109375" style="211" customWidth="1"/>
    <col min="10501" max="10752" width="11.42578125" style="211"/>
    <col min="10753" max="10753" width="5.85546875" style="211" customWidth="1"/>
    <col min="10754" max="10754" width="2.5703125" style="211" customWidth="1"/>
    <col min="10755" max="10755" width="59.7109375" style="211" customWidth="1"/>
    <col min="10756" max="10756" width="84.7109375" style="211" customWidth="1"/>
    <col min="10757" max="11008" width="11.42578125" style="211"/>
    <col min="11009" max="11009" width="5.85546875" style="211" customWidth="1"/>
    <col min="11010" max="11010" width="2.5703125" style="211" customWidth="1"/>
    <col min="11011" max="11011" width="59.7109375" style="211" customWidth="1"/>
    <col min="11012" max="11012" width="84.7109375" style="211" customWidth="1"/>
    <col min="11013" max="11264" width="11.42578125" style="211"/>
    <col min="11265" max="11265" width="5.85546875" style="211" customWidth="1"/>
    <col min="11266" max="11266" width="2.5703125" style="211" customWidth="1"/>
    <col min="11267" max="11267" width="59.7109375" style="211" customWidth="1"/>
    <col min="11268" max="11268" width="84.7109375" style="211" customWidth="1"/>
    <col min="11269" max="11520" width="11.42578125" style="211"/>
    <col min="11521" max="11521" width="5.85546875" style="211" customWidth="1"/>
    <col min="11522" max="11522" width="2.5703125" style="211" customWidth="1"/>
    <col min="11523" max="11523" width="59.7109375" style="211" customWidth="1"/>
    <col min="11524" max="11524" width="84.7109375" style="211" customWidth="1"/>
    <col min="11525" max="11776" width="11.42578125" style="211"/>
    <col min="11777" max="11777" width="5.85546875" style="211" customWidth="1"/>
    <col min="11778" max="11778" width="2.5703125" style="211" customWidth="1"/>
    <col min="11779" max="11779" width="59.7109375" style="211" customWidth="1"/>
    <col min="11780" max="11780" width="84.7109375" style="211" customWidth="1"/>
    <col min="11781" max="12032" width="11.42578125" style="211"/>
    <col min="12033" max="12033" width="5.85546875" style="211" customWidth="1"/>
    <col min="12034" max="12034" width="2.5703125" style="211" customWidth="1"/>
    <col min="12035" max="12035" width="59.7109375" style="211" customWidth="1"/>
    <col min="12036" max="12036" width="84.7109375" style="211" customWidth="1"/>
    <col min="12037" max="12288" width="11.42578125" style="211"/>
    <col min="12289" max="12289" width="5.85546875" style="211" customWidth="1"/>
    <col min="12290" max="12290" width="2.5703125" style="211" customWidth="1"/>
    <col min="12291" max="12291" width="59.7109375" style="211" customWidth="1"/>
    <col min="12292" max="12292" width="84.7109375" style="211" customWidth="1"/>
    <col min="12293" max="12544" width="11.42578125" style="211"/>
    <col min="12545" max="12545" width="5.85546875" style="211" customWidth="1"/>
    <col min="12546" max="12546" width="2.5703125" style="211" customWidth="1"/>
    <col min="12547" max="12547" width="59.7109375" style="211" customWidth="1"/>
    <col min="12548" max="12548" width="84.7109375" style="211" customWidth="1"/>
    <col min="12549" max="12800" width="11.42578125" style="211"/>
    <col min="12801" max="12801" width="5.85546875" style="211" customWidth="1"/>
    <col min="12802" max="12802" width="2.5703125" style="211" customWidth="1"/>
    <col min="12803" max="12803" width="59.7109375" style="211" customWidth="1"/>
    <col min="12804" max="12804" width="84.7109375" style="211" customWidth="1"/>
    <col min="12805" max="13056" width="11.42578125" style="211"/>
    <col min="13057" max="13057" width="5.85546875" style="211" customWidth="1"/>
    <col min="13058" max="13058" width="2.5703125" style="211" customWidth="1"/>
    <col min="13059" max="13059" width="59.7109375" style="211" customWidth="1"/>
    <col min="13060" max="13060" width="84.7109375" style="211" customWidth="1"/>
    <col min="13061" max="13312" width="11.42578125" style="211"/>
    <col min="13313" max="13313" width="5.85546875" style="211" customWidth="1"/>
    <col min="13314" max="13314" width="2.5703125" style="211" customWidth="1"/>
    <col min="13315" max="13315" width="59.7109375" style="211" customWidth="1"/>
    <col min="13316" max="13316" width="84.7109375" style="211" customWidth="1"/>
    <col min="13317" max="13568" width="11.42578125" style="211"/>
    <col min="13569" max="13569" width="5.85546875" style="211" customWidth="1"/>
    <col min="13570" max="13570" width="2.5703125" style="211" customWidth="1"/>
    <col min="13571" max="13571" width="59.7109375" style="211" customWidth="1"/>
    <col min="13572" max="13572" width="84.7109375" style="211" customWidth="1"/>
    <col min="13573" max="13824" width="11.42578125" style="211"/>
    <col min="13825" max="13825" width="5.85546875" style="211" customWidth="1"/>
    <col min="13826" max="13826" width="2.5703125" style="211" customWidth="1"/>
    <col min="13827" max="13827" width="59.7109375" style="211" customWidth="1"/>
    <col min="13828" max="13828" width="84.7109375" style="211" customWidth="1"/>
    <col min="13829" max="14080" width="11.42578125" style="211"/>
    <col min="14081" max="14081" width="5.85546875" style="211" customWidth="1"/>
    <col min="14082" max="14082" width="2.5703125" style="211" customWidth="1"/>
    <col min="14083" max="14083" width="59.7109375" style="211" customWidth="1"/>
    <col min="14084" max="14084" width="84.7109375" style="211" customWidth="1"/>
    <col min="14085" max="14336" width="11.42578125" style="211"/>
    <col min="14337" max="14337" width="5.85546875" style="211" customWidth="1"/>
    <col min="14338" max="14338" width="2.5703125" style="211" customWidth="1"/>
    <col min="14339" max="14339" width="59.7109375" style="211" customWidth="1"/>
    <col min="14340" max="14340" width="84.7109375" style="211" customWidth="1"/>
    <col min="14341" max="14592" width="11.42578125" style="211"/>
    <col min="14593" max="14593" width="5.85546875" style="211" customWidth="1"/>
    <col min="14594" max="14594" width="2.5703125" style="211" customWidth="1"/>
    <col min="14595" max="14595" width="59.7109375" style="211" customWidth="1"/>
    <col min="14596" max="14596" width="84.7109375" style="211" customWidth="1"/>
    <col min="14597" max="14848" width="11.42578125" style="211"/>
    <col min="14849" max="14849" width="5.85546875" style="211" customWidth="1"/>
    <col min="14850" max="14850" width="2.5703125" style="211" customWidth="1"/>
    <col min="14851" max="14851" width="59.7109375" style="211" customWidth="1"/>
    <col min="14852" max="14852" width="84.7109375" style="211" customWidth="1"/>
    <col min="14853" max="15104" width="11.42578125" style="211"/>
    <col min="15105" max="15105" width="5.85546875" style="211" customWidth="1"/>
    <col min="15106" max="15106" width="2.5703125" style="211" customWidth="1"/>
    <col min="15107" max="15107" width="59.7109375" style="211" customWidth="1"/>
    <col min="15108" max="15108" width="84.7109375" style="211" customWidth="1"/>
    <col min="15109" max="15360" width="11.42578125" style="211"/>
    <col min="15361" max="15361" width="5.85546875" style="211" customWidth="1"/>
    <col min="15362" max="15362" width="2.5703125" style="211" customWidth="1"/>
    <col min="15363" max="15363" width="59.7109375" style="211" customWidth="1"/>
    <col min="15364" max="15364" width="84.7109375" style="211" customWidth="1"/>
    <col min="15365" max="15616" width="11.42578125" style="211"/>
    <col min="15617" max="15617" width="5.85546875" style="211" customWidth="1"/>
    <col min="15618" max="15618" width="2.5703125" style="211" customWidth="1"/>
    <col min="15619" max="15619" width="59.7109375" style="211" customWidth="1"/>
    <col min="15620" max="15620" width="84.7109375" style="211" customWidth="1"/>
    <col min="15621" max="15872" width="11.42578125" style="211"/>
    <col min="15873" max="15873" width="5.85546875" style="211" customWidth="1"/>
    <col min="15874" max="15874" width="2.5703125" style="211" customWidth="1"/>
    <col min="15875" max="15875" width="59.7109375" style="211" customWidth="1"/>
    <col min="15876" max="15876" width="84.7109375" style="211" customWidth="1"/>
    <col min="15877" max="16128" width="11.42578125" style="211"/>
    <col min="16129" max="16129" width="5.85546875" style="211" customWidth="1"/>
    <col min="16130" max="16130" width="2.5703125" style="211" customWidth="1"/>
    <col min="16131" max="16131" width="59.7109375" style="211" customWidth="1"/>
    <col min="16132" max="16132" width="84.7109375" style="211" customWidth="1"/>
    <col min="16133" max="16384" width="11.42578125" style="211"/>
  </cols>
  <sheetData>
    <row r="1" spans="1:17" s="247" customFormat="1" ht="15.75" customHeight="1" x14ac:dyDescent="0.2">
      <c r="A1" s="693" t="s">
        <v>781</v>
      </c>
      <c r="B1" s="701"/>
      <c r="C1" s="701"/>
      <c r="D1" s="403" t="s">
        <v>1611</v>
      </c>
    </row>
    <row r="2" spans="1:17" s="247" customFormat="1" ht="15.75" customHeight="1" x14ac:dyDescent="0.2">
      <c r="A2" s="693" t="s">
        <v>1577</v>
      </c>
      <c r="B2" s="421"/>
      <c r="C2" s="421"/>
      <c r="D2" s="404"/>
    </row>
    <row r="3" spans="1:17" s="247" customFormat="1" ht="15.75" customHeight="1" x14ac:dyDescent="0.2">
      <c r="A3" s="693" t="s">
        <v>412</v>
      </c>
      <c r="B3" s="402"/>
      <c r="C3" s="402"/>
      <c r="D3" s="421"/>
    </row>
    <row r="4" spans="1:17" ht="15" x14ac:dyDescent="0.2">
      <c r="A4" s="407"/>
      <c r="B4" s="542"/>
      <c r="C4" s="408"/>
      <c r="D4" s="542"/>
    </row>
    <row r="5" spans="1:17" ht="21.75" customHeight="1" x14ac:dyDescent="0.2">
      <c r="A5" s="1508" t="s">
        <v>24</v>
      </c>
      <c r="B5" s="1508"/>
      <c r="C5" s="1508"/>
      <c r="D5" s="1508"/>
    </row>
    <row r="6" spans="1:17" ht="20.25" customHeight="1" x14ac:dyDescent="0.2">
      <c r="A6" s="1509" t="s">
        <v>771</v>
      </c>
      <c r="B6" s="1509"/>
      <c r="C6" s="700" t="s">
        <v>784</v>
      </c>
      <c r="D6" s="700" t="s">
        <v>785</v>
      </c>
    </row>
    <row r="7" spans="1:17" ht="27.75" customHeight="1" x14ac:dyDescent="0.2">
      <c r="A7" s="1520">
        <v>1</v>
      </c>
      <c r="B7" s="1528"/>
      <c r="C7" s="1512" t="s">
        <v>24</v>
      </c>
      <c r="D7" s="1178" t="s">
        <v>1578</v>
      </c>
    </row>
    <row r="8" spans="1:17" ht="27.75" customHeight="1" x14ac:dyDescent="0.2">
      <c r="A8" s="1521"/>
      <c r="B8" s="1526"/>
      <c r="C8" s="1506"/>
      <c r="D8" s="420" t="s">
        <v>1579</v>
      </c>
    </row>
    <row r="9" spans="1:17" ht="19.5" customHeight="1" x14ac:dyDescent="0.2">
      <c r="A9" s="1521"/>
      <c r="B9" s="1526"/>
      <c r="C9" s="1506"/>
      <c r="D9" s="420" t="s">
        <v>1580</v>
      </c>
    </row>
    <row r="10" spans="1:17" ht="19.5" customHeight="1" x14ac:dyDescent="0.2">
      <c r="A10" s="1521"/>
      <c r="B10" s="1526"/>
      <c r="C10" s="1506"/>
      <c r="D10" s="420" t="s">
        <v>1581</v>
      </c>
    </row>
    <row r="11" spans="1:17" ht="19.5" customHeight="1" x14ac:dyDescent="0.2">
      <c r="A11" s="1521"/>
      <c r="B11" s="1526"/>
      <c r="C11" s="1506"/>
      <c r="D11" s="420" t="s">
        <v>1582</v>
      </c>
      <c r="E11" s="450"/>
      <c r="F11" s="450"/>
      <c r="G11" s="450"/>
      <c r="H11" s="450"/>
      <c r="I11" s="450"/>
      <c r="J11" s="450"/>
      <c r="K11" s="450"/>
      <c r="L11" s="450"/>
      <c r="M11" s="450"/>
      <c r="N11" s="450"/>
      <c r="O11" s="450"/>
      <c r="P11" s="450"/>
      <c r="Q11" s="450"/>
    </row>
    <row r="12" spans="1:17" ht="19.5" customHeight="1" x14ac:dyDescent="0.2">
      <c r="A12" s="1521"/>
      <c r="B12" s="1526"/>
      <c r="C12" s="1506"/>
      <c r="D12" s="420" t="s">
        <v>1583</v>
      </c>
      <c r="E12" s="450"/>
      <c r="F12" s="450"/>
      <c r="G12" s="450"/>
      <c r="H12" s="450"/>
      <c r="I12" s="450"/>
      <c r="J12" s="450"/>
      <c r="K12" s="450"/>
      <c r="L12" s="450"/>
      <c r="M12" s="450"/>
      <c r="N12" s="450"/>
      <c r="O12" s="450"/>
      <c r="P12" s="450"/>
      <c r="Q12" s="450"/>
    </row>
    <row r="13" spans="1:17" ht="19.5" customHeight="1" x14ac:dyDescent="0.2">
      <c r="A13" s="1521"/>
      <c r="B13" s="1526"/>
      <c r="C13" s="1506"/>
      <c r="D13" s="420" t="s">
        <v>1584</v>
      </c>
      <c r="E13" s="450"/>
      <c r="F13" s="450"/>
      <c r="G13" s="450"/>
      <c r="H13" s="450"/>
      <c r="I13" s="450"/>
      <c r="J13" s="450"/>
      <c r="K13" s="450"/>
      <c r="L13" s="450"/>
      <c r="M13" s="450"/>
      <c r="N13" s="450"/>
      <c r="O13" s="450"/>
      <c r="P13" s="450"/>
      <c r="Q13" s="450"/>
    </row>
    <row r="14" spans="1:17" ht="19.5" customHeight="1" x14ac:dyDescent="0.2">
      <c r="A14" s="1521"/>
      <c r="B14" s="1526"/>
      <c r="C14" s="1506"/>
      <c r="D14" s="420" t="s">
        <v>1585</v>
      </c>
      <c r="E14" s="450"/>
      <c r="F14" s="450"/>
      <c r="G14" s="450"/>
      <c r="H14" s="450"/>
      <c r="I14" s="450"/>
      <c r="J14" s="450"/>
      <c r="K14" s="450"/>
      <c r="L14" s="450"/>
      <c r="M14" s="450"/>
      <c r="N14" s="450"/>
      <c r="O14" s="450"/>
      <c r="P14" s="450"/>
      <c r="Q14" s="450"/>
    </row>
    <row r="15" spans="1:17" ht="19.5" customHeight="1" x14ac:dyDescent="0.2">
      <c r="A15" s="1521"/>
      <c r="B15" s="1526"/>
      <c r="C15" s="1506"/>
      <c r="D15" s="420" t="s">
        <v>1586</v>
      </c>
      <c r="E15" s="450"/>
      <c r="F15" s="450"/>
      <c r="G15" s="450"/>
      <c r="H15" s="450"/>
      <c r="I15" s="450"/>
      <c r="J15" s="450"/>
      <c r="K15" s="450"/>
      <c r="L15" s="450"/>
      <c r="M15" s="450"/>
      <c r="N15" s="450"/>
      <c r="O15" s="450"/>
      <c r="P15" s="450"/>
      <c r="Q15" s="450"/>
    </row>
    <row r="16" spans="1:17" ht="19.5" customHeight="1" x14ac:dyDescent="0.2">
      <c r="A16" s="1521"/>
      <c r="B16" s="1526"/>
      <c r="C16" s="1506"/>
      <c r="D16" s="420" t="s">
        <v>1587</v>
      </c>
      <c r="E16" s="450"/>
      <c r="F16" s="450"/>
      <c r="G16" s="450"/>
      <c r="H16" s="450"/>
      <c r="I16" s="450"/>
      <c r="J16" s="450"/>
      <c r="K16" s="450"/>
      <c r="L16" s="450"/>
      <c r="M16" s="450"/>
      <c r="N16" s="450"/>
      <c r="O16" s="450"/>
      <c r="P16" s="450"/>
      <c r="Q16" s="450"/>
    </row>
    <row r="17" spans="1:17" ht="19.5" customHeight="1" x14ac:dyDescent="0.2">
      <c r="A17" s="1521"/>
      <c r="B17" s="1526"/>
      <c r="C17" s="1506"/>
      <c r="D17" s="420" t="s">
        <v>1588</v>
      </c>
      <c r="E17" s="450"/>
      <c r="F17" s="450"/>
      <c r="G17" s="450"/>
      <c r="H17" s="450"/>
      <c r="I17" s="450"/>
      <c r="J17" s="450"/>
      <c r="K17" s="450"/>
      <c r="L17" s="450"/>
      <c r="M17" s="450"/>
      <c r="N17" s="450"/>
      <c r="O17" s="450"/>
      <c r="P17" s="450"/>
      <c r="Q17" s="450"/>
    </row>
    <row r="18" spans="1:17" ht="19.5" customHeight="1" x14ac:dyDescent="0.2">
      <c r="A18" s="1521"/>
      <c r="B18" s="1526"/>
      <c r="C18" s="1506"/>
      <c r="D18" s="420" t="s">
        <v>1589</v>
      </c>
      <c r="E18" s="450"/>
      <c r="F18" s="450"/>
      <c r="G18" s="450"/>
      <c r="H18" s="450"/>
      <c r="I18" s="450"/>
      <c r="J18" s="450"/>
      <c r="K18" s="450"/>
      <c r="L18" s="450"/>
      <c r="M18" s="450"/>
      <c r="N18" s="450"/>
      <c r="O18" s="450"/>
      <c r="P18" s="450"/>
      <c r="Q18" s="450"/>
    </row>
    <row r="19" spans="1:17" ht="27" customHeight="1" x14ac:dyDescent="0.2">
      <c r="A19" s="1532"/>
      <c r="B19" s="1529"/>
      <c r="C19" s="1516"/>
      <c r="D19" s="1179" t="s">
        <v>1590</v>
      </c>
      <c r="E19" s="450"/>
      <c r="F19" s="450"/>
      <c r="G19" s="450"/>
      <c r="H19" s="450"/>
      <c r="I19" s="450"/>
      <c r="J19" s="450"/>
      <c r="K19" s="450"/>
      <c r="L19" s="450"/>
      <c r="M19" s="450"/>
      <c r="N19" s="450"/>
      <c r="O19" s="450"/>
      <c r="P19" s="450"/>
      <c r="Q19" s="450"/>
    </row>
    <row r="20" spans="1:17" ht="15.75" customHeight="1" x14ac:dyDescent="0.2">
      <c r="A20" s="708"/>
      <c r="B20" s="205"/>
      <c r="C20" s="721"/>
      <c r="D20" s="420"/>
      <c r="E20" s="450"/>
      <c r="F20" s="450"/>
      <c r="G20" s="450"/>
      <c r="H20" s="450"/>
      <c r="I20" s="450"/>
      <c r="J20" s="450"/>
      <c r="K20" s="450"/>
      <c r="L20" s="450"/>
      <c r="M20" s="450"/>
      <c r="N20" s="450"/>
      <c r="O20" s="450"/>
      <c r="P20" s="450"/>
      <c r="Q20" s="450"/>
    </row>
    <row r="21" spans="1:17" x14ac:dyDescent="0.2">
      <c r="A21" s="1513" t="s">
        <v>780</v>
      </c>
      <c r="B21" s="1513"/>
      <c r="C21" s="1513"/>
      <c r="D21" s="1513"/>
    </row>
    <row r="22" spans="1:17" x14ac:dyDescent="0.2">
      <c r="A22" s="399"/>
      <c r="B22" s="399"/>
      <c r="C22" s="399"/>
      <c r="D22" s="451"/>
    </row>
    <row r="23" spans="1:17" x14ac:dyDescent="0.2">
      <c r="A23" s="399"/>
      <c r="B23" s="399"/>
      <c r="C23" s="399"/>
      <c r="D23" s="399"/>
    </row>
    <row r="24" spans="1:17" x14ac:dyDescent="0.2">
      <c r="A24" s="399"/>
      <c r="B24" s="399"/>
      <c r="C24" s="399"/>
      <c r="D24" s="399"/>
    </row>
    <row r="25" spans="1:17" x14ac:dyDescent="0.2">
      <c r="A25" s="399"/>
      <c r="B25" s="399"/>
      <c r="C25" s="399"/>
      <c r="D25" s="399"/>
    </row>
    <row r="26" spans="1:17" x14ac:dyDescent="0.2">
      <c r="A26" s="399"/>
      <c r="B26" s="399"/>
      <c r="C26" s="399"/>
      <c r="D26" s="399"/>
    </row>
    <row r="27" spans="1:17" x14ac:dyDescent="0.2">
      <c r="A27" s="399"/>
      <c r="B27" s="399"/>
      <c r="C27" s="399"/>
      <c r="D27" s="399"/>
    </row>
    <row r="28" spans="1:17" x14ac:dyDescent="0.2">
      <c r="A28" s="399"/>
      <c r="B28" s="399"/>
      <c r="C28" s="399"/>
      <c r="D28" s="399"/>
    </row>
    <row r="29" spans="1:17" x14ac:dyDescent="0.2">
      <c r="A29" s="399"/>
      <c r="B29" s="399"/>
      <c r="C29" s="399"/>
      <c r="D29" s="399"/>
    </row>
    <row r="30" spans="1:17" x14ac:dyDescent="0.2">
      <c r="A30" s="399"/>
      <c r="B30" s="399"/>
      <c r="C30" s="399"/>
      <c r="D30" s="399"/>
    </row>
    <row r="31" spans="1:17" x14ac:dyDescent="0.2">
      <c r="A31" s="399"/>
      <c r="B31" s="399"/>
      <c r="C31" s="399"/>
      <c r="D31" s="399"/>
    </row>
    <row r="32" spans="1:17" x14ac:dyDescent="0.2">
      <c r="A32" s="399"/>
      <c r="B32" s="399"/>
      <c r="C32" s="399"/>
      <c r="D32" s="399"/>
    </row>
    <row r="33" spans="1:4" x14ac:dyDescent="0.2">
      <c r="A33" s="399"/>
      <c r="B33" s="399"/>
      <c r="C33" s="399"/>
      <c r="D33" s="399"/>
    </row>
    <row r="34" spans="1:4" x14ac:dyDescent="0.2">
      <c r="A34" s="399"/>
      <c r="B34" s="399"/>
      <c r="C34" s="399"/>
      <c r="D34" s="399"/>
    </row>
    <row r="35" spans="1:4" x14ac:dyDescent="0.2">
      <c r="A35" s="399"/>
      <c r="B35" s="399"/>
      <c r="C35" s="399"/>
      <c r="D35" s="399"/>
    </row>
    <row r="36" spans="1:4" x14ac:dyDescent="0.2">
      <c r="A36" s="399"/>
      <c r="B36" s="399"/>
      <c r="C36" s="399"/>
      <c r="D36" s="399"/>
    </row>
    <row r="37" spans="1:4" x14ac:dyDescent="0.2">
      <c r="A37" s="399"/>
      <c r="B37" s="399"/>
      <c r="C37" s="399"/>
      <c r="D37" s="399"/>
    </row>
    <row r="38" spans="1:4" x14ac:dyDescent="0.2">
      <c r="A38" s="399"/>
      <c r="B38" s="399"/>
      <c r="C38" s="399"/>
      <c r="D38" s="399"/>
    </row>
    <row r="39" spans="1:4" x14ac:dyDescent="0.2">
      <c r="A39" s="399"/>
      <c r="B39" s="399"/>
      <c r="C39" s="399"/>
      <c r="D39" s="399"/>
    </row>
    <row r="40" spans="1:4" x14ac:dyDescent="0.2">
      <c r="A40" s="399"/>
      <c r="B40" s="399"/>
      <c r="C40" s="399"/>
      <c r="D40" s="399"/>
    </row>
    <row r="41" spans="1:4" x14ac:dyDescent="0.2">
      <c r="A41" s="399"/>
      <c r="B41" s="399"/>
      <c r="C41" s="399"/>
      <c r="D41" s="399"/>
    </row>
    <row r="42" spans="1:4" x14ac:dyDescent="0.2">
      <c r="A42" s="399"/>
      <c r="B42" s="399"/>
      <c r="C42" s="399"/>
      <c r="D42" s="399"/>
    </row>
    <row r="43" spans="1:4" x14ac:dyDescent="0.2">
      <c r="A43" s="399"/>
      <c r="B43" s="399"/>
      <c r="C43" s="399"/>
      <c r="D43" s="399"/>
    </row>
    <row r="44" spans="1:4" x14ac:dyDescent="0.2">
      <c r="A44" s="399"/>
      <c r="B44" s="399"/>
      <c r="C44" s="399"/>
      <c r="D44" s="399"/>
    </row>
    <row r="45" spans="1:4" x14ac:dyDescent="0.2">
      <c r="A45" s="399"/>
      <c r="B45" s="399"/>
      <c r="C45" s="399"/>
      <c r="D45" s="399"/>
    </row>
    <row r="46" spans="1:4" x14ac:dyDescent="0.2">
      <c r="A46" s="399"/>
      <c r="B46" s="399"/>
      <c r="C46" s="399"/>
      <c r="D46" s="399"/>
    </row>
    <row r="47" spans="1:4" x14ac:dyDescent="0.2">
      <c r="A47" s="399"/>
      <c r="B47" s="399"/>
      <c r="C47" s="399"/>
      <c r="D47" s="399"/>
    </row>
    <row r="48" spans="1:4" x14ac:dyDescent="0.2">
      <c r="A48" s="399"/>
      <c r="B48" s="399"/>
      <c r="C48" s="399"/>
      <c r="D48" s="399"/>
    </row>
    <row r="49" spans="1:4" x14ac:dyDescent="0.2">
      <c r="A49" s="399"/>
      <c r="B49" s="399"/>
      <c r="C49" s="399"/>
      <c r="D49" s="399"/>
    </row>
    <row r="50" spans="1:4" x14ac:dyDescent="0.2">
      <c r="A50" s="399"/>
      <c r="B50" s="399"/>
      <c r="C50" s="399"/>
      <c r="D50" s="399"/>
    </row>
    <row r="51" spans="1:4" x14ac:dyDescent="0.2">
      <c r="A51" s="399"/>
      <c r="B51" s="399"/>
      <c r="C51" s="399"/>
      <c r="D51" s="399"/>
    </row>
    <row r="52" spans="1:4" x14ac:dyDescent="0.2">
      <c r="A52" s="399"/>
      <c r="B52" s="399"/>
      <c r="C52" s="399"/>
      <c r="D52" s="399"/>
    </row>
    <row r="53" spans="1:4" x14ac:dyDescent="0.2">
      <c r="A53" s="399"/>
      <c r="B53" s="399"/>
      <c r="C53" s="399"/>
      <c r="D53" s="399"/>
    </row>
    <row r="54" spans="1:4" x14ac:dyDescent="0.2">
      <c r="A54" s="399"/>
      <c r="B54" s="399"/>
      <c r="C54" s="399"/>
      <c r="D54" s="399"/>
    </row>
    <row r="55" spans="1:4" x14ac:dyDescent="0.2">
      <c r="A55" s="399"/>
      <c r="B55" s="399"/>
      <c r="C55" s="399"/>
      <c r="D55" s="399"/>
    </row>
    <row r="56" spans="1:4" x14ac:dyDescent="0.2">
      <c r="A56" s="399"/>
      <c r="B56" s="399"/>
      <c r="C56" s="399"/>
      <c r="D56" s="399"/>
    </row>
    <row r="57" spans="1:4" x14ac:dyDescent="0.2">
      <c r="A57" s="399"/>
      <c r="B57" s="399"/>
      <c r="C57" s="399"/>
      <c r="D57" s="399"/>
    </row>
    <row r="58" spans="1:4" x14ac:dyDescent="0.2">
      <c r="A58" s="399"/>
      <c r="B58" s="399"/>
      <c r="C58" s="399"/>
      <c r="D58" s="399"/>
    </row>
    <row r="59" spans="1:4" x14ac:dyDescent="0.2">
      <c r="A59" s="399"/>
      <c r="B59" s="399"/>
      <c r="C59" s="399"/>
      <c r="D59" s="399"/>
    </row>
    <row r="60" spans="1:4" x14ac:dyDescent="0.2">
      <c r="A60" s="399"/>
      <c r="B60" s="399"/>
      <c r="C60" s="399"/>
      <c r="D60" s="399"/>
    </row>
    <row r="61" spans="1:4" x14ac:dyDescent="0.2">
      <c r="A61" s="399"/>
      <c r="B61" s="399"/>
      <c r="C61" s="399"/>
      <c r="D61" s="399"/>
    </row>
    <row r="62" spans="1:4" x14ac:dyDescent="0.2">
      <c r="A62" s="399"/>
      <c r="B62" s="399"/>
      <c r="C62" s="399"/>
      <c r="D62" s="399"/>
    </row>
    <row r="63" spans="1:4" x14ac:dyDescent="0.2">
      <c r="A63" s="399"/>
      <c r="B63" s="399"/>
      <c r="C63" s="399"/>
      <c r="D63" s="399"/>
    </row>
    <row r="64" spans="1:4" x14ac:dyDescent="0.2">
      <c r="A64" s="399"/>
      <c r="B64" s="399"/>
      <c r="C64" s="399"/>
      <c r="D64" s="399"/>
    </row>
    <row r="65" spans="1:4" x14ac:dyDescent="0.2">
      <c r="A65" s="399"/>
      <c r="B65" s="399"/>
      <c r="C65" s="399"/>
      <c r="D65" s="399"/>
    </row>
    <row r="66" spans="1:4" x14ac:dyDescent="0.2">
      <c r="A66" s="399"/>
      <c r="B66" s="399"/>
      <c r="C66" s="399"/>
      <c r="D66" s="399"/>
    </row>
    <row r="67" spans="1:4" x14ac:dyDescent="0.2">
      <c r="A67" s="399"/>
      <c r="B67" s="399"/>
      <c r="C67" s="399"/>
      <c r="D67" s="399"/>
    </row>
    <row r="68" spans="1:4" x14ac:dyDescent="0.2">
      <c r="A68" s="399"/>
      <c r="B68" s="399"/>
      <c r="C68" s="399"/>
      <c r="D68" s="399"/>
    </row>
    <row r="69" spans="1:4" x14ac:dyDescent="0.2">
      <c r="A69" s="399"/>
      <c r="B69" s="399"/>
      <c r="C69" s="399"/>
      <c r="D69" s="399"/>
    </row>
    <row r="70" spans="1:4" x14ac:dyDescent="0.2">
      <c r="A70" s="399"/>
      <c r="B70" s="399"/>
      <c r="C70" s="399"/>
      <c r="D70" s="399"/>
    </row>
    <row r="71" spans="1:4" x14ac:dyDescent="0.2">
      <c r="A71" s="399"/>
      <c r="B71" s="399"/>
      <c r="C71" s="399"/>
      <c r="D71" s="399"/>
    </row>
    <row r="72" spans="1:4" x14ac:dyDescent="0.2">
      <c r="A72" s="399"/>
      <c r="B72" s="399"/>
      <c r="C72" s="399"/>
      <c r="D72" s="399"/>
    </row>
    <row r="73" spans="1:4" x14ac:dyDescent="0.2">
      <c r="A73" s="399"/>
      <c r="B73" s="399"/>
      <c r="C73" s="399"/>
      <c r="D73" s="399"/>
    </row>
    <row r="74" spans="1:4" x14ac:dyDescent="0.2">
      <c r="A74" s="399"/>
      <c r="B74" s="399"/>
      <c r="C74" s="399"/>
      <c r="D74" s="399"/>
    </row>
    <row r="75" spans="1:4" x14ac:dyDescent="0.2">
      <c r="A75" s="399"/>
      <c r="B75" s="399"/>
      <c r="C75" s="399"/>
      <c r="D75" s="399"/>
    </row>
    <row r="76" spans="1:4" x14ac:dyDescent="0.2">
      <c r="A76" s="399"/>
      <c r="B76" s="399"/>
      <c r="C76" s="399"/>
      <c r="D76" s="399"/>
    </row>
    <row r="77" spans="1:4" x14ac:dyDescent="0.2">
      <c r="A77" s="399"/>
      <c r="B77" s="399"/>
      <c r="C77" s="399"/>
      <c r="D77" s="399"/>
    </row>
    <row r="78" spans="1:4" x14ac:dyDescent="0.2">
      <c r="A78" s="399"/>
      <c r="B78" s="399"/>
      <c r="C78" s="399"/>
      <c r="D78" s="399"/>
    </row>
    <row r="79" spans="1:4" x14ac:dyDescent="0.2">
      <c r="A79" s="399"/>
      <c r="B79" s="399"/>
      <c r="C79" s="399"/>
      <c r="D79" s="399"/>
    </row>
    <row r="80" spans="1:4" x14ac:dyDescent="0.2">
      <c r="A80" s="399"/>
      <c r="B80" s="399"/>
      <c r="C80" s="399"/>
      <c r="D80" s="399"/>
    </row>
    <row r="81" spans="1:4" x14ac:dyDescent="0.2">
      <c r="A81" s="399"/>
      <c r="B81" s="399"/>
      <c r="C81" s="399"/>
      <c r="D81" s="399"/>
    </row>
    <row r="82" spans="1:4" x14ac:dyDescent="0.2">
      <c r="A82" s="399"/>
      <c r="B82" s="399"/>
      <c r="C82" s="399"/>
      <c r="D82" s="399"/>
    </row>
    <row r="83" spans="1:4" x14ac:dyDescent="0.2">
      <c r="A83" s="399"/>
      <c r="B83" s="399"/>
      <c r="C83" s="399"/>
      <c r="D83" s="399"/>
    </row>
    <row r="84" spans="1:4" x14ac:dyDescent="0.2">
      <c r="A84" s="399"/>
      <c r="B84" s="399"/>
      <c r="C84" s="399"/>
      <c r="D84" s="399"/>
    </row>
    <row r="85" spans="1:4" x14ac:dyDescent="0.2">
      <c r="A85" s="399"/>
      <c r="B85" s="399"/>
      <c r="C85" s="399"/>
      <c r="D85" s="399"/>
    </row>
    <row r="86" spans="1:4" x14ac:dyDescent="0.2">
      <c r="A86" s="399"/>
      <c r="B86" s="399"/>
      <c r="C86" s="399"/>
      <c r="D86" s="399"/>
    </row>
    <row r="87" spans="1:4" x14ac:dyDescent="0.2">
      <c r="A87" s="399"/>
      <c r="B87" s="399"/>
      <c r="C87" s="399"/>
      <c r="D87" s="399"/>
    </row>
    <row r="88" spans="1:4" x14ac:dyDescent="0.2">
      <c r="A88" s="399"/>
      <c r="B88" s="399"/>
      <c r="C88" s="399"/>
      <c r="D88" s="399"/>
    </row>
    <row r="89" spans="1:4" x14ac:dyDescent="0.2">
      <c r="A89" s="399"/>
      <c r="B89" s="399"/>
      <c r="C89" s="399"/>
      <c r="D89" s="399"/>
    </row>
    <row r="90" spans="1:4" x14ac:dyDescent="0.2">
      <c r="A90" s="399"/>
      <c r="B90" s="399"/>
      <c r="C90" s="399"/>
      <c r="D90" s="399"/>
    </row>
    <row r="91" spans="1:4" x14ac:dyDescent="0.2">
      <c r="A91" s="399"/>
      <c r="B91" s="399"/>
      <c r="C91" s="399"/>
      <c r="D91" s="399"/>
    </row>
    <row r="92" spans="1:4" x14ac:dyDescent="0.2">
      <c r="A92" s="399"/>
      <c r="B92" s="399"/>
      <c r="C92" s="399"/>
      <c r="D92" s="399"/>
    </row>
    <row r="93" spans="1:4" x14ac:dyDescent="0.2">
      <c r="A93" s="399"/>
      <c r="B93" s="399"/>
      <c r="C93" s="399"/>
      <c r="D93" s="399"/>
    </row>
    <row r="94" spans="1:4" x14ac:dyDescent="0.2">
      <c r="A94" s="399"/>
      <c r="B94" s="399"/>
      <c r="C94" s="399"/>
      <c r="D94" s="399"/>
    </row>
    <row r="95" spans="1:4" x14ac:dyDescent="0.2">
      <c r="A95" s="399"/>
      <c r="B95" s="399"/>
      <c r="C95" s="399"/>
      <c r="D95" s="399"/>
    </row>
    <row r="96" spans="1:4" x14ac:dyDescent="0.2">
      <c r="A96" s="399"/>
      <c r="B96" s="399"/>
      <c r="C96" s="399"/>
      <c r="D96" s="399"/>
    </row>
    <row r="97" spans="1:4" x14ac:dyDescent="0.2">
      <c r="A97" s="399"/>
      <c r="B97" s="399"/>
      <c r="C97" s="399"/>
      <c r="D97" s="399"/>
    </row>
    <row r="98" spans="1:4" x14ac:dyDescent="0.2">
      <c r="A98" s="399"/>
      <c r="B98" s="399"/>
      <c r="C98" s="399"/>
      <c r="D98" s="399"/>
    </row>
    <row r="99" spans="1:4" x14ac:dyDescent="0.2">
      <c r="A99" s="399"/>
      <c r="B99" s="399"/>
      <c r="C99" s="399"/>
      <c r="D99" s="399"/>
    </row>
    <row r="100" spans="1:4" x14ac:dyDescent="0.2">
      <c r="A100" s="399"/>
      <c r="B100" s="399"/>
      <c r="C100" s="399"/>
      <c r="D100" s="399"/>
    </row>
    <row r="101" spans="1:4" x14ac:dyDescent="0.2">
      <c r="A101" s="399"/>
      <c r="B101" s="399"/>
      <c r="C101" s="399"/>
      <c r="D101" s="399"/>
    </row>
    <row r="102" spans="1:4" x14ac:dyDescent="0.2">
      <c r="A102" s="399"/>
      <c r="B102" s="399"/>
      <c r="C102" s="399"/>
      <c r="D102" s="399"/>
    </row>
    <row r="103" spans="1:4" x14ac:dyDescent="0.2">
      <c r="A103" s="399"/>
      <c r="B103" s="399"/>
      <c r="C103" s="399"/>
      <c r="D103" s="399"/>
    </row>
    <row r="104" spans="1:4" x14ac:dyDescent="0.2">
      <c r="A104" s="399"/>
      <c r="B104" s="399"/>
      <c r="C104" s="399"/>
      <c r="D104" s="399"/>
    </row>
    <row r="105" spans="1:4" x14ac:dyDescent="0.2">
      <c r="A105" s="399"/>
      <c r="B105" s="399"/>
      <c r="C105" s="399"/>
      <c r="D105" s="399"/>
    </row>
    <row r="106" spans="1:4" x14ac:dyDescent="0.2">
      <c r="A106" s="399"/>
      <c r="B106" s="399"/>
      <c r="C106" s="399"/>
      <c r="D106" s="399"/>
    </row>
    <row r="107" spans="1:4" x14ac:dyDescent="0.2">
      <c r="A107" s="399"/>
      <c r="B107" s="399"/>
      <c r="C107" s="399"/>
      <c r="D107" s="399"/>
    </row>
    <row r="108" spans="1:4" x14ac:dyDescent="0.2">
      <c r="A108" s="399"/>
      <c r="B108" s="399"/>
      <c r="C108" s="399"/>
      <c r="D108" s="399"/>
    </row>
    <row r="109" spans="1:4" x14ac:dyDescent="0.2">
      <c r="A109" s="399"/>
      <c r="B109" s="399"/>
      <c r="C109" s="399"/>
      <c r="D109" s="399"/>
    </row>
    <row r="110" spans="1:4" x14ac:dyDescent="0.2">
      <c r="A110" s="399"/>
      <c r="B110" s="399"/>
      <c r="C110" s="399"/>
      <c r="D110" s="399"/>
    </row>
    <row r="111" spans="1:4" x14ac:dyDescent="0.2">
      <c r="A111" s="399"/>
      <c r="B111" s="399"/>
      <c r="C111" s="399"/>
      <c r="D111" s="399"/>
    </row>
    <row r="112" spans="1:4" x14ac:dyDescent="0.2">
      <c r="A112" s="399"/>
      <c r="B112" s="399"/>
      <c r="C112" s="399"/>
      <c r="D112" s="399"/>
    </row>
    <row r="113" spans="1:4" x14ac:dyDescent="0.2">
      <c r="A113" s="399"/>
      <c r="B113" s="399"/>
      <c r="C113" s="399"/>
      <c r="D113" s="399"/>
    </row>
    <row r="114" spans="1:4" x14ac:dyDescent="0.2">
      <c r="A114" s="399"/>
      <c r="B114" s="399"/>
      <c r="C114" s="399"/>
      <c r="D114" s="399"/>
    </row>
    <row r="115" spans="1:4" x14ac:dyDescent="0.2">
      <c r="A115" s="399"/>
      <c r="B115" s="399"/>
      <c r="C115" s="399"/>
      <c r="D115" s="399"/>
    </row>
    <row r="116" spans="1:4" x14ac:dyDescent="0.2">
      <c r="A116" s="399"/>
      <c r="B116" s="399"/>
      <c r="C116" s="399"/>
      <c r="D116" s="399"/>
    </row>
    <row r="117" spans="1:4" x14ac:dyDescent="0.2">
      <c r="A117" s="399"/>
      <c r="B117" s="399"/>
      <c r="C117" s="399"/>
      <c r="D117" s="399"/>
    </row>
    <row r="118" spans="1:4" x14ac:dyDescent="0.2">
      <c r="A118" s="399"/>
      <c r="B118" s="399"/>
      <c r="C118" s="399"/>
      <c r="D118" s="399"/>
    </row>
    <row r="119" spans="1:4" x14ac:dyDescent="0.2">
      <c r="A119" s="399"/>
      <c r="B119" s="399"/>
      <c r="C119" s="399"/>
      <c r="D119" s="399"/>
    </row>
    <row r="120" spans="1:4" x14ac:dyDescent="0.2">
      <c r="A120" s="399"/>
      <c r="B120" s="399"/>
      <c r="C120" s="399"/>
      <c r="D120" s="399"/>
    </row>
    <row r="121" spans="1:4" x14ac:dyDescent="0.2">
      <c r="A121" s="399"/>
      <c r="B121" s="399"/>
      <c r="C121" s="399"/>
      <c r="D121" s="399"/>
    </row>
    <row r="122" spans="1:4" x14ac:dyDescent="0.2">
      <c r="A122" s="399"/>
      <c r="B122" s="399"/>
      <c r="C122" s="399"/>
      <c r="D122" s="399"/>
    </row>
    <row r="123" spans="1:4" x14ac:dyDescent="0.2">
      <c r="A123" s="399"/>
      <c r="B123" s="399"/>
      <c r="C123" s="399"/>
      <c r="D123" s="399"/>
    </row>
    <row r="124" spans="1:4" x14ac:dyDescent="0.2">
      <c r="A124" s="399"/>
      <c r="B124" s="399"/>
      <c r="C124" s="399"/>
      <c r="D124" s="399"/>
    </row>
    <row r="125" spans="1:4" x14ac:dyDescent="0.2">
      <c r="A125" s="399"/>
      <c r="B125" s="399"/>
      <c r="C125" s="399"/>
      <c r="D125" s="399"/>
    </row>
    <row r="126" spans="1:4" x14ac:dyDescent="0.2">
      <c r="A126" s="399"/>
      <c r="B126" s="399"/>
      <c r="C126" s="399"/>
      <c r="D126" s="399"/>
    </row>
    <row r="127" spans="1:4" x14ac:dyDescent="0.2">
      <c r="A127" s="399"/>
      <c r="B127" s="399"/>
      <c r="C127" s="399"/>
      <c r="D127" s="399"/>
    </row>
    <row r="128" spans="1:4" x14ac:dyDescent="0.2">
      <c r="A128" s="399"/>
      <c r="B128" s="399"/>
      <c r="C128" s="399"/>
      <c r="D128" s="399"/>
    </row>
    <row r="129" spans="1:4" x14ac:dyDescent="0.2">
      <c r="A129" s="399"/>
      <c r="B129" s="399"/>
      <c r="C129" s="399"/>
      <c r="D129" s="399"/>
    </row>
    <row r="130" spans="1:4" x14ac:dyDescent="0.2">
      <c r="A130" s="399"/>
      <c r="B130" s="399"/>
      <c r="C130" s="399"/>
      <c r="D130" s="399"/>
    </row>
    <row r="131" spans="1:4" x14ac:dyDescent="0.2">
      <c r="A131" s="399"/>
      <c r="B131" s="399"/>
      <c r="C131" s="399"/>
      <c r="D131" s="399"/>
    </row>
    <row r="132" spans="1:4" x14ac:dyDescent="0.2">
      <c r="A132" s="399"/>
      <c r="B132" s="399"/>
      <c r="C132" s="399"/>
      <c r="D132" s="399"/>
    </row>
    <row r="133" spans="1:4" x14ac:dyDescent="0.2">
      <c r="A133" s="399"/>
      <c r="B133" s="399"/>
      <c r="C133" s="399"/>
      <c r="D133" s="399"/>
    </row>
    <row r="134" spans="1:4" x14ac:dyDescent="0.2">
      <c r="A134" s="399"/>
      <c r="B134" s="399"/>
      <c r="C134" s="399"/>
      <c r="D134" s="399"/>
    </row>
    <row r="135" spans="1:4" x14ac:dyDescent="0.2">
      <c r="A135" s="399"/>
      <c r="B135" s="399"/>
      <c r="C135" s="399"/>
      <c r="D135" s="399"/>
    </row>
    <row r="136" spans="1:4" x14ac:dyDescent="0.2">
      <c r="A136" s="399"/>
      <c r="B136" s="399"/>
      <c r="C136" s="399"/>
      <c r="D136" s="399"/>
    </row>
    <row r="137" spans="1:4" x14ac:dyDescent="0.2">
      <c r="A137" s="399"/>
      <c r="B137" s="399"/>
      <c r="C137" s="399"/>
      <c r="D137" s="399"/>
    </row>
    <row r="138" spans="1:4" x14ac:dyDescent="0.2">
      <c r="A138" s="399"/>
      <c r="B138" s="399"/>
      <c r="C138" s="399"/>
      <c r="D138" s="399"/>
    </row>
    <row r="139" spans="1:4" x14ac:dyDescent="0.2">
      <c r="A139" s="399"/>
      <c r="B139" s="399"/>
      <c r="C139" s="399"/>
      <c r="D139" s="399"/>
    </row>
    <row r="140" spans="1:4" x14ac:dyDescent="0.2">
      <c r="A140" s="399"/>
      <c r="B140" s="399"/>
      <c r="C140" s="399"/>
      <c r="D140" s="399"/>
    </row>
    <row r="141" spans="1:4" x14ac:dyDescent="0.2">
      <c r="A141" s="399"/>
      <c r="B141" s="399"/>
      <c r="C141" s="399"/>
      <c r="D141" s="399"/>
    </row>
    <row r="142" spans="1:4" x14ac:dyDescent="0.2">
      <c r="A142" s="399"/>
      <c r="B142" s="399"/>
      <c r="C142" s="399"/>
      <c r="D142" s="399"/>
    </row>
    <row r="143" spans="1:4" x14ac:dyDescent="0.2">
      <c r="A143" s="399"/>
      <c r="B143" s="399"/>
      <c r="C143" s="399"/>
      <c r="D143" s="399"/>
    </row>
    <row r="144" spans="1:4" x14ac:dyDescent="0.2">
      <c r="A144" s="399"/>
      <c r="B144" s="399"/>
      <c r="C144" s="399"/>
      <c r="D144" s="399"/>
    </row>
    <row r="145" spans="1:4" x14ac:dyDescent="0.2">
      <c r="A145" s="399"/>
      <c r="B145" s="399"/>
      <c r="C145" s="399"/>
      <c r="D145" s="399"/>
    </row>
    <row r="146" spans="1:4" x14ac:dyDescent="0.2">
      <c r="A146" s="399"/>
      <c r="B146" s="399"/>
      <c r="C146" s="399"/>
      <c r="D146" s="399"/>
    </row>
    <row r="147" spans="1:4" x14ac:dyDescent="0.2">
      <c r="A147" s="399"/>
      <c r="B147" s="399"/>
      <c r="C147" s="399"/>
      <c r="D147" s="399"/>
    </row>
    <row r="148" spans="1:4" x14ac:dyDescent="0.2">
      <c r="A148" s="399"/>
      <c r="B148" s="399"/>
      <c r="C148" s="399"/>
      <c r="D148" s="399"/>
    </row>
    <row r="149" spans="1:4" x14ac:dyDescent="0.2">
      <c r="A149" s="399"/>
      <c r="B149" s="399"/>
      <c r="C149" s="399"/>
      <c r="D149" s="399"/>
    </row>
    <row r="150" spans="1:4" x14ac:dyDescent="0.2">
      <c r="A150" s="399"/>
      <c r="B150" s="399"/>
      <c r="C150" s="399"/>
      <c r="D150" s="399"/>
    </row>
    <row r="151" spans="1:4" x14ac:dyDescent="0.2">
      <c r="A151" s="399"/>
      <c r="B151" s="399"/>
      <c r="C151" s="399"/>
      <c r="D151" s="399"/>
    </row>
    <row r="152" spans="1:4" x14ac:dyDescent="0.2">
      <c r="A152" s="399"/>
      <c r="B152" s="399"/>
      <c r="C152" s="399"/>
      <c r="D152" s="399"/>
    </row>
    <row r="153" spans="1:4" x14ac:dyDescent="0.2">
      <c r="A153" s="399"/>
      <c r="B153" s="399"/>
      <c r="C153" s="399"/>
      <c r="D153" s="399"/>
    </row>
    <row r="154" spans="1:4" x14ac:dyDescent="0.2">
      <c r="A154" s="399"/>
      <c r="B154" s="399"/>
      <c r="C154" s="399"/>
      <c r="D154" s="399"/>
    </row>
    <row r="155" spans="1:4" x14ac:dyDescent="0.2">
      <c r="A155" s="399"/>
      <c r="B155" s="399"/>
      <c r="C155" s="399"/>
      <c r="D155" s="399"/>
    </row>
    <row r="156" spans="1:4" x14ac:dyDescent="0.2">
      <c r="A156" s="399"/>
      <c r="B156" s="399"/>
      <c r="C156" s="399"/>
      <c r="D156" s="399"/>
    </row>
    <row r="157" spans="1:4" x14ac:dyDescent="0.2">
      <c r="A157" s="399"/>
      <c r="B157" s="399"/>
      <c r="C157" s="399"/>
      <c r="D157" s="399"/>
    </row>
    <row r="158" spans="1:4" x14ac:dyDescent="0.2">
      <c r="A158" s="399"/>
      <c r="B158" s="399"/>
      <c r="C158" s="399"/>
      <c r="D158" s="399"/>
    </row>
    <row r="159" spans="1:4" x14ac:dyDescent="0.2">
      <c r="A159" s="399"/>
      <c r="B159" s="399"/>
      <c r="C159" s="399"/>
      <c r="D159" s="399"/>
    </row>
    <row r="160" spans="1:4" x14ac:dyDescent="0.2">
      <c r="A160" s="399"/>
      <c r="B160" s="399"/>
      <c r="C160" s="399"/>
      <c r="D160" s="399"/>
    </row>
    <row r="161" spans="1:4" x14ac:dyDescent="0.2">
      <c r="A161" s="399"/>
      <c r="B161" s="399"/>
      <c r="C161" s="399"/>
      <c r="D161" s="399"/>
    </row>
    <row r="162" spans="1:4" x14ac:dyDescent="0.2">
      <c r="A162" s="399"/>
      <c r="B162" s="399"/>
      <c r="C162" s="399"/>
      <c r="D162" s="399"/>
    </row>
    <row r="163" spans="1:4" x14ac:dyDescent="0.2">
      <c r="A163" s="399"/>
      <c r="B163" s="399"/>
      <c r="C163" s="399"/>
      <c r="D163" s="399"/>
    </row>
    <row r="164" spans="1:4" x14ac:dyDescent="0.2">
      <c r="A164" s="399"/>
      <c r="B164" s="399"/>
      <c r="C164" s="399"/>
      <c r="D164" s="399"/>
    </row>
    <row r="165" spans="1:4" x14ac:dyDescent="0.2">
      <c r="A165" s="399"/>
      <c r="B165" s="399"/>
      <c r="C165" s="399"/>
      <c r="D165" s="399"/>
    </row>
    <row r="166" spans="1:4" x14ac:dyDescent="0.2">
      <c r="A166" s="399"/>
      <c r="B166" s="399"/>
      <c r="C166" s="399"/>
      <c r="D166" s="399"/>
    </row>
    <row r="167" spans="1:4" x14ac:dyDescent="0.2">
      <c r="A167" s="399"/>
      <c r="B167" s="399"/>
      <c r="C167" s="399"/>
      <c r="D167" s="399"/>
    </row>
    <row r="168" spans="1:4" x14ac:dyDescent="0.2">
      <c r="A168" s="399"/>
      <c r="B168" s="399"/>
      <c r="C168" s="399"/>
      <c r="D168" s="399"/>
    </row>
    <row r="169" spans="1:4" x14ac:dyDescent="0.2">
      <c r="A169" s="399"/>
      <c r="B169" s="399"/>
      <c r="C169" s="399"/>
      <c r="D169" s="399"/>
    </row>
    <row r="170" spans="1:4" x14ac:dyDescent="0.2">
      <c r="A170" s="399"/>
      <c r="B170" s="399"/>
      <c r="C170" s="399"/>
      <c r="D170" s="399"/>
    </row>
    <row r="171" spans="1:4" x14ac:dyDescent="0.2">
      <c r="A171" s="399"/>
      <c r="B171" s="399"/>
      <c r="C171" s="399"/>
      <c r="D171" s="399"/>
    </row>
    <row r="172" spans="1:4" x14ac:dyDescent="0.2">
      <c r="A172" s="399"/>
      <c r="B172" s="399"/>
      <c r="C172" s="399"/>
      <c r="D172" s="399"/>
    </row>
    <row r="173" spans="1:4" x14ac:dyDescent="0.2">
      <c r="A173" s="399"/>
      <c r="B173" s="399"/>
      <c r="C173" s="399"/>
      <c r="D173" s="399"/>
    </row>
    <row r="174" spans="1:4" x14ac:dyDescent="0.2">
      <c r="A174" s="399"/>
      <c r="B174" s="399"/>
      <c r="C174" s="399"/>
      <c r="D174" s="399"/>
    </row>
    <row r="175" spans="1:4" x14ac:dyDescent="0.2">
      <c r="A175" s="399"/>
      <c r="B175" s="399"/>
      <c r="C175" s="399"/>
      <c r="D175" s="399"/>
    </row>
    <row r="176" spans="1:4" x14ac:dyDescent="0.2">
      <c r="A176" s="399"/>
      <c r="B176" s="399"/>
      <c r="C176" s="399"/>
      <c r="D176" s="399"/>
    </row>
    <row r="177" spans="1:4" x14ac:dyDescent="0.2">
      <c r="A177" s="399"/>
      <c r="B177" s="399"/>
      <c r="C177" s="399"/>
      <c r="D177" s="399"/>
    </row>
    <row r="178" spans="1:4" x14ac:dyDescent="0.2">
      <c r="A178" s="399"/>
      <c r="B178" s="399"/>
      <c r="C178" s="399"/>
      <c r="D178" s="399"/>
    </row>
    <row r="179" spans="1:4" x14ac:dyDescent="0.2">
      <c r="A179" s="399"/>
      <c r="B179" s="399"/>
      <c r="C179" s="399"/>
      <c r="D179" s="399"/>
    </row>
    <row r="180" spans="1:4" x14ac:dyDescent="0.2">
      <c r="A180" s="399"/>
      <c r="B180" s="399"/>
      <c r="C180" s="399"/>
      <c r="D180" s="399"/>
    </row>
    <row r="181" spans="1:4" x14ac:dyDescent="0.2">
      <c r="A181" s="399"/>
      <c r="B181" s="399"/>
      <c r="C181" s="399"/>
      <c r="D181" s="399"/>
    </row>
    <row r="182" spans="1:4" x14ac:dyDescent="0.2">
      <c r="A182" s="399"/>
      <c r="B182" s="399"/>
      <c r="C182" s="399"/>
      <c r="D182" s="399"/>
    </row>
    <row r="183" spans="1:4" x14ac:dyDescent="0.2">
      <c r="A183" s="399"/>
      <c r="B183" s="399"/>
      <c r="C183" s="399"/>
      <c r="D183" s="399"/>
    </row>
    <row r="184" spans="1:4" x14ac:dyDescent="0.2">
      <c r="A184" s="399"/>
      <c r="B184" s="399"/>
      <c r="C184" s="399"/>
      <c r="D184" s="399"/>
    </row>
    <row r="185" spans="1:4" x14ac:dyDescent="0.2">
      <c r="A185" s="399"/>
      <c r="B185" s="399"/>
      <c r="C185" s="399"/>
      <c r="D185" s="399"/>
    </row>
    <row r="186" spans="1:4" x14ac:dyDescent="0.2">
      <c r="A186" s="399"/>
      <c r="B186" s="399"/>
      <c r="C186" s="399"/>
      <c r="D186" s="399"/>
    </row>
    <row r="187" spans="1:4" x14ac:dyDescent="0.2">
      <c r="A187" s="399"/>
      <c r="B187" s="399"/>
      <c r="C187" s="399"/>
      <c r="D187" s="399"/>
    </row>
    <row r="188" spans="1:4" x14ac:dyDescent="0.2">
      <c r="A188" s="399"/>
      <c r="B188" s="399"/>
      <c r="C188" s="399"/>
      <c r="D188" s="399"/>
    </row>
    <row r="189" spans="1:4" x14ac:dyDescent="0.2">
      <c r="A189" s="399"/>
      <c r="B189" s="399"/>
      <c r="C189" s="399"/>
      <c r="D189" s="399"/>
    </row>
    <row r="190" spans="1:4" x14ac:dyDescent="0.2">
      <c r="A190" s="399"/>
      <c r="B190" s="399"/>
      <c r="C190" s="399"/>
      <c r="D190" s="399"/>
    </row>
    <row r="191" spans="1:4" x14ac:dyDescent="0.2">
      <c r="A191" s="399"/>
      <c r="B191" s="399"/>
      <c r="C191" s="399"/>
      <c r="D191" s="399"/>
    </row>
    <row r="192" spans="1:4" x14ac:dyDescent="0.2">
      <c r="A192" s="399"/>
      <c r="B192" s="399"/>
      <c r="C192" s="399"/>
      <c r="D192" s="399"/>
    </row>
    <row r="193" spans="1:4" x14ac:dyDescent="0.2">
      <c r="A193" s="399"/>
      <c r="B193" s="399"/>
      <c r="C193" s="399"/>
      <c r="D193" s="399"/>
    </row>
    <row r="194" spans="1:4" x14ac:dyDescent="0.2">
      <c r="A194" s="399"/>
      <c r="B194" s="399"/>
      <c r="C194" s="399"/>
      <c r="D194" s="399"/>
    </row>
    <row r="195" spans="1:4" x14ac:dyDescent="0.2">
      <c r="A195" s="399"/>
      <c r="B195" s="399"/>
      <c r="C195" s="399"/>
      <c r="D195" s="399"/>
    </row>
    <row r="196" spans="1:4" x14ac:dyDescent="0.2">
      <c r="A196" s="399"/>
      <c r="B196" s="399"/>
      <c r="C196" s="399"/>
      <c r="D196" s="399"/>
    </row>
    <row r="197" spans="1:4" x14ac:dyDescent="0.2">
      <c r="A197" s="399"/>
      <c r="B197" s="399"/>
      <c r="C197" s="399"/>
      <c r="D197" s="399"/>
    </row>
    <row r="198" spans="1:4" x14ac:dyDescent="0.2">
      <c r="A198" s="399"/>
      <c r="B198" s="399"/>
      <c r="C198" s="399"/>
      <c r="D198" s="399"/>
    </row>
    <row r="199" spans="1:4" x14ac:dyDescent="0.2">
      <c r="A199" s="399"/>
      <c r="B199" s="399"/>
      <c r="C199" s="399"/>
      <c r="D199" s="399"/>
    </row>
    <row r="200" spans="1:4" x14ac:dyDescent="0.2">
      <c r="A200" s="399"/>
      <c r="B200" s="399"/>
      <c r="C200" s="399"/>
      <c r="D200" s="399"/>
    </row>
    <row r="201" spans="1:4" x14ac:dyDescent="0.2">
      <c r="A201" s="399"/>
      <c r="B201" s="399"/>
      <c r="C201" s="399"/>
      <c r="D201" s="399"/>
    </row>
    <row r="202" spans="1:4" x14ac:dyDescent="0.2">
      <c r="A202" s="399"/>
      <c r="B202" s="399"/>
      <c r="C202" s="399"/>
      <c r="D202" s="399"/>
    </row>
    <row r="203" spans="1:4" x14ac:dyDescent="0.2">
      <c r="A203" s="399"/>
      <c r="B203" s="399"/>
      <c r="C203" s="399"/>
      <c r="D203" s="399"/>
    </row>
    <row r="204" spans="1:4" x14ac:dyDescent="0.2">
      <c r="A204" s="399"/>
      <c r="B204" s="399"/>
      <c r="C204" s="399"/>
      <c r="D204" s="399"/>
    </row>
    <row r="205" spans="1:4" x14ac:dyDescent="0.2">
      <c r="A205" s="399"/>
      <c r="B205" s="399"/>
      <c r="C205" s="399"/>
      <c r="D205" s="399"/>
    </row>
    <row r="206" spans="1:4" x14ac:dyDescent="0.2">
      <c r="A206" s="399"/>
      <c r="B206" s="399"/>
      <c r="C206" s="399"/>
      <c r="D206" s="399"/>
    </row>
    <row r="207" spans="1:4" x14ac:dyDescent="0.2">
      <c r="A207" s="399"/>
      <c r="B207" s="399"/>
      <c r="C207" s="399"/>
      <c r="D207" s="399"/>
    </row>
    <row r="208" spans="1:4" x14ac:dyDescent="0.2">
      <c r="A208" s="399"/>
      <c r="B208" s="399"/>
      <c r="C208" s="399"/>
      <c r="D208" s="399"/>
    </row>
    <row r="209" spans="1:4" x14ac:dyDescent="0.2">
      <c r="A209" s="399"/>
      <c r="B209" s="399"/>
      <c r="C209" s="399"/>
      <c r="D209" s="399"/>
    </row>
    <row r="210" spans="1:4" x14ac:dyDescent="0.2">
      <c r="A210" s="399"/>
      <c r="B210" s="399"/>
      <c r="C210" s="399"/>
      <c r="D210" s="399"/>
    </row>
    <row r="211" spans="1:4" x14ac:dyDescent="0.2">
      <c r="A211" s="399"/>
      <c r="B211" s="399"/>
      <c r="C211" s="399"/>
      <c r="D211" s="399"/>
    </row>
    <row r="212" spans="1:4" x14ac:dyDescent="0.2">
      <c r="A212" s="399"/>
      <c r="B212" s="399"/>
      <c r="C212" s="399"/>
      <c r="D212" s="399"/>
    </row>
    <row r="213" spans="1:4" x14ac:dyDescent="0.2">
      <c r="A213" s="399"/>
      <c r="B213" s="399"/>
      <c r="C213" s="399"/>
      <c r="D213" s="399"/>
    </row>
    <row r="214" spans="1:4" x14ac:dyDescent="0.2">
      <c r="A214" s="399"/>
      <c r="B214" s="399"/>
      <c r="C214" s="399"/>
      <c r="D214" s="399"/>
    </row>
    <row r="215" spans="1:4" x14ac:dyDescent="0.2">
      <c r="A215" s="399"/>
      <c r="B215" s="399"/>
      <c r="C215" s="399"/>
      <c r="D215" s="399"/>
    </row>
    <row r="216" spans="1:4" x14ac:dyDescent="0.2">
      <c r="A216" s="399"/>
      <c r="B216" s="399"/>
      <c r="C216" s="399"/>
      <c r="D216" s="399"/>
    </row>
    <row r="217" spans="1:4" x14ac:dyDescent="0.2">
      <c r="A217" s="399"/>
      <c r="B217" s="399"/>
      <c r="C217" s="399"/>
      <c r="D217" s="399"/>
    </row>
    <row r="218" spans="1:4" x14ac:dyDescent="0.2">
      <c r="A218" s="399"/>
      <c r="B218" s="399"/>
      <c r="C218" s="399"/>
      <c r="D218" s="399"/>
    </row>
    <row r="219" spans="1:4" x14ac:dyDescent="0.2">
      <c r="A219" s="399"/>
      <c r="B219" s="399"/>
      <c r="C219" s="399"/>
      <c r="D219" s="399"/>
    </row>
    <row r="220" spans="1:4" x14ac:dyDescent="0.2">
      <c r="A220" s="399"/>
      <c r="B220" s="399"/>
      <c r="C220" s="399"/>
      <c r="D220" s="399"/>
    </row>
    <row r="221" spans="1:4" x14ac:dyDescent="0.2">
      <c r="A221" s="399"/>
      <c r="B221" s="399"/>
      <c r="C221" s="399"/>
      <c r="D221" s="399"/>
    </row>
    <row r="222" spans="1:4" x14ac:dyDescent="0.2">
      <c r="A222" s="399"/>
      <c r="B222" s="399"/>
      <c r="C222" s="399"/>
      <c r="D222" s="399"/>
    </row>
    <row r="223" spans="1:4" x14ac:dyDescent="0.2">
      <c r="A223" s="399"/>
      <c r="B223" s="399"/>
      <c r="C223" s="399"/>
      <c r="D223" s="399"/>
    </row>
    <row r="224" spans="1:4" x14ac:dyDescent="0.2">
      <c r="A224" s="399"/>
      <c r="B224" s="399"/>
      <c r="C224" s="399"/>
      <c r="D224" s="399"/>
    </row>
    <row r="225" spans="1:4" x14ac:dyDescent="0.2">
      <c r="A225" s="399"/>
      <c r="B225" s="399"/>
      <c r="C225" s="399"/>
      <c r="D225" s="399"/>
    </row>
    <row r="226" spans="1:4" x14ac:dyDescent="0.2">
      <c r="A226" s="399"/>
      <c r="B226" s="399"/>
      <c r="C226" s="399"/>
      <c r="D226" s="399"/>
    </row>
    <row r="227" spans="1:4" x14ac:dyDescent="0.2">
      <c r="A227" s="399"/>
      <c r="B227" s="399"/>
      <c r="C227" s="399"/>
      <c r="D227" s="399"/>
    </row>
    <row r="228" spans="1:4" x14ac:dyDescent="0.2">
      <c r="A228" s="399"/>
      <c r="B228" s="399"/>
      <c r="C228" s="399"/>
      <c r="D228" s="399"/>
    </row>
    <row r="229" spans="1:4" x14ac:dyDescent="0.2">
      <c r="A229" s="399"/>
      <c r="B229" s="399"/>
      <c r="C229" s="399"/>
      <c r="D229" s="399"/>
    </row>
    <row r="230" spans="1:4" x14ac:dyDescent="0.2">
      <c r="A230" s="399"/>
      <c r="B230" s="399"/>
      <c r="C230" s="399"/>
      <c r="D230" s="399"/>
    </row>
    <row r="231" spans="1:4" x14ac:dyDescent="0.2">
      <c r="A231" s="399"/>
      <c r="B231" s="399"/>
      <c r="C231" s="399"/>
      <c r="D231" s="399"/>
    </row>
    <row r="232" spans="1:4" x14ac:dyDescent="0.2">
      <c r="A232" s="399"/>
      <c r="B232" s="399"/>
      <c r="C232" s="399"/>
      <c r="D232" s="399"/>
    </row>
    <row r="233" spans="1:4" x14ac:dyDescent="0.2">
      <c r="A233" s="399"/>
      <c r="B233" s="399"/>
      <c r="C233" s="399"/>
      <c r="D233" s="399"/>
    </row>
    <row r="234" spans="1:4" x14ac:dyDescent="0.2">
      <c r="A234" s="399"/>
      <c r="B234" s="399"/>
      <c r="C234" s="399"/>
      <c r="D234" s="399"/>
    </row>
    <row r="235" spans="1:4" x14ac:dyDescent="0.2">
      <c r="A235" s="399"/>
      <c r="B235" s="399"/>
      <c r="C235" s="399"/>
      <c r="D235" s="399"/>
    </row>
    <row r="236" spans="1:4" x14ac:dyDescent="0.2">
      <c r="A236" s="399"/>
      <c r="B236" s="399"/>
      <c r="C236" s="399"/>
      <c r="D236" s="399"/>
    </row>
    <row r="237" spans="1:4" x14ac:dyDescent="0.2">
      <c r="A237" s="399"/>
      <c r="B237" s="399"/>
      <c r="C237" s="399"/>
      <c r="D237" s="399"/>
    </row>
    <row r="238" spans="1:4" x14ac:dyDescent="0.2">
      <c r="A238" s="399"/>
      <c r="B238" s="399"/>
      <c r="C238" s="399"/>
      <c r="D238" s="399"/>
    </row>
    <row r="239" spans="1:4" x14ac:dyDescent="0.2">
      <c r="A239" s="399"/>
      <c r="B239" s="399"/>
      <c r="C239" s="399"/>
      <c r="D239" s="399"/>
    </row>
    <row r="240" spans="1:4" x14ac:dyDescent="0.2">
      <c r="A240" s="399"/>
      <c r="B240" s="399"/>
      <c r="C240" s="399"/>
      <c r="D240" s="399"/>
    </row>
  </sheetData>
  <mergeCells count="6">
    <mergeCell ref="A21:D21"/>
    <mergeCell ref="A5:D5"/>
    <mergeCell ref="A6:B6"/>
    <mergeCell ref="A7:A19"/>
    <mergeCell ref="B7:B19"/>
    <mergeCell ref="C7:C19"/>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&amp;L&amp;"Tahoma,Normal"484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Button 1">
              <controlPr defaultSize="0" print="0" autoFill="0" autoPict="0" macro="[1]!Macro21">
                <anchor moveWithCells="1" sizeWithCells="1">
                  <from>
                    <xdr:col>2</xdr:col>
                    <xdr:colOff>3038475</xdr:colOff>
                    <xdr:row>11</xdr:row>
                    <xdr:rowOff>238125</xdr:rowOff>
                  </from>
                  <to>
                    <xdr:col>2</xdr:col>
                    <xdr:colOff>3038475</xdr:colOff>
                    <xdr:row>11</xdr:row>
                    <xdr:rowOff>238125</xdr:rowOff>
                  </to>
                </anchor>
              </controlPr>
            </control>
          </mc:Choice>
        </mc:AlternateContent>
        <mc:AlternateContent xmlns:mc="http://schemas.openxmlformats.org/markup-compatibility/2006">
          <mc:Choice Requires="x14">
            <control shapeId="32770" r:id="rId5" name="Button 2">
              <controlPr defaultSize="0" print="0" autoFill="0" autoPict="0" macro="[1]!Macro21">
                <anchor moveWithCells="1" sizeWithCells="1">
                  <from>
                    <xdr:col>2</xdr:col>
                    <xdr:colOff>3038475</xdr:colOff>
                    <xdr:row>11</xdr:row>
                    <xdr:rowOff>238125</xdr:rowOff>
                  </from>
                  <to>
                    <xdr:col>2</xdr:col>
                    <xdr:colOff>3038475</xdr:colOff>
                    <xdr:row>11</xdr:row>
                    <xdr:rowOff>238125</xdr:rowOff>
                  </to>
                </anchor>
              </controlPr>
            </control>
          </mc:Choice>
        </mc:AlternateContent>
        <mc:AlternateContent xmlns:mc="http://schemas.openxmlformats.org/markup-compatibility/2006">
          <mc:Choice Requires="x14">
            <control shapeId="32771" r:id="rId6" name="Button 3">
              <controlPr defaultSize="0" print="0" autoFill="0" autoPict="0" macro="[1]!Macro21">
                <anchor moveWithCells="1" sizeWithCells="1">
                  <from>
                    <xdr:col>2</xdr:col>
                    <xdr:colOff>3038475</xdr:colOff>
                    <xdr:row>11</xdr:row>
                    <xdr:rowOff>238125</xdr:rowOff>
                  </from>
                  <to>
                    <xdr:col>2</xdr:col>
                    <xdr:colOff>3038475</xdr:colOff>
                    <xdr:row>11</xdr:row>
                    <xdr:rowOff>238125</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Q17"/>
  <sheetViews>
    <sheetView showGridLines="0" view="pageBreakPreview" topLeftCell="A4"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6.5" customHeight="1" x14ac:dyDescent="0.2">
      <c r="A1" s="93" t="s">
        <v>2076</v>
      </c>
      <c r="B1" s="94"/>
      <c r="C1" s="94"/>
      <c r="D1" s="94"/>
      <c r="E1" s="94"/>
      <c r="F1" s="94"/>
      <c r="G1" s="94"/>
      <c r="H1" s="94"/>
      <c r="I1" s="94"/>
      <c r="J1" s="94"/>
      <c r="K1" s="94"/>
      <c r="L1" s="94"/>
      <c r="M1" s="1555" t="s">
        <v>1612</v>
      </c>
      <c r="N1" s="1555"/>
      <c r="O1" s="1555"/>
    </row>
    <row r="2" spans="1:17" s="62" customFormat="1" ht="16.5" customHeight="1" x14ac:dyDescent="0.2">
      <c r="A2" s="93" t="s">
        <v>2046</v>
      </c>
      <c r="B2" s="94"/>
      <c r="C2" s="94"/>
      <c r="D2" s="94"/>
      <c r="E2" s="94"/>
      <c r="F2" s="94"/>
      <c r="G2" s="94"/>
      <c r="H2" s="94"/>
      <c r="I2" s="94"/>
      <c r="J2" s="94"/>
      <c r="K2" s="94"/>
      <c r="L2" s="94"/>
      <c r="M2" s="94"/>
      <c r="N2" s="94"/>
      <c r="O2" s="94"/>
    </row>
    <row r="3" spans="1:17" ht="12.75" customHeight="1" x14ac:dyDescent="0.2">
      <c r="A3" s="472"/>
      <c r="B3" s="1556"/>
      <c r="C3" s="1556"/>
      <c r="D3" s="1556"/>
      <c r="E3" s="1556"/>
      <c r="F3" s="1556"/>
      <c r="G3" s="1556"/>
      <c r="H3" s="1556"/>
      <c r="I3" s="1556"/>
      <c r="J3" s="1556"/>
      <c r="K3" s="1556"/>
      <c r="L3" s="1556"/>
      <c r="M3" s="1556"/>
      <c r="N3" s="1556"/>
      <c r="O3" s="1556"/>
    </row>
    <row r="4" spans="1:17" ht="18"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ht="53.25" customHeight="1" x14ac:dyDescent="0.2">
      <c r="A6" s="1073" t="s">
        <v>1756</v>
      </c>
      <c r="B6" s="1562" t="s">
        <v>1982</v>
      </c>
      <c r="C6" s="1562"/>
      <c r="D6" s="1563" t="s">
        <v>1757</v>
      </c>
      <c r="E6" s="1563"/>
      <c r="F6" s="1335" t="s">
        <v>1758</v>
      </c>
      <c r="G6" s="1318"/>
      <c r="H6" s="1074" t="s">
        <v>2155</v>
      </c>
      <c r="I6" s="1318"/>
      <c r="J6" s="1174">
        <v>4.9799999999999997E-2</v>
      </c>
      <c r="K6" s="1318"/>
      <c r="L6" s="1375" t="s">
        <v>2156</v>
      </c>
      <c r="M6" s="1318"/>
      <c r="N6" s="1564" t="s">
        <v>1759</v>
      </c>
      <c r="O6" s="1564"/>
    </row>
    <row r="7" spans="1:17" ht="68.25" customHeight="1" x14ac:dyDescent="0.2">
      <c r="A7" s="1336" t="s">
        <v>1760</v>
      </c>
      <c r="B7" s="1565" t="s">
        <v>1992</v>
      </c>
      <c r="C7" s="1565"/>
      <c r="D7" s="1565" t="s">
        <v>1761</v>
      </c>
      <c r="E7" s="1565"/>
      <c r="F7" s="1336" t="s">
        <v>1758</v>
      </c>
      <c r="G7" s="1283"/>
      <c r="H7" s="1319">
        <v>2010</v>
      </c>
      <c r="I7" s="1283"/>
      <c r="J7" s="1337">
        <v>0.74490000000000001</v>
      </c>
      <c r="K7" s="1283"/>
      <c r="L7" s="1337">
        <v>0.74490000000000001</v>
      </c>
      <c r="M7" s="1283"/>
      <c r="N7" s="1566">
        <v>0.8</v>
      </c>
      <c r="O7" s="1566"/>
    </row>
    <row r="8" spans="1:17" ht="78" customHeight="1" x14ac:dyDescent="0.2">
      <c r="A8" s="1336" t="s">
        <v>1762</v>
      </c>
      <c r="B8" s="1567" t="s">
        <v>1763</v>
      </c>
      <c r="C8" s="1567"/>
      <c r="D8" s="1565" t="s">
        <v>1764</v>
      </c>
      <c r="E8" s="1565"/>
      <c r="F8" s="1336" t="s">
        <v>1758</v>
      </c>
      <c r="G8" s="1283"/>
      <c r="H8" s="1319">
        <v>2010</v>
      </c>
      <c r="I8" s="1283"/>
      <c r="J8" s="1337">
        <v>39.5</v>
      </c>
      <c r="K8" s="1283"/>
      <c r="L8" s="1337">
        <v>39.5</v>
      </c>
      <c r="M8" s="1283"/>
      <c r="N8" s="1566">
        <v>44.5</v>
      </c>
      <c r="O8" s="1566"/>
    </row>
    <row r="9" spans="1:17" ht="40.5" customHeight="1" x14ac:dyDescent="0.2">
      <c r="A9" s="1338" t="s">
        <v>1936</v>
      </c>
      <c r="B9" s="1568" t="s">
        <v>1937</v>
      </c>
      <c r="C9" s="1568"/>
      <c r="D9" s="1568" t="s">
        <v>1765</v>
      </c>
      <c r="E9" s="1568"/>
      <c r="F9" s="1338" t="s">
        <v>1766</v>
      </c>
      <c r="G9" s="1284"/>
      <c r="H9" s="1320">
        <v>2012</v>
      </c>
      <c r="I9" s="1284"/>
      <c r="J9" s="1376">
        <v>6.3E-2</v>
      </c>
      <c r="K9" s="1284"/>
      <c r="L9" s="1377" t="s">
        <v>2157</v>
      </c>
      <c r="M9" s="1284"/>
      <c r="N9" s="1569">
        <v>0.04</v>
      </c>
      <c r="O9" s="1569"/>
    </row>
    <row r="10" spans="1:17" s="67" customFormat="1" ht="15" customHeight="1" x14ac:dyDescent="0.2">
      <c r="A10" s="1574" t="s">
        <v>1996</v>
      </c>
      <c r="B10" s="1574"/>
      <c r="C10" s="1574"/>
      <c r="D10" s="1574"/>
      <c r="E10" s="1574"/>
      <c r="F10" s="1574"/>
      <c r="G10" s="1574"/>
      <c r="H10" s="1574"/>
      <c r="I10" s="1574"/>
      <c r="J10" s="1574"/>
      <c r="K10" s="1574"/>
      <c r="L10" s="1574"/>
      <c r="M10" s="1574"/>
      <c r="N10" s="1575"/>
      <c r="O10" s="1575"/>
      <c r="Q10" s="68"/>
    </row>
    <row r="11" spans="1:17" s="67" customFormat="1" ht="75" customHeight="1" x14ac:dyDescent="0.2">
      <c r="A11" s="1339" t="s">
        <v>1767</v>
      </c>
      <c r="B11" s="1576" t="s">
        <v>1768</v>
      </c>
      <c r="C11" s="1576"/>
      <c r="D11" s="1576" t="s">
        <v>1993</v>
      </c>
      <c r="E11" s="1576"/>
      <c r="F11" s="1340" t="s">
        <v>1766</v>
      </c>
      <c r="G11" s="1074"/>
      <c r="H11" s="1375">
        <v>2013</v>
      </c>
      <c r="I11" s="1074"/>
      <c r="J11" s="1378">
        <v>-0.15</v>
      </c>
      <c r="K11" s="1074"/>
      <c r="L11" s="1379" t="s">
        <v>2171</v>
      </c>
      <c r="M11" s="1074"/>
      <c r="N11" s="1577" t="s">
        <v>1769</v>
      </c>
      <c r="O11" s="1577"/>
      <c r="Q11" s="68"/>
    </row>
    <row r="12" spans="1:17" s="67" customFormat="1" ht="38.25" customHeight="1" x14ac:dyDescent="0.2">
      <c r="A12" s="1341" t="s">
        <v>1770</v>
      </c>
      <c r="B12" s="1578" t="s">
        <v>1771</v>
      </c>
      <c r="C12" s="1578"/>
      <c r="D12" s="1579" t="s">
        <v>1757</v>
      </c>
      <c r="E12" s="1579"/>
      <c r="F12" s="1337" t="s">
        <v>1758</v>
      </c>
      <c r="G12" s="1319"/>
      <c r="H12" s="1356">
        <v>2013</v>
      </c>
      <c r="I12" s="1319"/>
      <c r="J12" s="1345">
        <v>12.5</v>
      </c>
      <c r="K12" s="1319"/>
      <c r="L12" s="1345">
        <v>12.5</v>
      </c>
      <c r="M12" s="1319"/>
      <c r="N12" s="1580">
        <v>27.8</v>
      </c>
      <c r="O12" s="1580"/>
      <c r="Q12" s="68"/>
    </row>
    <row r="13" spans="1:17" s="67" customFormat="1" ht="62.25" customHeight="1" x14ac:dyDescent="0.2">
      <c r="A13" s="1342" t="s">
        <v>1772</v>
      </c>
      <c r="B13" s="1570" t="s">
        <v>1773</v>
      </c>
      <c r="C13" s="1570"/>
      <c r="D13" s="1571" t="s">
        <v>2125</v>
      </c>
      <c r="E13" s="1571"/>
      <c r="F13" s="1343" t="s">
        <v>1758</v>
      </c>
      <c r="G13" s="1320"/>
      <c r="H13" s="1359">
        <v>2013</v>
      </c>
      <c r="I13" s="1320"/>
      <c r="J13" s="1374">
        <v>0.11</v>
      </c>
      <c r="K13" s="1320"/>
      <c r="L13" s="1380" t="s">
        <v>2172</v>
      </c>
      <c r="M13" s="1320"/>
      <c r="N13" s="1572" t="s">
        <v>1774</v>
      </c>
      <c r="O13" s="1572"/>
      <c r="Q13" s="68"/>
    </row>
    <row r="14" spans="1:17" s="67" customFormat="1" ht="7.5" customHeight="1" x14ac:dyDescent="0.2">
      <c r="A14" s="1344"/>
      <c r="B14" s="1336"/>
      <c r="C14" s="1336"/>
      <c r="D14" s="1345"/>
      <c r="E14" s="1345"/>
      <c r="F14" s="1337"/>
      <c r="G14" s="1319"/>
      <c r="H14" s="1337"/>
      <c r="I14" s="1319"/>
      <c r="J14" s="1346"/>
      <c r="K14" s="1319"/>
      <c r="L14" s="1347"/>
      <c r="M14" s="1319"/>
      <c r="N14" s="1348"/>
      <c r="O14" s="1348"/>
      <c r="Q14" s="68"/>
    </row>
    <row r="15" spans="1:17" ht="9.75" customHeight="1" x14ac:dyDescent="0.2">
      <c r="A15" s="475"/>
      <c r="B15" s="71"/>
      <c r="C15" s="71"/>
      <c r="D15" s="72"/>
      <c r="E15" s="72"/>
      <c r="F15" s="72"/>
      <c r="G15" s="72"/>
      <c r="H15" s="72"/>
      <c r="I15" s="72"/>
      <c r="J15" s="72"/>
      <c r="K15" s="72"/>
      <c r="L15" s="72"/>
      <c r="M15" s="72"/>
      <c r="N15" s="72"/>
      <c r="O15" s="72"/>
    </row>
    <row r="16" spans="1:17" ht="18.75" customHeight="1" x14ac:dyDescent="0.2">
      <c r="A16" s="1573" t="s">
        <v>280</v>
      </c>
      <c r="B16" s="1573"/>
      <c r="C16" s="1573"/>
      <c r="D16" s="1573"/>
      <c r="E16" s="1573"/>
      <c r="F16" s="1573"/>
      <c r="G16" s="1573"/>
      <c r="H16" s="1573"/>
      <c r="I16" s="1573"/>
      <c r="J16" s="1573"/>
      <c r="K16" s="1573"/>
      <c r="L16" s="1573"/>
      <c r="M16" s="1573"/>
      <c r="N16" s="1573"/>
      <c r="O16" s="1573"/>
    </row>
    <row r="17" spans="1:15" x14ac:dyDescent="0.2">
      <c r="A17" s="74"/>
      <c r="B17" s="70"/>
      <c r="C17" s="70"/>
      <c r="D17" s="70"/>
      <c r="E17" s="70"/>
      <c r="F17" s="70"/>
      <c r="G17" s="70"/>
      <c r="H17" s="70"/>
      <c r="I17" s="70"/>
      <c r="J17" s="70"/>
      <c r="K17" s="70"/>
      <c r="L17" s="70"/>
      <c r="M17" s="70"/>
      <c r="N17" s="70"/>
      <c r="O17" s="70"/>
    </row>
  </sheetData>
  <mergeCells count="34">
    <mergeCell ref="B13:C13"/>
    <mergeCell ref="D13:E13"/>
    <mergeCell ref="N13:O13"/>
    <mergeCell ref="A16:O16"/>
    <mergeCell ref="A10:O10"/>
    <mergeCell ref="B11:C11"/>
    <mergeCell ref="D11:E11"/>
    <mergeCell ref="N11:O11"/>
    <mergeCell ref="B12:C12"/>
    <mergeCell ref="D12:E12"/>
    <mergeCell ref="N12:O12"/>
    <mergeCell ref="B8:C8"/>
    <mergeCell ref="D8:E8"/>
    <mergeCell ref="N8:O8"/>
    <mergeCell ref="B9:C9"/>
    <mergeCell ref="D9:E9"/>
    <mergeCell ref="N9:O9"/>
    <mergeCell ref="B6:C6"/>
    <mergeCell ref="D6:E6"/>
    <mergeCell ref="N6:O6"/>
    <mergeCell ref="B7:C7"/>
    <mergeCell ref="D7:E7"/>
    <mergeCell ref="N7:O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&amp;R&amp;"Tahoma,Normal"485</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Q19"/>
  <sheetViews>
    <sheetView showGridLines="0" view="pageBreakPreview"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5" customHeight="1" x14ac:dyDescent="0.2">
      <c r="A3" s="472"/>
      <c r="B3" s="1556"/>
      <c r="C3" s="1556"/>
      <c r="D3" s="1556"/>
      <c r="E3" s="1556"/>
      <c r="F3" s="1556"/>
      <c r="G3" s="1556"/>
      <c r="H3" s="1556"/>
      <c r="I3" s="1556"/>
      <c r="J3" s="1556"/>
      <c r="K3" s="1556"/>
      <c r="L3" s="1556"/>
      <c r="M3" s="1556"/>
      <c r="N3" s="1556"/>
      <c r="O3" s="1556"/>
    </row>
    <row r="4" spans="1:17" ht="21"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54.75" customHeight="1" x14ac:dyDescent="0.2">
      <c r="A6" s="1339" t="s">
        <v>1775</v>
      </c>
      <c r="B6" s="1581" t="s">
        <v>1776</v>
      </c>
      <c r="C6" s="1581"/>
      <c r="D6" s="1576" t="s">
        <v>1994</v>
      </c>
      <c r="E6" s="1576"/>
      <c r="F6" s="1340" t="s">
        <v>1766</v>
      </c>
      <c r="G6" s="1074"/>
      <c r="H6" s="1340">
        <v>2012</v>
      </c>
      <c r="I6" s="1074"/>
      <c r="J6" s="1349">
        <v>0.47899999999999998</v>
      </c>
      <c r="K6" s="1074"/>
      <c r="L6" s="1350" t="s">
        <v>1777</v>
      </c>
      <c r="M6" s="1074"/>
      <c r="N6" s="1577">
        <v>0.3</v>
      </c>
      <c r="O6" s="1577"/>
      <c r="Q6" s="68"/>
    </row>
    <row r="7" spans="1:17" s="67" customFormat="1" ht="77.25" customHeight="1" x14ac:dyDescent="0.2">
      <c r="A7" s="1341" t="s">
        <v>1778</v>
      </c>
      <c r="B7" s="1578" t="s">
        <v>1779</v>
      </c>
      <c r="C7" s="1578"/>
      <c r="D7" s="1579" t="s">
        <v>1993</v>
      </c>
      <c r="E7" s="1579"/>
      <c r="F7" s="1337" t="s">
        <v>1766</v>
      </c>
      <c r="G7" s="1319"/>
      <c r="H7" s="1337">
        <v>2012</v>
      </c>
      <c r="I7" s="1319"/>
      <c r="J7" s="1346">
        <v>-2.1999999999999999E-2</v>
      </c>
      <c r="K7" s="1319"/>
      <c r="L7" s="1347" t="s">
        <v>1780</v>
      </c>
      <c r="M7" s="1319"/>
      <c r="N7" s="1348" t="s">
        <v>1781</v>
      </c>
      <c r="O7" s="1319"/>
      <c r="Q7" s="68"/>
    </row>
    <row r="8" spans="1:17" s="67" customFormat="1" ht="39.75" customHeight="1" x14ac:dyDescent="0.2">
      <c r="A8" s="1341" t="s">
        <v>1782</v>
      </c>
      <c r="B8" s="1578" t="s">
        <v>1783</v>
      </c>
      <c r="C8" s="1578"/>
      <c r="D8" s="1579" t="s">
        <v>1995</v>
      </c>
      <c r="E8" s="1579"/>
      <c r="F8" s="1337" t="s">
        <v>1758</v>
      </c>
      <c r="G8" s="1319"/>
      <c r="H8" s="1337">
        <v>2011</v>
      </c>
      <c r="I8" s="1319"/>
      <c r="J8" s="1346">
        <v>4.7E-2</v>
      </c>
      <c r="K8" s="1319"/>
      <c r="L8" s="1348" t="s">
        <v>1784</v>
      </c>
      <c r="M8" s="1319"/>
      <c r="N8" s="1580" t="s">
        <v>1785</v>
      </c>
      <c r="O8" s="1580"/>
      <c r="Q8" s="68"/>
    </row>
    <row r="9" spans="1:17" s="67" customFormat="1" ht="51.75" customHeight="1" x14ac:dyDescent="0.2">
      <c r="A9" s="1342" t="s">
        <v>1786</v>
      </c>
      <c r="B9" s="1570" t="s">
        <v>1787</v>
      </c>
      <c r="C9" s="1570"/>
      <c r="D9" s="1571" t="s">
        <v>1995</v>
      </c>
      <c r="E9" s="1571"/>
      <c r="F9" s="1343" t="s">
        <v>1758</v>
      </c>
      <c r="G9" s="1320"/>
      <c r="H9" s="1359">
        <v>2013</v>
      </c>
      <c r="I9" s="1320"/>
      <c r="J9" s="1374">
        <v>0.29099999999999998</v>
      </c>
      <c r="K9" s="1320"/>
      <c r="L9" s="1351" t="s">
        <v>1788</v>
      </c>
      <c r="M9" s="1320"/>
      <c r="N9" s="1572" t="s">
        <v>1789</v>
      </c>
      <c r="O9" s="1572"/>
      <c r="Q9" s="68"/>
    </row>
    <row r="10" spans="1:17" s="67" customFormat="1" ht="17.25" customHeight="1" x14ac:dyDescent="0.2">
      <c r="A10" s="1574" t="s">
        <v>2126</v>
      </c>
      <c r="B10" s="1574"/>
      <c r="C10" s="1574"/>
      <c r="D10" s="1574"/>
      <c r="E10" s="1574"/>
      <c r="F10" s="1574"/>
      <c r="G10" s="1574"/>
      <c r="H10" s="1574"/>
      <c r="I10" s="1574"/>
      <c r="J10" s="1574"/>
      <c r="K10" s="1574"/>
      <c r="L10" s="1574"/>
      <c r="M10" s="1574"/>
      <c r="N10" s="1574"/>
      <c r="O10" s="1574"/>
      <c r="Q10" s="68"/>
    </row>
    <row r="11" spans="1:17" s="67" customFormat="1" ht="77.25" customHeight="1" x14ac:dyDescent="0.2">
      <c r="A11" s="1352" t="s">
        <v>1760</v>
      </c>
      <c r="B11" s="1581" t="s">
        <v>1992</v>
      </c>
      <c r="C11" s="1581"/>
      <c r="D11" s="1576" t="s">
        <v>1790</v>
      </c>
      <c r="E11" s="1576"/>
      <c r="F11" s="1340" t="s">
        <v>1758</v>
      </c>
      <c r="G11" s="1074"/>
      <c r="H11" s="1340">
        <v>2012</v>
      </c>
      <c r="I11" s="1074"/>
      <c r="J11" s="1350">
        <v>0.74490000000000001</v>
      </c>
      <c r="K11" s="1074"/>
      <c r="L11" s="1350">
        <v>0.74490000000000001</v>
      </c>
      <c r="M11" s="1074"/>
      <c r="N11" s="1577">
        <v>0.8</v>
      </c>
      <c r="O11" s="1577"/>
      <c r="Q11" s="68"/>
    </row>
    <row r="12" spans="1:17" s="67" customFormat="1" ht="50.25" customHeight="1" x14ac:dyDescent="0.2">
      <c r="A12" s="1353" t="s">
        <v>1936</v>
      </c>
      <c r="B12" s="1578" t="s">
        <v>1937</v>
      </c>
      <c r="C12" s="1578"/>
      <c r="D12" s="1578" t="s">
        <v>1765</v>
      </c>
      <c r="E12" s="1578"/>
      <c r="F12" s="1337" t="s">
        <v>1938</v>
      </c>
      <c r="G12" s="1319"/>
      <c r="H12" s="1319">
        <v>2012</v>
      </c>
      <c r="I12" s="1283"/>
      <c r="J12" s="1381">
        <v>6.3E-2</v>
      </c>
      <c r="K12" s="1283"/>
      <c r="L12" s="1382" t="s">
        <v>2157</v>
      </c>
      <c r="M12" s="1319"/>
      <c r="N12" s="1582">
        <v>0.04</v>
      </c>
      <c r="O12" s="1582"/>
      <c r="Q12" s="68"/>
    </row>
    <row r="13" spans="1:17" s="67" customFormat="1" ht="36.75" customHeight="1" x14ac:dyDescent="0.2">
      <c r="A13" s="1353" t="s">
        <v>1939</v>
      </c>
      <c r="B13" s="1578" t="s">
        <v>1940</v>
      </c>
      <c r="C13" s="1578"/>
      <c r="D13" s="1578" t="s">
        <v>1765</v>
      </c>
      <c r="E13" s="1578"/>
      <c r="F13" s="1337" t="s">
        <v>1766</v>
      </c>
      <c r="G13" s="1319"/>
      <c r="H13" s="1356">
        <v>2012</v>
      </c>
      <c r="I13" s="1319"/>
      <c r="J13" s="1383">
        <v>0.223</v>
      </c>
      <c r="K13" s="1319"/>
      <c r="L13" s="1345" t="s">
        <v>2173</v>
      </c>
      <c r="M13" s="1319"/>
      <c r="N13" s="1582" t="s">
        <v>1941</v>
      </c>
      <c r="O13" s="1582"/>
      <c r="Q13" s="68"/>
    </row>
    <row r="14" spans="1:17" s="67" customFormat="1" ht="27.75" customHeight="1" x14ac:dyDescent="0.2">
      <c r="A14" s="1353" t="s">
        <v>1942</v>
      </c>
      <c r="B14" s="1578" t="s">
        <v>1943</v>
      </c>
      <c r="C14" s="1578"/>
      <c r="D14" s="1578" t="s">
        <v>1765</v>
      </c>
      <c r="E14" s="1578"/>
      <c r="F14" s="1337" t="s">
        <v>1766</v>
      </c>
      <c r="G14" s="1319"/>
      <c r="H14" s="1356">
        <v>2012</v>
      </c>
      <c r="I14" s="1319"/>
      <c r="J14" s="1383">
        <v>0.64400000000000002</v>
      </c>
      <c r="K14" s="1319"/>
      <c r="L14" s="1345" t="s">
        <v>2174</v>
      </c>
      <c r="M14" s="1319"/>
      <c r="N14" s="1582" t="s">
        <v>1944</v>
      </c>
      <c r="O14" s="1582"/>
      <c r="Q14" s="68"/>
    </row>
    <row r="15" spans="1:17" s="67" customFormat="1" ht="41.25" customHeight="1" x14ac:dyDescent="0.2">
      <c r="A15" s="1354" t="s">
        <v>1945</v>
      </c>
      <c r="B15" s="1570" t="s">
        <v>1946</v>
      </c>
      <c r="C15" s="1570"/>
      <c r="D15" s="1570" t="s">
        <v>1765</v>
      </c>
      <c r="E15" s="1570"/>
      <c r="F15" s="1343" t="s">
        <v>1766</v>
      </c>
      <c r="G15" s="1320"/>
      <c r="H15" s="1359">
        <v>2012</v>
      </c>
      <c r="I15" s="1320"/>
      <c r="J15" s="1374">
        <v>0.14799999999999999</v>
      </c>
      <c r="K15" s="1320"/>
      <c r="L15" s="1384" t="s">
        <v>2158</v>
      </c>
      <c r="M15" s="1320"/>
      <c r="N15" s="1583">
        <v>0.13</v>
      </c>
      <c r="O15" s="1583"/>
      <c r="Q15" s="68"/>
    </row>
    <row r="16" spans="1:17" s="67" customFormat="1" ht="11.25" customHeight="1" x14ac:dyDescent="0.2">
      <c r="A16" s="1336"/>
      <c r="B16" s="1336"/>
      <c r="C16" s="1336"/>
      <c r="D16" s="1348"/>
      <c r="E16" s="1348"/>
      <c r="F16" s="1337"/>
      <c r="G16" s="1319"/>
      <c r="H16" s="1337"/>
      <c r="I16" s="1319"/>
      <c r="J16" s="1346"/>
      <c r="K16" s="1319"/>
      <c r="L16" s="1348"/>
      <c r="M16" s="1319"/>
      <c r="N16" s="1355"/>
      <c r="O16" s="1355"/>
      <c r="Q16" s="68"/>
    </row>
    <row r="17" spans="1:15" ht="11.25" customHeight="1" x14ac:dyDescent="0.2">
      <c r="A17" s="475"/>
      <c r="B17" s="71"/>
      <c r="C17" s="71"/>
      <c r="D17" s="72"/>
      <c r="E17" s="72"/>
      <c r="F17" s="72"/>
      <c r="G17" s="72"/>
      <c r="H17" s="72"/>
      <c r="I17" s="72"/>
      <c r="J17" s="72"/>
      <c r="K17" s="72"/>
      <c r="L17" s="72"/>
      <c r="M17" s="72"/>
      <c r="N17" s="72"/>
      <c r="O17" s="72"/>
    </row>
    <row r="18" spans="1:15" ht="21.75" customHeight="1" x14ac:dyDescent="0.2">
      <c r="A18" s="1573" t="s">
        <v>280</v>
      </c>
      <c r="B18" s="1573"/>
      <c r="C18" s="1573"/>
      <c r="D18" s="1573"/>
      <c r="E18" s="1573"/>
      <c r="F18" s="1573"/>
      <c r="G18" s="1573"/>
      <c r="H18" s="1573"/>
      <c r="I18" s="1573"/>
      <c r="J18" s="1573"/>
      <c r="K18" s="1573"/>
      <c r="L18" s="1573"/>
      <c r="M18" s="1573"/>
      <c r="N18" s="1573"/>
      <c r="O18" s="1573"/>
    </row>
    <row r="19" spans="1:15" x14ac:dyDescent="0.2">
      <c r="A19" s="74"/>
      <c r="B19" s="70"/>
      <c r="C19" s="70"/>
      <c r="D19" s="70"/>
      <c r="E19" s="70"/>
      <c r="F19" s="70"/>
      <c r="G19" s="70"/>
      <c r="H19" s="70"/>
      <c r="I19" s="70"/>
      <c r="J19" s="70"/>
      <c r="K19" s="70"/>
      <c r="L19" s="70"/>
      <c r="M19" s="70"/>
      <c r="N19" s="70"/>
      <c r="O19" s="70"/>
    </row>
  </sheetData>
  <mergeCells count="39">
    <mergeCell ref="B15:C15"/>
    <mergeCell ref="D15:E15"/>
    <mergeCell ref="N15:O15"/>
    <mergeCell ref="A18:O18"/>
    <mergeCell ref="B13:C13"/>
    <mergeCell ref="D13:E13"/>
    <mergeCell ref="N13:O13"/>
    <mergeCell ref="B14:C14"/>
    <mergeCell ref="D14:E14"/>
    <mergeCell ref="N14:O14"/>
    <mergeCell ref="A10:O10"/>
    <mergeCell ref="B11:C11"/>
    <mergeCell ref="D11:E11"/>
    <mergeCell ref="N11:O11"/>
    <mergeCell ref="B12:C12"/>
    <mergeCell ref="D12:E12"/>
    <mergeCell ref="N12:O12"/>
    <mergeCell ref="B8:C8"/>
    <mergeCell ref="D8:E8"/>
    <mergeCell ref="N8:O8"/>
    <mergeCell ref="B9:C9"/>
    <mergeCell ref="D9:E9"/>
    <mergeCell ref="N9:O9"/>
    <mergeCell ref="B6:C6"/>
    <mergeCell ref="D6:E6"/>
    <mergeCell ref="N6:O6"/>
    <mergeCell ref="B7:C7"/>
    <mergeCell ref="D7:E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&amp;L&amp;"Tahoma,Normal"486</odd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Q19"/>
  <sheetViews>
    <sheetView showGridLines="0" view="pageBreakPreview" topLeftCell="A10"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8" customHeight="1" x14ac:dyDescent="0.2">
      <c r="A3" s="472"/>
      <c r="B3" s="1556"/>
      <c r="C3" s="1556"/>
      <c r="D3" s="1556"/>
      <c r="E3" s="1556"/>
      <c r="F3" s="1556"/>
      <c r="G3" s="1556"/>
      <c r="H3" s="1556"/>
      <c r="I3" s="1556"/>
      <c r="J3" s="1556"/>
      <c r="K3" s="1556"/>
      <c r="L3" s="1556"/>
      <c r="M3" s="1556"/>
      <c r="N3" s="1556"/>
      <c r="O3" s="1556"/>
    </row>
    <row r="4" spans="1:17" ht="21.75"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39.75" customHeight="1" x14ac:dyDescent="0.2">
      <c r="A6" s="1352" t="s">
        <v>1947</v>
      </c>
      <c r="B6" s="1581" t="s">
        <v>1948</v>
      </c>
      <c r="C6" s="1581"/>
      <c r="D6" s="1581" t="s">
        <v>1765</v>
      </c>
      <c r="E6" s="1581"/>
      <c r="F6" s="1340" t="s">
        <v>1766</v>
      </c>
      <c r="G6" s="1074"/>
      <c r="H6" s="1375">
        <v>2012</v>
      </c>
      <c r="I6" s="1074"/>
      <c r="J6" s="1378">
        <v>0.186</v>
      </c>
      <c r="K6" s="1074"/>
      <c r="L6" s="1379" t="s">
        <v>2175</v>
      </c>
      <c r="M6" s="1074"/>
      <c r="N6" s="1584">
        <v>0.13</v>
      </c>
      <c r="O6" s="1584"/>
      <c r="Q6" s="68"/>
    </row>
    <row r="7" spans="1:17" s="67" customFormat="1" ht="27" customHeight="1" x14ac:dyDescent="0.2">
      <c r="A7" s="1353" t="s">
        <v>1949</v>
      </c>
      <c r="B7" s="1578" t="s">
        <v>1950</v>
      </c>
      <c r="C7" s="1578"/>
      <c r="D7" s="1578" t="s">
        <v>1765</v>
      </c>
      <c r="E7" s="1578"/>
      <c r="F7" s="1337" t="s">
        <v>1938</v>
      </c>
      <c r="G7" s="1319"/>
      <c r="H7" s="1356">
        <v>2012</v>
      </c>
      <c r="I7" s="1319"/>
      <c r="J7" s="1383">
        <v>0.307</v>
      </c>
      <c r="K7" s="1319"/>
      <c r="L7" s="1345" t="s">
        <v>2177</v>
      </c>
      <c r="M7" s="1319"/>
      <c r="N7" s="1582">
        <v>0.16</v>
      </c>
      <c r="O7" s="1582"/>
      <c r="Q7" s="68"/>
    </row>
    <row r="8" spans="1:17" s="67" customFormat="1" ht="116.25" customHeight="1" x14ac:dyDescent="0.2">
      <c r="A8" s="1353" t="s">
        <v>1951</v>
      </c>
      <c r="B8" s="1578" t="s">
        <v>1952</v>
      </c>
      <c r="C8" s="1578"/>
      <c r="D8" s="1578" t="s">
        <v>1997</v>
      </c>
      <c r="E8" s="1578"/>
      <c r="F8" s="1337" t="s">
        <v>1758</v>
      </c>
      <c r="G8" s="1319"/>
      <c r="H8" s="1356">
        <v>2013</v>
      </c>
      <c r="I8" s="1319"/>
      <c r="J8" s="1345" t="s">
        <v>2159</v>
      </c>
      <c r="K8" s="1319"/>
      <c r="L8" s="1345" t="s">
        <v>2160</v>
      </c>
      <c r="M8" s="1319"/>
      <c r="N8" s="1582" t="s">
        <v>1953</v>
      </c>
      <c r="O8" s="1582"/>
      <c r="Q8" s="68"/>
    </row>
    <row r="9" spans="1:17" s="67" customFormat="1" ht="51.75" customHeight="1" x14ac:dyDescent="0.2">
      <c r="A9" s="1353" t="s">
        <v>1954</v>
      </c>
      <c r="B9" s="1578" t="s">
        <v>1955</v>
      </c>
      <c r="C9" s="1578"/>
      <c r="D9" s="1578" t="s">
        <v>1765</v>
      </c>
      <c r="E9" s="1578"/>
      <c r="F9" s="1337" t="s">
        <v>1766</v>
      </c>
      <c r="G9" s="1319"/>
      <c r="H9" s="1356">
        <v>2012</v>
      </c>
      <c r="I9" s="1319"/>
      <c r="J9" s="1383">
        <v>0.192</v>
      </c>
      <c r="K9" s="1319"/>
      <c r="L9" s="1345" t="s">
        <v>2176</v>
      </c>
      <c r="M9" s="1319"/>
      <c r="N9" s="1582">
        <v>0.106</v>
      </c>
      <c r="O9" s="1582"/>
      <c r="Q9" s="68"/>
    </row>
    <row r="10" spans="1:17" s="67" customFormat="1" ht="54.75" customHeight="1" x14ac:dyDescent="0.2">
      <c r="A10" s="1353" t="s">
        <v>1956</v>
      </c>
      <c r="B10" s="1578" t="s">
        <v>1957</v>
      </c>
      <c r="C10" s="1578"/>
      <c r="D10" s="1578" t="s">
        <v>1998</v>
      </c>
      <c r="E10" s="1578"/>
      <c r="F10" s="1337" t="s">
        <v>1958</v>
      </c>
      <c r="G10" s="1319"/>
      <c r="H10" s="1356">
        <v>2013</v>
      </c>
      <c r="I10" s="1319"/>
      <c r="J10" s="1383">
        <v>0.92500000000000004</v>
      </c>
      <c r="K10" s="1319"/>
      <c r="L10" s="1345" t="s">
        <v>1784</v>
      </c>
      <c r="M10" s="1319"/>
      <c r="N10" s="1582">
        <v>1</v>
      </c>
      <c r="O10" s="1582"/>
      <c r="Q10" s="68"/>
    </row>
    <row r="11" spans="1:17" s="67" customFormat="1" ht="42" customHeight="1" x14ac:dyDescent="0.2">
      <c r="A11" s="1353" t="s">
        <v>1959</v>
      </c>
      <c r="B11" s="1578" t="s">
        <v>1960</v>
      </c>
      <c r="C11" s="1578"/>
      <c r="D11" s="1578" t="s">
        <v>1998</v>
      </c>
      <c r="E11" s="1578"/>
      <c r="F11" s="1337" t="s">
        <v>1938</v>
      </c>
      <c r="G11" s="1319"/>
      <c r="H11" s="1356">
        <v>2013</v>
      </c>
      <c r="I11" s="1319"/>
      <c r="J11" s="1383">
        <v>1.7999999999999999E-2</v>
      </c>
      <c r="K11" s="1319"/>
      <c r="L11" s="1345" t="s">
        <v>1784</v>
      </c>
      <c r="M11" s="1319"/>
      <c r="N11" s="1582">
        <v>0</v>
      </c>
      <c r="O11" s="1582"/>
      <c r="Q11" s="68"/>
    </row>
    <row r="12" spans="1:17" s="67" customFormat="1" ht="37.5" customHeight="1" x14ac:dyDescent="0.2">
      <c r="A12" s="1353" t="s">
        <v>1961</v>
      </c>
      <c r="B12" s="1578" t="s">
        <v>1962</v>
      </c>
      <c r="C12" s="1578"/>
      <c r="D12" s="1578" t="s">
        <v>1998</v>
      </c>
      <c r="E12" s="1578"/>
      <c r="F12" s="1337" t="s">
        <v>1766</v>
      </c>
      <c r="G12" s="1319"/>
      <c r="H12" s="1356">
        <v>2013</v>
      </c>
      <c r="I12" s="1319"/>
      <c r="J12" s="1383">
        <v>0.63300000000000001</v>
      </c>
      <c r="K12" s="1319"/>
      <c r="L12" s="1345" t="s">
        <v>1784</v>
      </c>
      <c r="M12" s="1319"/>
      <c r="N12" s="1582">
        <v>0.3</v>
      </c>
      <c r="O12" s="1582"/>
      <c r="Q12" s="68"/>
    </row>
    <row r="13" spans="1:17" s="67" customFormat="1" ht="36.75" customHeight="1" x14ac:dyDescent="0.2">
      <c r="A13" s="1353" t="s">
        <v>1963</v>
      </c>
      <c r="B13" s="1578" t="s">
        <v>1964</v>
      </c>
      <c r="C13" s="1578"/>
      <c r="D13" s="1578" t="s">
        <v>1998</v>
      </c>
      <c r="E13" s="1578"/>
      <c r="F13" s="1337" t="s">
        <v>1958</v>
      </c>
      <c r="G13" s="1319"/>
      <c r="H13" s="1356">
        <v>2013</v>
      </c>
      <c r="I13" s="1319"/>
      <c r="J13" s="1383">
        <v>0.69099999999999995</v>
      </c>
      <c r="K13" s="1319"/>
      <c r="L13" s="1345" t="s">
        <v>1784</v>
      </c>
      <c r="M13" s="1319"/>
      <c r="N13" s="1582">
        <v>1</v>
      </c>
      <c r="O13" s="1582"/>
      <c r="Q13" s="68"/>
    </row>
    <row r="14" spans="1:17" s="67" customFormat="1" ht="39.75" customHeight="1" x14ac:dyDescent="0.2">
      <c r="A14" s="1353" t="s">
        <v>1965</v>
      </c>
      <c r="B14" s="1578" t="s">
        <v>1957</v>
      </c>
      <c r="C14" s="1578"/>
      <c r="D14" s="1578" t="s">
        <v>1998</v>
      </c>
      <c r="E14" s="1578"/>
      <c r="F14" s="1337" t="s">
        <v>1758</v>
      </c>
      <c r="G14" s="1319"/>
      <c r="H14" s="1356">
        <v>2013</v>
      </c>
      <c r="I14" s="1319"/>
      <c r="J14" s="1383">
        <v>0.57299999999999995</v>
      </c>
      <c r="K14" s="1319"/>
      <c r="L14" s="1345" t="s">
        <v>1784</v>
      </c>
      <c r="M14" s="1319"/>
      <c r="N14" s="1582">
        <v>0.7</v>
      </c>
      <c r="O14" s="1582"/>
      <c r="Q14" s="68"/>
    </row>
    <row r="15" spans="1:17" s="67" customFormat="1" ht="37.5" customHeight="1" x14ac:dyDescent="0.2">
      <c r="A15" s="1354" t="s">
        <v>1966</v>
      </c>
      <c r="B15" s="1570" t="s">
        <v>1960</v>
      </c>
      <c r="C15" s="1570"/>
      <c r="D15" s="1570" t="s">
        <v>1998</v>
      </c>
      <c r="E15" s="1570"/>
      <c r="F15" s="1343" t="s">
        <v>1938</v>
      </c>
      <c r="G15" s="1320"/>
      <c r="H15" s="1359">
        <v>2013</v>
      </c>
      <c r="I15" s="1320"/>
      <c r="J15" s="1374">
        <v>0.183</v>
      </c>
      <c r="K15" s="1320"/>
      <c r="L15" s="1384" t="s">
        <v>1784</v>
      </c>
      <c r="M15" s="1320"/>
      <c r="N15" s="1583">
        <v>0.1</v>
      </c>
      <c r="O15" s="1583"/>
      <c r="Q15" s="68"/>
    </row>
    <row r="16" spans="1:17" s="67" customFormat="1" ht="12.75" customHeight="1" x14ac:dyDescent="0.2">
      <c r="A16" s="1353"/>
      <c r="B16" s="1353"/>
      <c r="C16" s="1353"/>
      <c r="D16" s="1353"/>
      <c r="E16" s="1353"/>
      <c r="F16" s="1337"/>
      <c r="G16" s="1319"/>
      <c r="H16" s="1337"/>
      <c r="I16" s="1319"/>
      <c r="J16" s="1346"/>
      <c r="K16" s="1319"/>
      <c r="L16" s="1348"/>
      <c r="M16" s="1319"/>
      <c r="N16" s="1355"/>
      <c r="O16" s="1355"/>
      <c r="Q16" s="68"/>
    </row>
    <row r="17" spans="1:15" ht="14.25" customHeight="1" x14ac:dyDescent="0.2">
      <c r="A17" s="475"/>
      <c r="B17" s="71"/>
      <c r="C17" s="71"/>
      <c r="D17" s="72"/>
      <c r="E17" s="72"/>
      <c r="F17" s="72"/>
      <c r="G17" s="72"/>
      <c r="H17" s="72"/>
      <c r="I17" s="72"/>
      <c r="J17" s="72"/>
      <c r="K17" s="72"/>
      <c r="L17" s="72"/>
      <c r="M17" s="72"/>
      <c r="N17" s="72"/>
      <c r="O17" s="72"/>
    </row>
    <row r="18" spans="1:15" ht="20.25" customHeight="1" x14ac:dyDescent="0.2">
      <c r="A18" s="1573" t="s">
        <v>280</v>
      </c>
      <c r="B18" s="1573"/>
      <c r="C18" s="1573"/>
      <c r="D18" s="1573"/>
      <c r="E18" s="1573"/>
      <c r="F18" s="1573"/>
      <c r="G18" s="1573"/>
      <c r="H18" s="1573"/>
      <c r="I18" s="1573"/>
      <c r="J18" s="1573"/>
      <c r="K18" s="1573"/>
      <c r="L18" s="1573"/>
      <c r="M18" s="1573"/>
      <c r="N18" s="1573"/>
      <c r="O18" s="1573"/>
    </row>
    <row r="19" spans="1:15" x14ac:dyDescent="0.2">
      <c r="A19" s="74"/>
      <c r="B19" s="70"/>
      <c r="C19" s="70"/>
      <c r="D19" s="70"/>
      <c r="E19" s="70"/>
      <c r="F19" s="70"/>
      <c r="G19" s="70"/>
      <c r="H19" s="70"/>
      <c r="I19" s="70"/>
      <c r="J19" s="70"/>
      <c r="K19" s="70"/>
      <c r="L19" s="70"/>
      <c r="M19" s="70"/>
      <c r="N19" s="70"/>
      <c r="O19" s="70"/>
    </row>
  </sheetData>
  <mergeCells count="42">
    <mergeCell ref="A18:O18"/>
    <mergeCell ref="B14:C14"/>
    <mergeCell ref="D14:E14"/>
    <mergeCell ref="N14:O14"/>
    <mergeCell ref="B15:C15"/>
    <mergeCell ref="D15:E15"/>
    <mergeCell ref="N15:O15"/>
    <mergeCell ref="B12:C12"/>
    <mergeCell ref="D12:E12"/>
    <mergeCell ref="N12:O12"/>
    <mergeCell ref="B13:C13"/>
    <mergeCell ref="D13:E13"/>
    <mergeCell ref="N13:O13"/>
    <mergeCell ref="B10:C10"/>
    <mergeCell ref="D10:E10"/>
    <mergeCell ref="N10:O10"/>
    <mergeCell ref="B11:C11"/>
    <mergeCell ref="D11:E11"/>
    <mergeCell ref="N11:O11"/>
    <mergeCell ref="B8:C8"/>
    <mergeCell ref="D8:E8"/>
    <mergeCell ref="N8:O8"/>
    <mergeCell ref="B9:C9"/>
    <mergeCell ref="D9:E9"/>
    <mergeCell ref="N9:O9"/>
    <mergeCell ref="B6:C6"/>
    <mergeCell ref="D6:E6"/>
    <mergeCell ref="N6:O6"/>
    <mergeCell ref="B7:C7"/>
    <mergeCell ref="D7:E7"/>
    <mergeCell ref="N7:O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&amp;R&amp;"Tahoma,Normal"487</oddFooter>
  </headerFooter>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Q17"/>
  <sheetViews>
    <sheetView showGridLines="0" view="pageBreakPreview" topLeftCell="A2"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4.25" customHeight="1" x14ac:dyDescent="0.2">
      <c r="A3" s="472"/>
      <c r="B3" s="1556"/>
      <c r="C3" s="1556"/>
      <c r="D3" s="1556"/>
      <c r="E3" s="1556"/>
      <c r="F3" s="1556"/>
      <c r="G3" s="1556"/>
      <c r="H3" s="1556"/>
      <c r="I3" s="1556"/>
      <c r="J3" s="1556"/>
      <c r="K3" s="1556"/>
      <c r="L3" s="1556"/>
      <c r="M3" s="1556"/>
      <c r="N3" s="1556"/>
      <c r="O3" s="1556"/>
    </row>
    <row r="4" spans="1:17" ht="18.75"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39" customHeight="1" x14ac:dyDescent="0.2">
      <c r="A6" s="1352" t="s">
        <v>1967</v>
      </c>
      <c r="B6" s="1581" t="s">
        <v>1968</v>
      </c>
      <c r="C6" s="1581"/>
      <c r="D6" s="1581" t="s">
        <v>1998</v>
      </c>
      <c r="E6" s="1581"/>
      <c r="F6" s="1340" t="s">
        <v>1958</v>
      </c>
      <c r="G6" s="1074"/>
      <c r="H6" s="1375">
        <v>2013</v>
      </c>
      <c r="I6" s="1074"/>
      <c r="J6" s="1378">
        <v>0.29799999999999999</v>
      </c>
      <c r="K6" s="1074"/>
      <c r="L6" s="1350" t="s">
        <v>1784</v>
      </c>
      <c r="M6" s="1074"/>
      <c r="N6" s="1584">
        <v>0.4</v>
      </c>
      <c r="O6" s="1584"/>
      <c r="Q6" s="68"/>
    </row>
    <row r="7" spans="1:17" s="67" customFormat="1" ht="39.75" customHeight="1" x14ac:dyDescent="0.2">
      <c r="A7" s="1353" t="s">
        <v>1969</v>
      </c>
      <c r="B7" s="1578" t="s">
        <v>1960</v>
      </c>
      <c r="C7" s="1578"/>
      <c r="D7" s="1578" t="s">
        <v>1998</v>
      </c>
      <c r="E7" s="1578"/>
      <c r="F7" s="1337" t="s">
        <v>1938</v>
      </c>
      <c r="G7" s="1319"/>
      <c r="H7" s="1356">
        <v>2013</v>
      </c>
      <c r="I7" s="1319"/>
      <c r="J7" s="1383">
        <v>5.5E-2</v>
      </c>
      <c r="K7" s="1319"/>
      <c r="L7" s="1348" t="s">
        <v>1784</v>
      </c>
      <c r="M7" s="1319"/>
      <c r="N7" s="1582">
        <v>0.02</v>
      </c>
      <c r="O7" s="1582"/>
      <c r="Q7" s="68"/>
    </row>
    <row r="8" spans="1:17" s="67" customFormat="1" ht="39.75" customHeight="1" x14ac:dyDescent="0.2">
      <c r="A8" s="1353" t="s">
        <v>1970</v>
      </c>
      <c r="B8" s="1578" t="s">
        <v>1971</v>
      </c>
      <c r="C8" s="1578"/>
      <c r="D8" s="1578" t="s">
        <v>1791</v>
      </c>
      <c r="E8" s="1578"/>
      <c r="F8" s="1356" t="s">
        <v>1766</v>
      </c>
      <c r="G8" s="1319"/>
      <c r="H8" s="1356">
        <v>2013</v>
      </c>
      <c r="I8" s="1319"/>
      <c r="J8" s="1345">
        <v>9.6</v>
      </c>
      <c r="K8" s="1319"/>
      <c r="L8" s="1348" t="s">
        <v>1784</v>
      </c>
      <c r="M8" s="1319"/>
      <c r="N8" s="1582" t="s">
        <v>2005</v>
      </c>
      <c r="O8" s="1582"/>
      <c r="Q8" s="68"/>
    </row>
    <row r="9" spans="1:17" s="67" customFormat="1" ht="90" customHeight="1" x14ac:dyDescent="0.2">
      <c r="A9" s="1357" t="s">
        <v>1972</v>
      </c>
      <c r="B9" s="1578" t="s">
        <v>1792</v>
      </c>
      <c r="C9" s="1578"/>
      <c r="D9" s="1578" t="s">
        <v>1791</v>
      </c>
      <c r="E9" s="1578"/>
      <c r="F9" s="1356" t="s">
        <v>1766</v>
      </c>
      <c r="G9" s="1319"/>
      <c r="H9" s="1356">
        <v>2013</v>
      </c>
      <c r="I9" s="1319"/>
      <c r="J9" s="1345">
        <v>46.1</v>
      </c>
      <c r="K9" s="1319"/>
      <c r="L9" s="1348" t="s">
        <v>1784</v>
      </c>
      <c r="M9" s="1319"/>
      <c r="N9" s="1582" t="s">
        <v>2006</v>
      </c>
      <c r="O9" s="1582"/>
      <c r="Q9" s="68"/>
    </row>
    <row r="10" spans="1:17" s="67" customFormat="1" ht="77.25" customHeight="1" x14ac:dyDescent="0.2">
      <c r="A10" s="1357" t="s">
        <v>1793</v>
      </c>
      <c r="B10" s="1578" t="s">
        <v>1983</v>
      </c>
      <c r="C10" s="1578"/>
      <c r="D10" s="1578" t="s">
        <v>1794</v>
      </c>
      <c r="E10" s="1578"/>
      <c r="F10" s="1356" t="s">
        <v>1795</v>
      </c>
      <c r="G10" s="1319"/>
      <c r="H10" s="1356" t="s">
        <v>1796</v>
      </c>
      <c r="I10" s="1319"/>
      <c r="J10" s="1345" t="s">
        <v>1797</v>
      </c>
      <c r="K10" s="1319"/>
      <c r="L10" s="1345" t="s">
        <v>1798</v>
      </c>
      <c r="M10" s="1319"/>
      <c r="N10" s="1582" t="s">
        <v>1799</v>
      </c>
      <c r="O10" s="1582"/>
      <c r="Q10" s="68"/>
    </row>
    <row r="11" spans="1:17" s="67" customFormat="1" ht="40.5" customHeight="1" x14ac:dyDescent="0.2">
      <c r="A11" s="1353" t="s">
        <v>1973</v>
      </c>
      <c r="B11" s="1578" t="s">
        <v>1974</v>
      </c>
      <c r="C11" s="1578"/>
      <c r="D11" s="1578" t="s">
        <v>13</v>
      </c>
      <c r="E11" s="1578"/>
      <c r="F11" s="1337" t="s">
        <v>1766</v>
      </c>
      <c r="G11" s="1319"/>
      <c r="H11" s="1356">
        <v>2013</v>
      </c>
      <c r="I11" s="1319"/>
      <c r="J11" s="1383">
        <v>5.5E-2</v>
      </c>
      <c r="K11" s="1319"/>
      <c r="L11" s="1348" t="s">
        <v>1784</v>
      </c>
      <c r="M11" s="1319"/>
      <c r="N11" s="1582">
        <v>0</v>
      </c>
      <c r="O11" s="1582"/>
      <c r="Q11" s="68"/>
    </row>
    <row r="12" spans="1:17" s="67" customFormat="1" ht="81.75" customHeight="1" x14ac:dyDescent="0.2">
      <c r="A12" s="1353" t="s">
        <v>1975</v>
      </c>
      <c r="B12" s="1578" t="s">
        <v>1976</v>
      </c>
      <c r="C12" s="1578"/>
      <c r="D12" s="1578" t="s">
        <v>13</v>
      </c>
      <c r="E12" s="1578"/>
      <c r="F12" s="1337" t="s">
        <v>1758</v>
      </c>
      <c r="G12" s="1319"/>
      <c r="H12" s="1356">
        <v>2013</v>
      </c>
      <c r="I12" s="1319"/>
      <c r="J12" s="1383">
        <v>0.93</v>
      </c>
      <c r="K12" s="1319"/>
      <c r="L12" s="1348" t="s">
        <v>1784</v>
      </c>
      <c r="M12" s="1319"/>
      <c r="N12" s="1582">
        <v>0.95</v>
      </c>
      <c r="O12" s="1582"/>
      <c r="Q12" s="68"/>
    </row>
    <row r="13" spans="1:17" s="67" customFormat="1" ht="51" customHeight="1" x14ac:dyDescent="0.2">
      <c r="A13" s="1358" t="s">
        <v>1800</v>
      </c>
      <c r="B13" s="1570" t="s">
        <v>1801</v>
      </c>
      <c r="C13" s="1570"/>
      <c r="D13" s="1570" t="s">
        <v>1802</v>
      </c>
      <c r="E13" s="1570"/>
      <c r="F13" s="1359" t="s">
        <v>1803</v>
      </c>
      <c r="G13" s="1320"/>
      <c r="H13" s="1359">
        <v>2013</v>
      </c>
      <c r="I13" s="1320"/>
      <c r="J13" s="1374">
        <v>0.94</v>
      </c>
      <c r="K13" s="1320"/>
      <c r="L13" s="1351" t="s">
        <v>1784</v>
      </c>
      <c r="M13" s="1320"/>
      <c r="N13" s="1583" t="s">
        <v>1804</v>
      </c>
      <c r="O13" s="1583"/>
      <c r="Q13" s="68"/>
    </row>
    <row r="14" spans="1:17" s="67" customFormat="1" ht="11.25" customHeight="1" x14ac:dyDescent="0.2">
      <c r="A14" s="1357"/>
      <c r="B14" s="1353"/>
      <c r="C14" s="1353"/>
      <c r="D14" s="1353"/>
      <c r="E14" s="1353"/>
      <c r="F14" s="1356"/>
      <c r="G14" s="1319"/>
      <c r="H14" s="1356"/>
      <c r="I14" s="1319"/>
      <c r="J14" s="1360"/>
      <c r="K14" s="1319"/>
      <c r="L14" s="1348"/>
      <c r="M14" s="1319"/>
      <c r="N14" s="1355"/>
      <c r="O14" s="1355"/>
      <c r="Q14" s="68"/>
    </row>
    <row r="15" spans="1:17" ht="9.75" customHeight="1" x14ac:dyDescent="0.2">
      <c r="A15" s="475"/>
      <c r="B15" s="71"/>
      <c r="C15" s="71"/>
      <c r="D15" s="72"/>
      <c r="E15" s="72"/>
      <c r="F15" s="72"/>
      <c r="G15" s="72"/>
      <c r="H15" s="72"/>
      <c r="I15" s="72"/>
      <c r="J15" s="72"/>
      <c r="K15" s="72"/>
      <c r="L15" s="72"/>
      <c r="M15" s="72"/>
      <c r="N15" s="72"/>
      <c r="O15" s="72"/>
    </row>
    <row r="16" spans="1:17" ht="18.75" customHeight="1" x14ac:dyDescent="0.2">
      <c r="A16" s="1573" t="s">
        <v>280</v>
      </c>
      <c r="B16" s="1573"/>
      <c r="C16" s="1573"/>
      <c r="D16" s="1573"/>
      <c r="E16" s="1573"/>
      <c r="F16" s="1573"/>
      <c r="G16" s="1573"/>
      <c r="H16" s="1573"/>
      <c r="I16" s="1573"/>
      <c r="J16" s="1573"/>
      <c r="K16" s="1573"/>
      <c r="L16" s="1573"/>
      <c r="M16" s="1573"/>
      <c r="N16" s="1573"/>
      <c r="O16" s="1573"/>
    </row>
    <row r="17" spans="1:15" x14ac:dyDescent="0.2">
      <c r="A17" s="74"/>
      <c r="B17" s="70"/>
      <c r="C17" s="70"/>
      <c r="D17" s="70"/>
      <c r="E17" s="70"/>
      <c r="F17" s="70"/>
      <c r="G17" s="70"/>
      <c r="H17" s="70"/>
      <c r="I17" s="70"/>
      <c r="J17" s="70"/>
      <c r="K17" s="70"/>
      <c r="L17" s="70"/>
      <c r="M17" s="70"/>
      <c r="N17" s="70"/>
      <c r="O17" s="70"/>
    </row>
  </sheetData>
  <mergeCells count="36">
    <mergeCell ref="A16:O16"/>
    <mergeCell ref="B12:C12"/>
    <mergeCell ref="D12:E12"/>
    <mergeCell ref="N12:O12"/>
    <mergeCell ref="B13:C13"/>
    <mergeCell ref="D13:E13"/>
    <mergeCell ref="N13:O13"/>
    <mergeCell ref="B10:C10"/>
    <mergeCell ref="D10:E10"/>
    <mergeCell ref="N10:O10"/>
    <mergeCell ref="B11:C11"/>
    <mergeCell ref="D11:E11"/>
    <mergeCell ref="N11:O11"/>
    <mergeCell ref="B8:C8"/>
    <mergeCell ref="D8:E8"/>
    <mergeCell ref="N8:O8"/>
    <mergeCell ref="B9:C9"/>
    <mergeCell ref="D9:E9"/>
    <mergeCell ref="N9:O9"/>
    <mergeCell ref="B6:C6"/>
    <mergeCell ref="D6:E6"/>
    <mergeCell ref="N6:O6"/>
    <mergeCell ref="B7:C7"/>
    <mergeCell ref="D7:E7"/>
    <mergeCell ref="N7:O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&amp;L&amp;"Tahoma,Normal"488</oddFooter>
  </headerFooter>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Q17"/>
  <sheetViews>
    <sheetView showGridLines="0" view="pageBreakPreview"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4.57031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0.710937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8" customHeight="1" x14ac:dyDescent="0.2">
      <c r="A3" s="472"/>
      <c r="B3" s="1556"/>
      <c r="C3" s="1556"/>
      <c r="D3" s="1556"/>
      <c r="E3" s="1556"/>
      <c r="F3" s="1556"/>
      <c r="G3" s="1556"/>
      <c r="H3" s="1556"/>
      <c r="I3" s="1556"/>
      <c r="J3" s="1556"/>
      <c r="K3" s="1556"/>
      <c r="L3" s="1556"/>
      <c r="M3" s="1556"/>
      <c r="N3" s="1556"/>
      <c r="O3" s="1556"/>
    </row>
    <row r="4" spans="1:17" ht="20.25"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39.75" customHeight="1" x14ac:dyDescent="0.2">
      <c r="A6" s="1352" t="s">
        <v>1805</v>
      </c>
      <c r="B6" s="1581" t="s">
        <v>1806</v>
      </c>
      <c r="C6" s="1581"/>
      <c r="D6" s="1581" t="s">
        <v>1807</v>
      </c>
      <c r="E6" s="1581"/>
      <c r="F6" s="1340" t="s">
        <v>1766</v>
      </c>
      <c r="G6" s="1074"/>
      <c r="H6" s="1340">
        <v>2012</v>
      </c>
      <c r="I6" s="1074"/>
      <c r="J6" s="1349">
        <v>8.8999999999999996E-2</v>
      </c>
      <c r="K6" s="1074"/>
      <c r="L6" s="1350" t="s">
        <v>1784</v>
      </c>
      <c r="M6" s="1074"/>
      <c r="N6" s="1584">
        <v>5.7000000000000002E-2</v>
      </c>
      <c r="O6" s="1584"/>
      <c r="Q6" s="68"/>
    </row>
    <row r="7" spans="1:17" s="67" customFormat="1" ht="40.5" customHeight="1" x14ac:dyDescent="0.2">
      <c r="A7" s="1353" t="s">
        <v>1808</v>
      </c>
      <c r="B7" s="1578" t="s">
        <v>1809</v>
      </c>
      <c r="C7" s="1578"/>
      <c r="D7" s="1578" t="s">
        <v>1807</v>
      </c>
      <c r="E7" s="1578"/>
      <c r="F7" s="1337" t="s">
        <v>1766</v>
      </c>
      <c r="G7" s="1319"/>
      <c r="H7" s="1337">
        <v>2012</v>
      </c>
      <c r="I7" s="1319"/>
      <c r="J7" s="1346">
        <v>0.34599999999999997</v>
      </c>
      <c r="K7" s="1319"/>
      <c r="L7" s="1348" t="s">
        <v>1784</v>
      </c>
      <c r="M7" s="1319"/>
      <c r="N7" s="1582">
        <v>0.26</v>
      </c>
      <c r="O7" s="1582"/>
      <c r="Q7" s="68"/>
    </row>
    <row r="8" spans="1:17" s="67" customFormat="1" ht="41.25" customHeight="1" x14ac:dyDescent="0.2">
      <c r="A8" s="1353" t="s">
        <v>1810</v>
      </c>
      <c r="B8" s="1578" t="s">
        <v>1811</v>
      </c>
      <c r="C8" s="1578"/>
      <c r="D8" s="1578" t="s">
        <v>1807</v>
      </c>
      <c r="E8" s="1578"/>
      <c r="F8" s="1337" t="s">
        <v>1766</v>
      </c>
      <c r="G8" s="1319"/>
      <c r="H8" s="1337">
        <v>2012</v>
      </c>
      <c r="I8" s="1319"/>
      <c r="J8" s="1346">
        <v>0.69899999999999995</v>
      </c>
      <c r="K8" s="1319"/>
      <c r="L8" s="1348" t="s">
        <v>1784</v>
      </c>
      <c r="M8" s="1319"/>
      <c r="N8" s="1582">
        <v>0.65</v>
      </c>
      <c r="O8" s="1582"/>
      <c r="Q8" s="68"/>
    </row>
    <row r="9" spans="1:17" s="67" customFormat="1" ht="39.75" customHeight="1" x14ac:dyDescent="0.2">
      <c r="A9" s="1353" t="s">
        <v>1812</v>
      </c>
      <c r="B9" s="1578" t="s">
        <v>1813</v>
      </c>
      <c r="C9" s="1578"/>
      <c r="D9" s="1578" t="s">
        <v>1814</v>
      </c>
      <c r="E9" s="1578"/>
      <c r="F9" s="1337" t="s">
        <v>1766</v>
      </c>
      <c r="G9" s="1319"/>
      <c r="H9" s="1337">
        <v>2012</v>
      </c>
      <c r="I9" s="1319"/>
      <c r="J9" s="1346">
        <v>0.55200000000000005</v>
      </c>
      <c r="K9" s="1319"/>
      <c r="L9" s="1348" t="s">
        <v>1784</v>
      </c>
      <c r="M9" s="1319"/>
      <c r="N9" s="1582">
        <v>0.38600000000000001</v>
      </c>
      <c r="O9" s="1582"/>
      <c r="Q9" s="68"/>
    </row>
    <row r="10" spans="1:17" s="67" customFormat="1" ht="76.5" customHeight="1" x14ac:dyDescent="0.2">
      <c r="A10" s="1353" t="s">
        <v>1977</v>
      </c>
      <c r="B10" s="1578" t="s">
        <v>1978</v>
      </c>
      <c r="C10" s="1578"/>
      <c r="D10" s="1578" t="s">
        <v>1815</v>
      </c>
      <c r="E10" s="1578"/>
      <c r="F10" s="1337" t="s">
        <v>1758</v>
      </c>
      <c r="G10" s="1319"/>
      <c r="H10" s="1337" t="s">
        <v>1817</v>
      </c>
      <c r="I10" s="1319"/>
      <c r="J10" s="1348">
        <v>100</v>
      </c>
      <c r="K10" s="1319"/>
      <c r="L10" s="1348">
        <v>100</v>
      </c>
      <c r="M10" s="1319"/>
      <c r="N10" s="1582" t="s">
        <v>2007</v>
      </c>
      <c r="O10" s="1582"/>
      <c r="Q10" s="68"/>
    </row>
    <row r="11" spans="1:17" s="67" customFormat="1" ht="39" customHeight="1" x14ac:dyDescent="0.2">
      <c r="A11" s="1353" t="s">
        <v>1979</v>
      </c>
      <c r="B11" s="1578" t="s">
        <v>1980</v>
      </c>
      <c r="C11" s="1578"/>
      <c r="D11" s="1578" t="s">
        <v>6</v>
      </c>
      <c r="E11" s="1578"/>
      <c r="F11" s="1337" t="s">
        <v>1758</v>
      </c>
      <c r="G11" s="1319"/>
      <c r="H11" s="1337">
        <v>2012</v>
      </c>
      <c r="I11" s="1319"/>
      <c r="J11" s="1346">
        <v>1.4999999999999999E-2</v>
      </c>
      <c r="K11" s="1319"/>
      <c r="L11" s="1348" t="s">
        <v>1784</v>
      </c>
      <c r="M11" s="1319"/>
      <c r="N11" s="1582" t="s">
        <v>1816</v>
      </c>
      <c r="O11" s="1582"/>
      <c r="Q11" s="68"/>
    </row>
    <row r="12" spans="1:17" s="67" customFormat="1" ht="105.75" customHeight="1" x14ac:dyDescent="0.2">
      <c r="A12" s="1353" t="s">
        <v>1999</v>
      </c>
      <c r="B12" s="1578" t="s">
        <v>1981</v>
      </c>
      <c r="C12" s="1578"/>
      <c r="D12" s="1578" t="s">
        <v>1815</v>
      </c>
      <c r="E12" s="1578"/>
      <c r="F12" s="1337" t="s">
        <v>1758</v>
      </c>
      <c r="G12" s="1319"/>
      <c r="H12" s="1337" t="s">
        <v>1817</v>
      </c>
      <c r="I12" s="1319"/>
      <c r="J12" s="1348">
        <v>100</v>
      </c>
      <c r="K12" s="1319"/>
      <c r="L12" s="1348">
        <v>100</v>
      </c>
      <c r="M12" s="1319"/>
      <c r="N12" s="1582" t="s">
        <v>2007</v>
      </c>
      <c r="O12" s="1582"/>
      <c r="Q12" s="68"/>
    </row>
    <row r="13" spans="1:17" s="67" customFormat="1" ht="40.5" customHeight="1" x14ac:dyDescent="0.2">
      <c r="A13" s="1354" t="s">
        <v>1818</v>
      </c>
      <c r="B13" s="1570" t="s">
        <v>2000</v>
      </c>
      <c r="C13" s="1570"/>
      <c r="D13" s="1585" t="s">
        <v>1819</v>
      </c>
      <c r="E13" s="1585"/>
      <c r="F13" s="1343" t="s">
        <v>1758</v>
      </c>
      <c r="G13" s="1320"/>
      <c r="H13" s="1343">
        <v>2011</v>
      </c>
      <c r="I13" s="1320"/>
      <c r="J13" s="1361" t="s">
        <v>1820</v>
      </c>
      <c r="K13" s="1320"/>
      <c r="L13" s="1351" t="s">
        <v>1784</v>
      </c>
      <c r="M13" s="1320"/>
      <c r="N13" s="1583" t="s">
        <v>2008</v>
      </c>
      <c r="O13" s="1583"/>
      <c r="Q13" s="68"/>
    </row>
    <row r="14" spans="1:17" s="67" customFormat="1" ht="18" customHeight="1" x14ac:dyDescent="0.2">
      <c r="A14" s="1336"/>
      <c r="B14" s="1336"/>
      <c r="C14" s="1336"/>
      <c r="D14" s="1348"/>
      <c r="E14" s="1348"/>
      <c r="F14" s="1337"/>
      <c r="G14" s="1319"/>
      <c r="H14" s="1337"/>
      <c r="I14" s="1319"/>
      <c r="J14" s="1346"/>
      <c r="K14" s="1319"/>
      <c r="L14" s="1348"/>
      <c r="M14" s="1319"/>
      <c r="N14" s="1355"/>
      <c r="O14" s="1355"/>
      <c r="Q14" s="68"/>
    </row>
    <row r="15" spans="1:17" ht="17.25" customHeight="1" x14ac:dyDescent="0.2">
      <c r="A15" s="475"/>
      <c r="B15" s="71"/>
      <c r="C15" s="71"/>
      <c r="D15" s="72"/>
      <c r="E15" s="72"/>
      <c r="F15" s="72"/>
      <c r="G15" s="72"/>
      <c r="H15" s="72"/>
      <c r="I15" s="72"/>
      <c r="J15" s="72"/>
      <c r="K15" s="72"/>
      <c r="L15" s="72"/>
      <c r="M15" s="72"/>
      <c r="N15" s="72"/>
      <c r="O15" s="72"/>
    </row>
    <row r="16" spans="1:17" ht="19.5" customHeight="1" x14ac:dyDescent="0.2">
      <c r="A16" s="1573" t="s">
        <v>280</v>
      </c>
      <c r="B16" s="1573"/>
      <c r="C16" s="1573"/>
      <c r="D16" s="1573"/>
      <c r="E16" s="1573"/>
      <c r="F16" s="1573"/>
      <c r="G16" s="1573"/>
      <c r="H16" s="1573"/>
      <c r="I16" s="1573"/>
      <c r="J16" s="1573"/>
      <c r="K16" s="1573"/>
      <c r="L16" s="1573"/>
      <c r="M16" s="1573"/>
      <c r="N16" s="1573"/>
      <c r="O16" s="1573"/>
    </row>
    <row r="17" spans="1:15" x14ac:dyDescent="0.2">
      <c r="A17" s="74"/>
      <c r="B17" s="70"/>
      <c r="C17" s="70"/>
      <c r="D17" s="70"/>
      <c r="E17" s="70"/>
      <c r="F17" s="70"/>
      <c r="G17" s="70"/>
      <c r="H17" s="70"/>
      <c r="I17" s="70"/>
      <c r="J17" s="70"/>
      <c r="K17" s="70"/>
      <c r="L17" s="70"/>
      <c r="M17" s="70"/>
      <c r="N17" s="70"/>
      <c r="O17" s="70"/>
    </row>
  </sheetData>
  <mergeCells count="36">
    <mergeCell ref="A16:O16"/>
    <mergeCell ref="B12:C12"/>
    <mergeCell ref="D12:E12"/>
    <mergeCell ref="N12:O12"/>
    <mergeCell ref="B13:C13"/>
    <mergeCell ref="D13:E13"/>
    <mergeCell ref="N13:O13"/>
    <mergeCell ref="B10:C10"/>
    <mergeCell ref="D10:E10"/>
    <mergeCell ref="N10:O10"/>
    <mergeCell ref="B11:C11"/>
    <mergeCell ref="D11:E11"/>
    <mergeCell ref="N11:O11"/>
    <mergeCell ref="B8:C8"/>
    <mergeCell ref="D8:E8"/>
    <mergeCell ref="N8:O8"/>
    <mergeCell ref="B9:C9"/>
    <mergeCell ref="D9:E9"/>
    <mergeCell ref="N9:O9"/>
    <mergeCell ref="B6:C6"/>
    <mergeCell ref="D6:E6"/>
    <mergeCell ref="N6:O6"/>
    <mergeCell ref="B7:C7"/>
    <mergeCell ref="D7:E7"/>
    <mergeCell ref="N7:O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&amp;R&amp;"Tahoma,Normal"489</oddFooter>
  </headerFooter>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17"/>
  <sheetViews>
    <sheetView showGridLines="0" view="pageBreakPreview" zoomScaleSheetLayoutView="100" workbookViewId="0"/>
  </sheetViews>
  <sheetFormatPr baseColWidth="10" defaultColWidth="11.42578125" defaultRowHeight="12.75" x14ac:dyDescent="0.2"/>
  <cols>
    <col min="1" max="1" width="41.42578125" customWidth="1"/>
    <col min="2" max="2" width="20.7109375" customWidth="1"/>
    <col min="3" max="3" width="3" customWidth="1"/>
    <col min="4" max="4" width="12.85546875" customWidth="1"/>
    <col min="5" max="5" width="6.85546875" customWidth="1"/>
  </cols>
  <sheetData>
    <row r="1" spans="1:5" s="8" customFormat="1" ht="15.75" customHeight="1" x14ac:dyDescent="0.2">
      <c r="A1" s="734" t="s">
        <v>51</v>
      </c>
      <c r="B1" s="735"/>
      <c r="C1" s="735"/>
      <c r="D1" s="735"/>
      <c r="E1" s="736" t="s">
        <v>608</v>
      </c>
    </row>
    <row r="2" spans="1:5" s="8" customFormat="1" ht="15.75" customHeight="1" x14ac:dyDescent="0.2">
      <c r="A2" s="737" t="s">
        <v>34</v>
      </c>
      <c r="B2" s="735"/>
      <c r="C2" s="735"/>
      <c r="D2" s="735"/>
      <c r="E2" s="735"/>
    </row>
    <row r="3" spans="1:5" ht="19.5" customHeight="1" x14ac:dyDescent="0.2">
      <c r="A3" s="739"/>
      <c r="B3" s="739"/>
      <c r="C3" s="739"/>
      <c r="D3" s="739"/>
      <c r="E3" s="740"/>
    </row>
    <row r="4" spans="1:5" ht="20.25" customHeight="1" x14ac:dyDescent="0.2">
      <c r="A4" s="686" t="s">
        <v>52</v>
      </c>
      <c r="B4" s="1401">
        <v>2012</v>
      </c>
      <c r="C4" s="686"/>
      <c r="D4" s="1401">
        <v>2013</v>
      </c>
      <c r="E4" s="1401"/>
    </row>
    <row r="5" spans="1:5" s="17" customFormat="1" ht="24.95" customHeight="1" x14ac:dyDescent="0.2">
      <c r="A5" s="371" t="s">
        <v>0</v>
      </c>
      <c r="B5" s="373">
        <f>B8+B7+B6</f>
        <v>7312</v>
      </c>
      <c r="C5" s="372"/>
      <c r="D5" s="373">
        <f>D8+D7+D6</f>
        <v>7270</v>
      </c>
      <c r="E5" s="374"/>
    </row>
    <row r="6" spans="1:5" s="17" customFormat="1" ht="24.95" customHeight="1" x14ac:dyDescent="0.2">
      <c r="A6" s="1235" t="s">
        <v>53</v>
      </c>
      <c r="B6" s="1265">
        <v>1396</v>
      </c>
      <c r="C6" s="1264"/>
      <c r="D6" s="1265">
        <v>1502</v>
      </c>
      <c r="E6" s="1265"/>
    </row>
    <row r="7" spans="1:5" s="17" customFormat="1" ht="24.95" customHeight="1" x14ac:dyDescent="0.2">
      <c r="A7" s="1239" t="s">
        <v>54</v>
      </c>
      <c r="B7" s="1267">
        <v>1191</v>
      </c>
      <c r="C7" s="1266"/>
      <c r="D7" s="1267">
        <v>1274</v>
      </c>
      <c r="E7" s="1267"/>
    </row>
    <row r="8" spans="1:5" s="17" customFormat="1" ht="24.95" customHeight="1" x14ac:dyDescent="0.2">
      <c r="A8" s="1249" t="s">
        <v>55</v>
      </c>
      <c r="B8" s="1269">
        <v>4725</v>
      </c>
      <c r="C8" s="1268"/>
      <c r="D8" s="1269">
        <v>4494</v>
      </c>
      <c r="E8" s="1269"/>
    </row>
    <row r="9" spans="1:5" ht="15" customHeight="1" x14ac:dyDescent="0.2">
      <c r="A9" s="17"/>
      <c r="B9" s="27"/>
      <c r="C9" s="27"/>
      <c r="D9" s="27"/>
      <c r="E9" s="27"/>
    </row>
    <row r="10" spans="1:5" ht="21" customHeight="1" x14ac:dyDescent="0.2">
      <c r="A10" s="1474" t="s">
        <v>56</v>
      </c>
      <c r="B10" s="1474"/>
      <c r="C10" s="1474"/>
      <c r="D10" s="1474"/>
      <c r="E10" s="1474"/>
    </row>
    <row r="11" spans="1:5" x14ac:dyDescent="0.2">
      <c r="A11" s="1477"/>
      <c r="B11" s="1477"/>
      <c r="C11" s="1477"/>
      <c r="D11" s="1477"/>
      <c r="E11" s="1477"/>
    </row>
    <row r="12" spans="1:5" x14ac:dyDescent="0.2">
      <c r="A12" s="15"/>
      <c r="B12" s="15"/>
      <c r="C12" s="15"/>
      <c r="D12" s="15"/>
      <c r="E12" s="15"/>
    </row>
    <row r="13" spans="1:5" x14ac:dyDescent="0.2">
      <c r="A13" s="15"/>
      <c r="B13" s="15"/>
      <c r="C13" s="15"/>
      <c r="D13" s="15"/>
      <c r="E13" s="15"/>
    </row>
    <row r="14" spans="1:5" x14ac:dyDescent="0.2">
      <c r="A14" s="15"/>
      <c r="B14" s="15"/>
      <c r="C14" s="15"/>
      <c r="D14" s="15"/>
      <c r="E14" s="15"/>
    </row>
    <row r="15" spans="1:5" x14ac:dyDescent="0.2">
      <c r="A15" s="15"/>
      <c r="B15" s="15"/>
      <c r="C15" s="15"/>
      <c r="D15" s="15"/>
      <c r="E15" s="15"/>
    </row>
    <row r="16" spans="1:5" x14ac:dyDescent="0.2">
      <c r="B16" s="15"/>
      <c r="C16" s="15"/>
      <c r="D16" s="15"/>
      <c r="E16" s="15"/>
    </row>
    <row r="17" ht="15" customHeight="1" x14ac:dyDescent="0.2"/>
  </sheetData>
  <mergeCells count="2">
    <mergeCell ref="A10:E10"/>
    <mergeCell ref="A11:E11"/>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&amp;L&amp;"Tahoma,Normal"436</oddFoot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Q18"/>
  <sheetViews>
    <sheetView showGridLines="0" view="pageBreakPreview" topLeftCell="A2"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8" customHeight="1" x14ac:dyDescent="0.2">
      <c r="A3" s="472"/>
      <c r="B3" s="1556"/>
      <c r="C3" s="1556"/>
      <c r="D3" s="1556"/>
      <c r="E3" s="1556"/>
      <c r="F3" s="1556"/>
      <c r="G3" s="1556"/>
      <c r="H3" s="1556"/>
      <c r="I3" s="1556"/>
      <c r="J3" s="1556"/>
      <c r="K3" s="1556"/>
      <c r="L3" s="1556"/>
      <c r="M3" s="1556"/>
      <c r="N3" s="1556"/>
      <c r="O3" s="1556"/>
    </row>
    <row r="4" spans="1:17" ht="24"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16.5" customHeight="1" x14ac:dyDescent="0.2">
      <c r="A6" s="1590" t="s">
        <v>2001</v>
      </c>
      <c r="B6" s="1590"/>
      <c r="C6" s="1590"/>
      <c r="D6" s="1590"/>
      <c r="E6" s="1590"/>
      <c r="F6" s="1590"/>
      <c r="G6" s="1590"/>
      <c r="H6" s="1590"/>
      <c r="I6" s="1590"/>
      <c r="J6" s="1590"/>
      <c r="K6" s="1590"/>
      <c r="L6" s="1590"/>
      <c r="M6" s="1590"/>
      <c r="N6" s="1590"/>
      <c r="O6" s="1590"/>
      <c r="Q6" s="68"/>
    </row>
    <row r="7" spans="1:17" s="67" customFormat="1" ht="54" customHeight="1" x14ac:dyDescent="0.2">
      <c r="A7" s="1362" t="s">
        <v>1756</v>
      </c>
      <c r="B7" s="1591" t="s">
        <v>1821</v>
      </c>
      <c r="C7" s="1591"/>
      <c r="D7" s="1591" t="s">
        <v>1757</v>
      </c>
      <c r="E7" s="1591"/>
      <c r="F7" s="1363" t="s">
        <v>1758</v>
      </c>
      <c r="G7" s="1074"/>
      <c r="H7" s="1074" t="s">
        <v>2155</v>
      </c>
      <c r="I7" s="1318"/>
      <c r="J7" s="1174">
        <v>4.9799999999999997E-2</v>
      </c>
      <c r="K7" s="1318"/>
      <c r="L7" s="1375" t="s">
        <v>2156</v>
      </c>
      <c r="M7" s="1074"/>
      <c r="N7" s="1586" t="s">
        <v>1759</v>
      </c>
      <c r="O7" s="1586"/>
      <c r="Q7" s="68"/>
    </row>
    <row r="8" spans="1:17" s="67" customFormat="1" ht="54" customHeight="1" x14ac:dyDescent="0.2">
      <c r="A8" s="1364" t="s">
        <v>1822</v>
      </c>
      <c r="B8" s="1587" t="s">
        <v>1823</v>
      </c>
      <c r="C8" s="1587"/>
      <c r="D8" s="1589" t="s">
        <v>1824</v>
      </c>
      <c r="E8" s="1589"/>
      <c r="F8" s="1365" t="s">
        <v>1758</v>
      </c>
      <c r="G8" s="1319"/>
      <c r="H8" s="1366">
        <v>2012</v>
      </c>
      <c r="I8" s="1319"/>
      <c r="J8" s="1385" t="s">
        <v>2178</v>
      </c>
      <c r="K8" s="1319"/>
      <c r="L8" s="1385" t="s">
        <v>2161</v>
      </c>
      <c r="M8" s="1319"/>
      <c r="N8" s="1588" t="s">
        <v>2162</v>
      </c>
      <c r="O8" s="1588"/>
      <c r="Q8" s="68"/>
    </row>
    <row r="9" spans="1:17" s="67" customFormat="1" ht="54" customHeight="1" x14ac:dyDescent="0.2">
      <c r="A9" s="1364" t="s">
        <v>1825</v>
      </c>
      <c r="B9" s="1587" t="s">
        <v>1826</v>
      </c>
      <c r="C9" s="1587"/>
      <c r="D9" s="1587" t="s">
        <v>1827</v>
      </c>
      <c r="E9" s="1587"/>
      <c r="F9" s="1366" t="s">
        <v>1758</v>
      </c>
      <c r="G9" s="1319"/>
      <c r="H9" s="1366">
        <v>2013</v>
      </c>
      <c r="I9" s="1319"/>
      <c r="J9" s="1386">
        <v>0.40300000000000002</v>
      </c>
      <c r="K9" s="1319"/>
      <c r="L9" s="1385" t="s">
        <v>2163</v>
      </c>
      <c r="M9" s="1319"/>
      <c r="N9" s="1588">
        <v>0.435</v>
      </c>
      <c r="O9" s="1588"/>
      <c r="Q9" s="68"/>
    </row>
    <row r="10" spans="1:17" s="67" customFormat="1" ht="91.5" customHeight="1" x14ac:dyDescent="0.2">
      <c r="A10" s="1364" t="s">
        <v>1762</v>
      </c>
      <c r="B10" s="1587" t="s">
        <v>1828</v>
      </c>
      <c r="C10" s="1587"/>
      <c r="D10" s="1587" t="s">
        <v>1764</v>
      </c>
      <c r="E10" s="1587"/>
      <c r="F10" s="1365" t="s">
        <v>1758</v>
      </c>
      <c r="G10" s="1319"/>
      <c r="H10" s="1366">
        <v>2012</v>
      </c>
      <c r="I10" s="1319"/>
      <c r="J10" s="1385">
        <v>39.5</v>
      </c>
      <c r="K10" s="1319"/>
      <c r="L10" s="1385">
        <v>39.5</v>
      </c>
      <c r="M10" s="1319"/>
      <c r="N10" s="1588" t="s">
        <v>2004</v>
      </c>
      <c r="O10" s="1588"/>
      <c r="Q10" s="68"/>
    </row>
    <row r="11" spans="1:17" s="67" customFormat="1" ht="52.5" customHeight="1" x14ac:dyDescent="0.2">
      <c r="A11" s="1364" t="s">
        <v>1829</v>
      </c>
      <c r="B11" s="1587" t="s">
        <v>1830</v>
      </c>
      <c r="C11" s="1587"/>
      <c r="D11" s="1587" t="s">
        <v>1757</v>
      </c>
      <c r="E11" s="1587"/>
      <c r="F11" s="1366" t="s">
        <v>1766</v>
      </c>
      <c r="G11" s="1319"/>
      <c r="H11" s="1366">
        <v>2013</v>
      </c>
      <c r="I11" s="1319"/>
      <c r="J11" s="1386">
        <v>0.21299999999999999</v>
      </c>
      <c r="K11" s="1319"/>
      <c r="L11" s="1385" t="s">
        <v>2164</v>
      </c>
      <c r="M11" s="1319"/>
      <c r="N11" s="1588">
        <v>0.105</v>
      </c>
      <c r="O11" s="1588"/>
      <c r="Q11" s="68"/>
    </row>
    <row r="12" spans="1:17" s="67" customFormat="1" ht="55.5" customHeight="1" x14ac:dyDescent="0.2">
      <c r="A12" s="1364" t="s">
        <v>1831</v>
      </c>
      <c r="B12" s="1587" t="s">
        <v>1832</v>
      </c>
      <c r="C12" s="1587"/>
      <c r="D12" s="1587" t="s">
        <v>1833</v>
      </c>
      <c r="E12" s="1587"/>
      <c r="F12" s="1365" t="s">
        <v>1758</v>
      </c>
      <c r="G12" s="1319"/>
      <c r="H12" s="1366">
        <v>2013</v>
      </c>
      <c r="I12" s="1319"/>
      <c r="J12" s="1387">
        <v>0.42520000000000002</v>
      </c>
      <c r="K12" s="1319"/>
      <c r="L12" s="1385"/>
      <c r="M12" s="1319"/>
      <c r="N12" s="1588">
        <v>0.46</v>
      </c>
      <c r="O12" s="1588"/>
      <c r="Q12" s="68"/>
    </row>
    <row r="13" spans="1:17" s="67" customFormat="1" ht="26.25" customHeight="1" x14ac:dyDescent="0.2">
      <c r="A13" s="1364" t="s">
        <v>1834</v>
      </c>
      <c r="B13" s="1587" t="s">
        <v>1835</v>
      </c>
      <c r="C13" s="1587"/>
      <c r="D13" s="1587" t="s">
        <v>1836</v>
      </c>
      <c r="E13" s="1587"/>
      <c r="F13" s="1366" t="s">
        <v>1758</v>
      </c>
      <c r="G13" s="1319"/>
      <c r="H13" s="1366">
        <v>2013</v>
      </c>
      <c r="I13" s="1319"/>
      <c r="J13" s="1385">
        <v>0.36</v>
      </c>
      <c r="K13" s="1319"/>
      <c r="L13" s="1385"/>
      <c r="M13" s="1319"/>
      <c r="N13" s="1588">
        <v>0.41</v>
      </c>
      <c r="O13" s="1588"/>
      <c r="Q13" s="68"/>
    </row>
    <row r="14" spans="1:17" s="67" customFormat="1" ht="39" customHeight="1" x14ac:dyDescent="0.2">
      <c r="A14" s="1368" t="s">
        <v>1837</v>
      </c>
      <c r="B14" s="1592" t="s">
        <v>1838</v>
      </c>
      <c r="C14" s="1592"/>
      <c r="D14" s="1592" t="s">
        <v>15</v>
      </c>
      <c r="E14" s="1592"/>
      <c r="F14" s="1369" t="s">
        <v>1758</v>
      </c>
      <c r="G14" s="1320"/>
      <c r="H14" s="1388">
        <v>2013</v>
      </c>
      <c r="I14" s="1320"/>
      <c r="J14" s="1389">
        <v>0.376</v>
      </c>
      <c r="K14" s="1320"/>
      <c r="L14" s="1390"/>
      <c r="M14" s="1320"/>
      <c r="N14" s="1593">
        <v>0.45</v>
      </c>
      <c r="O14" s="1593"/>
      <c r="Q14" s="68"/>
    </row>
    <row r="15" spans="1:17" s="67" customFormat="1" ht="18.75" customHeight="1" x14ac:dyDescent="0.2">
      <c r="A15" s="1370"/>
      <c r="B15" s="1370"/>
      <c r="C15" s="1370"/>
      <c r="D15" s="1367"/>
      <c r="E15" s="1367"/>
      <c r="F15" s="1365"/>
      <c r="G15" s="1319"/>
      <c r="H15" s="1365"/>
      <c r="I15" s="1319"/>
      <c r="J15" s="1371"/>
      <c r="K15" s="1319"/>
      <c r="L15" s="1367"/>
      <c r="M15" s="1319"/>
      <c r="N15" s="1372"/>
      <c r="O15" s="1372"/>
      <c r="Q15" s="68"/>
    </row>
    <row r="16" spans="1:17" ht="18" customHeight="1" x14ac:dyDescent="0.2">
      <c r="A16" s="475"/>
      <c r="B16" s="71"/>
      <c r="C16" s="71"/>
      <c r="D16" s="72"/>
      <c r="E16" s="72"/>
      <c r="F16" s="72"/>
      <c r="G16" s="72"/>
      <c r="H16" s="72"/>
      <c r="I16" s="72"/>
      <c r="J16" s="72"/>
      <c r="K16" s="72"/>
      <c r="L16" s="72"/>
      <c r="M16" s="72"/>
      <c r="N16" s="72"/>
      <c r="O16" s="72"/>
    </row>
    <row r="17" spans="1:15" ht="21.75" customHeight="1" x14ac:dyDescent="0.2">
      <c r="A17" s="1573" t="s">
        <v>280</v>
      </c>
      <c r="B17" s="1573"/>
      <c r="C17" s="1573"/>
      <c r="D17" s="1573"/>
      <c r="E17" s="1573"/>
      <c r="F17" s="1573"/>
      <c r="G17" s="1573"/>
      <c r="H17" s="1573"/>
      <c r="I17" s="1573"/>
      <c r="J17" s="1573"/>
      <c r="K17" s="1573"/>
      <c r="L17" s="1573"/>
      <c r="M17" s="1573"/>
      <c r="N17" s="1573"/>
      <c r="O17" s="1573"/>
    </row>
    <row r="18" spans="1:15" x14ac:dyDescent="0.2">
      <c r="A18" s="74"/>
      <c r="B18" s="70"/>
      <c r="C18" s="70"/>
      <c r="D18" s="70"/>
      <c r="E18" s="70"/>
      <c r="F18" s="70"/>
      <c r="G18" s="70"/>
      <c r="H18" s="70"/>
      <c r="I18" s="70"/>
      <c r="J18" s="70"/>
      <c r="K18" s="70"/>
      <c r="L18" s="70"/>
      <c r="M18" s="70"/>
      <c r="N18" s="70"/>
      <c r="O18" s="70"/>
    </row>
  </sheetData>
  <mergeCells count="37">
    <mergeCell ref="B12:C12"/>
    <mergeCell ref="D12:E12"/>
    <mergeCell ref="N12:O12"/>
    <mergeCell ref="A17:O17"/>
    <mergeCell ref="B13:C13"/>
    <mergeCell ref="D13:E13"/>
    <mergeCell ref="N13:O13"/>
    <mergeCell ref="B14:C14"/>
    <mergeCell ref="D14:E14"/>
    <mergeCell ref="N14:O14"/>
    <mergeCell ref="B10:C10"/>
    <mergeCell ref="D10:E10"/>
    <mergeCell ref="N10:O10"/>
    <mergeCell ref="B11:C11"/>
    <mergeCell ref="D11:E11"/>
    <mergeCell ref="N11:O11"/>
    <mergeCell ref="N7:O7"/>
    <mergeCell ref="A4:A5"/>
    <mergeCell ref="B9:C9"/>
    <mergeCell ref="D9:E9"/>
    <mergeCell ref="N9:O9"/>
    <mergeCell ref="B8:C8"/>
    <mergeCell ref="D8:E8"/>
    <mergeCell ref="N8:O8"/>
    <mergeCell ref="A6:O6"/>
    <mergeCell ref="B7:C7"/>
    <mergeCell ref="D7:E7"/>
    <mergeCell ref="M1:O1"/>
    <mergeCell ref="B3:O3"/>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&amp;L&amp;"Tahoma,Normal"490</oddFooter>
  </headerFooter>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403151"/>
  </sheetPr>
  <dimension ref="A1:Q17"/>
  <sheetViews>
    <sheetView showGridLines="0" view="pageBreakPreview" topLeftCell="A10"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8" customHeight="1" x14ac:dyDescent="0.2">
      <c r="A3" s="472"/>
      <c r="B3" s="1556"/>
      <c r="C3" s="1556"/>
      <c r="D3" s="1556"/>
      <c r="E3" s="1556"/>
      <c r="F3" s="1556"/>
      <c r="G3" s="1556"/>
      <c r="H3" s="1556"/>
      <c r="I3" s="1556"/>
      <c r="J3" s="1556"/>
      <c r="K3" s="1556"/>
      <c r="L3" s="1556"/>
      <c r="M3" s="1556"/>
      <c r="N3" s="1556"/>
      <c r="O3" s="1556"/>
    </row>
    <row r="4" spans="1:17" ht="24"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26.25" customHeight="1" x14ac:dyDescent="0.2">
      <c r="A6" s="1362" t="s">
        <v>1839</v>
      </c>
      <c r="B6" s="1591" t="s">
        <v>1840</v>
      </c>
      <c r="C6" s="1591"/>
      <c r="D6" s="1591" t="s">
        <v>15</v>
      </c>
      <c r="E6" s="1591"/>
      <c r="F6" s="1363" t="s">
        <v>1758</v>
      </c>
      <c r="G6" s="1074"/>
      <c r="H6" s="1391">
        <v>2013</v>
      </c>
      <c r="I6" s="1074"/>
      <c r="J6" s="1392">
        <v>1.4</v>
      </c>
      <c r="K6" s="1074"/>
      <c r="L6" s="1392" t="s">
        <v>2165</v>
      </c>
      <c r="M6" s="1074"/>
      <c r="N6" s="1594">
        <v>2</v>
      </c>
      <c r="O6" s="1594"/>
      <c r="Q6" s="68"/>
    </row>
    <row r="7" spans="1:17" s="67" customFormat="1" ht="28.5" customHeight="1" x14ac:dyDescent="0.2">
      <c r="A7" s="1364" t="s">
        <v>1841</v>
      </c>
      <c r="B7" s="1587" t="s">
        <v>1842</v>
      </c>
      <c r="C7" s="1587"/>
      <c r="D7" s="1587" t="s">
        <v>1843</v>
      </c>
      <c r="E7" s="1587"/>
      <c r="F7" s="1365" t="s">
        <v>1758</v>
      </c>
      <c r="G7" s="1319"/>
      <c r="H7" s="1366">
        <v>2013</v>
      </c>
      <c r="I7" s="1319"/>
      <c r="J7" s="1395" t="s">
        <v>2179</v>
      </c>
      <c r="K7" s="1319"/>
      <c r="L7" s="1385" t="s">
        <v>2180</v>
      </c>
      <c r="M7" s="1319"/>
      <c r="N7" s="1595" t="s">
        <v>2189</v>
      </c>
      <c r="O7" s="1595"/>
      <c r="Q7" s="68"/>
    </row>
    <row r="8" spans="1:17" s="67" customFormat="1" ht="78" customHeight="1" x14ac:dyDescent="0.2">
      <c r="A8" s="1364" t="s">
        <v>1844</v>
      </c>
      <c r="B8" s="1587" t="s">
        <v>1845</v>
      </c>
      <c r="C8" s="1587"/>
      <c r="D8" s="1587" t="s">
        <v>15</v>
      </c>
      <c r="E8" s="1587"/>
      <c r="F8" s="1366" t="s">
        <v>1758</v>
      </c>
      <c r="G8" s="1319"/>
      <c r="H8" s="1366">
        <v>2013</v>
      </c>
      <c r="I8" s="1319"/>
      <c r="J8" s="1385" t="s">
        <v>1926</v>
      </c>
      <c r="K8" s="1319"/>
      <c r="L8" s="1385" t="s">
        <v>1926</v>
      </c>
      <c r="M8" s="1319"/>
      <c r="N8" s="1596" t="s">
        <v>2190</v>
      </c>
      <c r="O8" s="1596"/>
      <c r="Q8" s="68"/>
    </row>
    <row r="9" spans="1:17" s="67" customFormat="1" ht="53.25" customHeight="1" x14ac:dyDescent="0.2">
      <c r="A9" s="1364" t="s">
        <v>2011</v>
      </c>
      <c r="B9" s="1587" t="s">
        <v>1846</v>
      </c>
      <c r="C9" s="1587"/>
      <c r="D9" s="1587" t="s">
        <v>414</v>
      </c>
      <c r="E9" s="1587"/>
      <c r="F9" s="1365" t="s">
        <v>1758</v>
      </c>
      <c r="G9" s="1319"/>
      <c r="H9" s="1366">
        <v>2013</v>
      </c>
      <c r="I9" s="1319"/>
      <c r="J9" s="1385">
        <v>45</v>
      </c>
      <c r="K9" s="1319"/>
      <c r="L9" s="1385" t="s">
        <v>2166</v>
      </c>
      <c r="M9" s="1319"/>
      <c r="N9" s="1596">
        <v>60</v>
      </c>
      <c r="O9" s="1596"/>
      <c r="Q9" s="68"/>
    </row>
    <row r="10" spans="1:17" s="67" customFormat="1" ht="53.25" customHeight="1" x14ac:dyDescent="0.2">
      <c r="A10" s="1364" t="s">
        <v>1847</v>
      </c>
      <c r="B10" s="1587" t="s">
        <v>1848</v>
      </c>
      <c r="C10" s="1587"/>
      <c r="D10" s="1587" t="s">
        <v>414</v>
      </c>
      <c r="E10" s="1587"/>
      <c r="F10" s="1365" t="s">
        <v>1758</v>
      </c>
      <c r="G10" s="1319"/>
      <c r="H10" s="1366">
        <v>2010</v>
      </c>
      <c r="I10" s="1319"/>
      <c r="J10" s="1393">
        <v>15978</v>
      </c>
      <c r="K10" s="1319"/>
      <c r="L10" s="1385" t="s">
        <v>2009</v>
      </c>
      <c r="M10" s="1319"/>
      <c r="N10" s="1596">
        <v>22000</v>
      </c>
      <c r="O10" s="1596"/>
      <c r="Q10" s="68"/>
    </row>
    <row r="11" spans="1:17" s="67" customFormat="1" ht="40.5" customHeight="1" x14ac:dyDescent="0.2">
      <c r="A11" s="1364" t="s">
        <v>1849</v>
      </c>
      <c r="B11" s="1587" t="s">
        <v>1850</v>
      </c>
      <c r="C11" s="1587"/>
      <c r="D11" s="1587" t="s">
        <v>1757</v>
      </c>
      <c r="E11" s="1587"/>
      <c r="F11" s="1365" t="s">
        <v>1758</v>
      </c>
      <c r="G11" s="1319"/>
      <c r="H11" s="1366">
        <v>2010</v>
      </c>
      <c r="I11" s="1319"/>
      <c r="J11" s="1394">
        <v>0.23</v>
      </c>
      <c r="K11" s="1319"/>
      <c r="L11" s="1385" t="s">
        <v>2010</v>
      </c>
      <c r="M11" s="1319"/>
      <c r="N11" s="1596">
        <v>0.35</v>
      </c>
      <c r="O11" s="1596"/>
      <c r="Q11" s="68"/>
    </row>
    <row r="12" spans="1:17" s="67" customFormat="1" ht="66" customHeight="1" x14ac:dyDescent="0.2">
      <c r="A12" s="1364" t="s">
        <v>1851</v>
      </c>
      <c r="B12" s="1587" t="s">
        <v>1852</v>
      </c>
      <c r="C12" s="1587"/>
      <c r="D12" s="1587" t="s">
        <v>414</v>
      </c>
      <c r="E12" s="1587"/>
      <c r="F12" s="1365" t="s">
        <v>1758</v>
      </c>
      <c r="G12" s="1319"/>
      <c r="H12" s="1366">
        <v>2012</v>
      </c>
      <c r="I12" s="1319"/>
      <c r="J12" s="1394">
        <v>0.1</v>
      </c>
      <c r="K12" s="1319"/>
      <c r="L12" s="1385" t="s">
        <v>1853</v>
      </c>
      <c r="M12" s="1319"/>
      <c r="N12" s="1596">
        <v>1</v>
      </c>
      <c r="O12" s="1596"/>
      <c r="Q12" s="68"/>
    </row>
    <row r="13" spans="1:17" s="67" customFormat="1" ht="54" customHeight="1" x14ac:dyDescent="0.2">
      <c r="A13" s="1364" t="s">
        <v>1854</v>
      </c>
      <c r="B13" s="1587" t="s">
        <v>1855</v>
      </c>
      <c r="C13" s="1587"/>
      <c r="D13" s="1587" t="s">
        <v>1757</v>
      </c>
      <c r="E13" s="1587"/>
      <c r="F13" s="1365" t="s">
        <v>1758</v>
      </c>
      <c r="G13" s="1319"/>
      <c r="H13" s="1366">
        <v>2012</v>
      </c>
      <c r="I13" s="1319"/>
      <c r="J13" s="1386">
        <v>4.2000000000000003E-2</v>
      </c>
      <c r="K13" s="1319"/>
      <c r="L13" s="1385" t="s">
        <v>2181</v>
      </c>
      <c r="M13" s="1319"/>
      <c r="N13" s="1596" t="s">
        <v>1856</v>
      </c>
      <c r="O13" s="1596"/>
      <c r="Q13" s="68"/>
    </row>
    <row r="14" spans="1:17" s="67" customFormat="1" ht="51.75" customHeight="1" x14ac:dyDescent="0.2">
      <c r="A14" s="1368" t="s">
        <v>1857</v>
      </c>
      <c r="B14" s="1592" t="s">
        <v>1858</v>
      </c>
      <c r="C14" s="1592"/>
      <c r="D14" s="1592" t="s">
        <v>1757</v>
      </c>
      <c r="E14" s="1592"/>
      <c r="F14" s="1369" t="s">
        <v>1758</v>
      </c>
      <c r="G14" s="1320"/>
      <c r="H14" s="1388">
        <v>2012</v>
      </c>
      <c r="I14" s="1320"/>
      <c r="J14" s="1389">
        <v>4.9000000000000002E-2</v>
      </c>
      <c r="K14" s="1320"/>
      <c r="L14" s="1390" t="s">
        <v>2167</v>
      </c>
      <c r="M14" s="1320"/>
      <c r="N14" s="1597" t="s">
        <v>1859</v>
      </c>
      <c r="O14" s="1597"/>
      <c r="Q14" s="68"/>
    </row>
    <row r="15" spans="1:17" ht="23.25" customHeight="1" x14ac:dyDescent="0.2">
      <c r="A15" s="475"/>
      <c r="B15" s="71"/>
      <c r="C15" s="71"/>
      <c r="D15" s="72"/>
      <c r="E15" s="72"/>
      <c r="F15" s="72"/>
      <c r="G15" s="72"/>
      <c r="H15" s="72"/>
      <c r="I15" s="72"/>
      <c r="J15" s="72"/>
      <c r="K15" s="72"/>
      <c r="L15" s="72"/>
      <c r="M15" s="72"/>
      <c r="N15" s="72"/>
      <c r="O15" s="72"/>
    </row>
    <row r="16" spans="1:17" ht="28.5" customHeight="1" x14ac:dyDescent="0.2">
      <c r="A16" s="1573" t="s">
        <v>280</v>
      </c>
      <c r="B16" s="1573"/>
      <c r="C16" s="1573"/>
      <c r="D16" s="1573"/>
      <c r="E16" s="1573"/>
      <c r="F16" s="1573"/>
      <c r="G16" s="1573"/>
      <c r="H16" s="1573"/>
      <c r="I16" s="1573"/>
      <c r="J16" s="1573"/>
      <c r="K16" s="1573"/>
      <c r="L16" s="1573"/>
      <c r="M16" s="1573"/>
      <c r="N16" s="1573"/>
      <c r="O16" s="1573"/>
    </row>
    <row r="17" spans="1:15" x14ac:dyDescent="0.2">
      <c r="A17" s="74"/>
      <c r="B17" s="70"/>
      <c r="C17" s="70"/>
      <c r="D17" s="70"/>
      <c r="E17" s="70"/>
      <c r="F17" s="70"/>
      <c r="G17" s="70"/>
      <c r="H17" s="70"/>
      <c r="I17" s="70"/>
      <c r="J17" s="70"/>
      <c r="K17" s="70"/>
      <c r="L17" s="70"/>
      <c r="M17" s="70"/>
      <c r="N17" s="70"/>
      <c r="O17" s="70"/>
    </row>
  </sheetData>
  <mergeCells count="39">
    <mergeCell ref="B14:C14"/>
    <mergeCell ref="D14:E14"/>
    <mergeCell ref="N14:O14"/>
    <mergeCell ref="A16:O16"/>
    <mergeCell ref="B12:C12"/>
    <mergeCell ref="D12:E12"/>
    <mergeCell ref="N12:O12"/>
    <mergeCell ref="B13:C13"/>
    <mergeCell ref="D13:E13"/>
    <mergeCell ref="N13:O13"/>
    <mergeCell ref="B10:C10"/>
    <mergeCell ref="D10:E10"/>
    <mergeCell ref="N10:O10"/>
    <mergeCell ref="B11:C11"/>
    <mergeCell ref="D11:E11"/>
    <mergeCell ref="N11:O11"/>
    <mergeCell ref="B8:C8"/>
    <mergeCell ref="D8:E8"/>
    <mergeCell ref="N8:O8"/>
    <mergeCell ref="B9:C9"/>
    <mergeCell ref="D9:E9"/>
    <mergeCell ref="N9:O9"/>
    <mergeCell ref="B6:C6"/>
    <mergeCell ref="D6:E6"/>
    <mergeCell ref="N6:O6"/>
    <mergeCell ref="B7:C7"/>
    <mergeCell ref="D7:E7"/>
    <mergeCell ref="N7:O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&amp;R&amp;"Tahoma,Normal"491</oddFooter>
  </headerFooter>
  <legacy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Q20"/>
  <sheetViews>
    <sheetView showGridLines="0" view="pageBreakPreview"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3" style="65" customWidth="1"/>
    <col min="5" max="5" width="2.140625" style="65" customWidth="1"/>
    <col min="6" max="6" width="17.28515625" style="65" customWidth="1"/>
    <col min="7" max="7" width="1.85546875" style="65" customWidth="1"/>
    <col min="8" max="8" width="10"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8" customHeight="1" x14ac:dyDescent="0.2">
      <c r="A3" s="472"/>
      <c r="B3" s="1556"/>
      <c r="C3" s="1556"/>
      <c r="D3" s="1556"/>
      <c r="E3" s="1556"/>
      <c r="F3" s="1556"/>
      <c r="G3" s="1556"/>
      <c r="H3" s="1556"/>
      <c r="I3" s="1556"/>
      <c r="J3" s="1556"/>
      <c r="K3" s="1556"/>
      <c r="L3" s="1556"/>
      <c r="M3" s="1556"/>
      <c r="N3" s="1556"/>
      <c r="O3" s="1556"/>
    </row>
    <row r="4" spans="1:17" ht="24"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53.25" customHeight="1" x14ac:dyDescent="0.2">
      <c r="A6" s="1352" t="s">
        <v>1860</v>
      </c>
      <c r="B6" s="1581" t="s">
        <v>1861</v>
      </c>
      <c r="C6" s="1581"/>
      <c r="D6" s="1581" t="s">
        <v>1757</v>
      </c>
      <c r="E6" s="1581"/>
      <c r="F6" s="1340" t="s">
        <v>1758</v>
      </c>
      <c r="G6" s="1074"/>
      <c r="H6" s="1375">
        <v>2012</v>
      </c>
      <c r="I6" s="1074"/>
      <c r="J6" s="1378">
        <v>2.1999999999999999E-2</v>
      </c>
      <c r="K6" s="1074"/>
      <c r="L6" s="1396" t="s">
        <v>2168</v>
      </c>
      <c r="M6" s="1074"/>
      <c r="N6" s="1584" t="s">
        <v>1862</v>
      </c>
      <c r="O6" s="1584"/>
      <c r="Q6" s="68"/>
    </row>
    <row r="7" spans="1:17" s="67" customFormat="1" ht="42" customHeight="1" x14ac:dyDescent="0.2">
      <c r="A7" s="1354" t="s">
        <v>1863</v>
      </c>
      <c r="B7" s="1570" t="s">
        <v>1864</v>
      </c>
      <c r="C7" s="1570"/>
      <c r="D7" s="1570" t="s">
        <v>1865</v>
      </c>
      <c r="E7" s="1570"/>
      <c r="F7" s="1343" t="s">
        <v>1758</v>
      </c>
      <c r="G7" s="1320"/>
      <c r="H7" s="1359">
        <v>2013</v>
      </c>
      <c r="I7" s="1320"/>
      <c r="J7" s="1384" t="s">
        <v>2169</v>
      </c>
      <c r="K7" s="1320"/>
      <c r="L7" s="1384" t="s">
        <v>2169</v>
      </c>
      <c r="M7" s="1320"/>
      <c r="N7" s="1583" t="s">
        <v>2191</v>
      </c>
      <c r="O7" s="1583"/>
      <c r="Q7" s="68"/>
    </row>
    <row r="8" spans="1:17" s="67" customFormat="1" ht="18" customHeight="1" x14ac:dyDescent="0.2">
      <c r="A8" s="1574" t="s">
        <v>2002</v>
      </c>
      <c r="B8" s="1574"/>
      <c r="C8" s="1574"/>
      <c r="D8" s="1574"/>
      <c r="E8" s="1574"/>
      <c r="F8" s="1574"/>
      <c r="G8" s="1574"/>
      <c r="H8" s="1574"/>
      <c r="I8" s="1574"/>
      <c r="J8" s="1574"/>
      <c r="K8" s="1574"/>
      <c r="L8" s="1574"/>
      <c r="M8" s="1574"/>
      <c r="N8" s="1574"/>
      <c r="O8" s="1574"/>
      <c r="Q8" s="68"/>
    </row>
    <row r="9" spans="1:17" s="67" customFormat="1" ht="28.5" customHeight="1" x14ac:dyDescent="0.2">
      <c r="A9" s="1352" t="s">
        <v>1866</v>
      </c>
      <c r="B9" s="1581" t="s">
        <v>1867</v>
      </c>
      <c r="C9" s="1581"/>
      <c r="D9" s="1581" t="s">
        <v>1868</v>
      </c>
      <c r="E9" s="1581"/>
      <c r="F9" s="1340" t="s">
        <v>1758</v>
      </c>
      <c r="G9" s="1074"/>
      <c r="H9" s="1375">
        <v>2013</v>
      </c>
      <c r="I9" s="1074"/>
      <c r="J9" s="1378">
        <v>0.49</v>
      </c>
      <c r="K9" s="1074"/>
      <c r="L9" s="1396"/>
      <c r="M9" s="1074"/>
      <c r="N9" s="1584">
        <v>0.55000000000000004</v>
      </c>
      <c r="O9" s="1584"/>
      <c r="Q9" s="68"/>
    </row>
    <row r="10" spans="1:17" s="67" customFormat="1" ht="54" customHeight="1" x14ac:dyDescent="0.2">
      <c r="A10" s="1353" t="s">
        <v>1869</v>
      </c>
      <c r="B10" s="1578" t="s">
        <v>1870</v>
      </c>
      <c r="C10" s="1578"/>
      <c r="D10" s="1578" t="s">
        <v>1871</v>
      </c>
      <c r="E10" s="1578"/>
      <c r="F10" s="1337" t="s">
        <v>1758</v>
      </c>
      <c r="G10" s="1319"/>
      <c r="H10" s="1356">
        <v>2013</v>
      </c>
      <c r="I10" s="1319"/>
      <c r="J10" s="1383">
        <v>0.6</v>
      </c>
      <c r="K10" s="1319"/>
      <c r="L10" s="1397"/>
      <c r="M10" s="1319"/>
      <c r="N10" s="1582">
        <v>1</v>
      </c>
      <c r="O10" s="1582"/>
      <c r="Q10" s="68"/>
    </row>
    <row r="11" spans="1:17" s="67" customFormat="1" ht="26.25" customHeight="1" x14ac:dyDescent="0.2">
      <c r="A11" s="1353" t="s">
        <v>1872</v>
      </c>
      <c r="B11" s="1578" t="s">
        <v>1873</v>
      </c>
      <c r="C11" s="1578"/>
      <c r="D11" s="1578" t="s">
        <v>1874</v>
      </c>
      <c r="E11" s="1578"/>
      <c r="F11" s="1337" t="s">
        <v>1766</v>
      </c>
      <c r="G11" s="1319"/>
      <c r="H11" s="1356">
        <v>2013</v>
      </c>
      <c r="I11" s="1319"/>
      <c r="J11" s="1397">
        <v>122190</v>
      </c>
      <c r="K11" s="1319"/>
      <c r="L11" s="1397" t="s">
        <v>2184</v>
      </c>
      <c r="M11" s="1319"/>
      <c r="N11" s="1598">
        <v>75000</v>
      </c>
      <c r="O11" s="1598"/>
      <c r="Q11" s="68"/>
    </row>
    <row r="12" spans="1:17" s="67" customFormat="1" ht="53.25" customHeight="1" x14ac:dyDescent="0.2">
      <c r="A12" s="1353" t="s">
        <v>1875</v>
      </c>
      <c r="B12" s="1578" t="s">
        <v>1876</v>
      </c>
      <c r="C12" s="1578"/>
      <c r="D12" s="1578" t="s">
        <v>338</v>
      </c>
      <c r="E12" s="1578"/>
      <c r="F12" s="1337" t="s">
        <v>1766</v>
      </c>
      <c r="G12" s="1319"/>
      <c r="H12" s="1356">
        <v>2012</v>
      </c>
      <c r="I12" s="1319"/>
      <c r="J12" s="1360">
        <v>0.25</v>
      </c>
      <c r="K12" s="1319"/>
      <c r="L12" s="1397" t="s">
        <v>2182</v>
      </c>
      <c r="M12" s="1319"/>
      <c r="N12" s="1582">
        <v>0.1</v>
      </c>
      <c r="O12" s="1582"/>
      <c r="Q12" s="68"/>
    </row>
    <row r="13" spans="1:17" s="67" customFormat="1" ht="39" customHeight="1" x14ac:dyDescent="0.2">
      <c r="A13" s="1353" t="s">
        <v>1877</v>
      </c>
      <c r="B13" s="1578" t="s">
        <v>1878</v>
      </c>
      <c r="C13" s="1578"/>
      <c r="D13" s="1578" t="s">
        <v>338</v>
      </c>
      <c r="E13" s="1578"/>
      <c r="F13" s="1337" t="s">
        <v>1766</v>
      </c>
      <c r="G13" s="1319"/>
      <c r="H13" s="1356">
        <v>2012</v>
      </c>
      <c r="I13" s="1319"/>
      <c r="J13" s="1360">
        <v>0.4</v>
      </c>
      <c r="K13" s="1319"/>
      <c r="L13" s="1397" t="s">
        <v>2183</v>
      </c>
      <c r="M13" s="1319"/>
      <c r="N13" s="1582">
        <v>0.1</v>
      </c>
      <c r="O13" s="1582"/>
      <c r="Q13" s="68"/>
    </row>
    <row r="14" spans="1:17" s="67" customFormat="1" ht="40.5" customHeight="1" x14ac:dyDescent="0.2">
      <c r="A14" s="1353" t="s">
        <v>1879</v>
      </c>
      <c r="B14" s="1578" t="s">
        <v>1880</v>
      </c>
      <c r="C14" s="1578"/>
      <c r="D14" s="1578" t="s">
        <v>775</v>
      </c>
      <c r="E14" s="1578"/>
      <c r="F14" s="1337" t="s">
        <v>1766</v>
      </c>
      <c r="G14" s="1319"/>
      <c r="H14" s="1356">
        <v>2013</v>
      </c>
      <c r="I14" s="1319"/>
      <c r="J14" s="1345" t="s">
        <v>2170</v>
      </c>
      <c r="K14" s="1319"/>
      <c r="L14" s="1345" t="s">
        <v>2170</v>
      </c>
      <c r="M14" s="1319"/>
      <c r="N14" s="1582" t="s">
        <v>1881</v>
      </c>
      <c r="O14" s="1582"/>
      <c r="Q14" s="68"/>
    </row>
    <row r="15" spans="1:17" s="67" customFormat="1" ht="71.25" customHeight="1" x14ac:dyDescent="0.2">
      <c r="A15" s="1354" t="s">
        <v>1882</v>
      </c>
      <c r="B15" s="1570" t="s">
        <v>1883</v>
      </c>
      <c r="C15" s="1570"/>
      <c r="D15" s="1570" t="s">
        <v>775</v>
      </c>
      <c r="E15" s="1570"/>
      <c r="F15" s="1343" t="s">
        <v>1758</v>
      </c>
      <c r="G15" s="1320"/>
      <c r="H15" s="1359">
        <v>2013</v>
      </c>
      <c r="I15" s="1320"/>
      <c r="J15" s="1384" t="s">
        <v>1884</v>
      </c>
      <c r="K15" s="1320"/>
      <c r="L15" s="1384" t="s">
        <v>1884</v>
      </c>
      <c r="M15" s="1320"/>
      <c r="N15" s="1583" t="s">
        <v>1885</v>
      </c>
      <c r="O15" s="1583"/>
      <c r="Q15" s="68"/>
    </row>
    <row r="16" spans="1:17" s="67" customFormat="1" ht="13.5" customHeight="1" x14ac:dyDescent="0.2">
      <c r="A16" s="1336"/>
      <c r="B16" s="1336"/>
      <c r="C16" s="1336"/>
      <c r="D16" s="1348"/>
      <c r="E16" s="1348"/>
      <c r="F16" s="1337"/>
      <c r="G16" s="1319"/>
      <c r="H16" s="1337"/>
      <c r="I16" s="1319"/>
      <c r="J16" s="1348"/>
      <c r="K16" s="1319"/>
      <c r="L16" s="1348"/>
      <c r="M16" s="1319"/>
      <c r="N16" s="1355"/>
      <c r="O16" s="1355"/>
      <c r="Q16" s="68"/>
    </row>
    <row r="17" spans="1:15" ht="14.25" customHeight="1" x14ac:dyDescent="0.2">
      <c r="A17" s="475"/>
      <c r="B17" s="71"/>
      <c r="C17" s="71"/>
      <c r="D17" s="72"/>
      <c r="E17" s="72"/>
      <c r="F17" s="72"/>
      <c r="G17" s="72"/>
      <c r="H17" s="72"/>
      <c r="I17" s="72"/>
      <c r="J17" s="72"/>
      <c r="K17" s="72"/>
      <c r="L17" s="72"/>
      <c r="M17" s="72"/>
      <c r="N17" s="72"/>
      <c r="O17" s="72"/>
    </row>
    <row r="18" spans="1:15" ht="15.75" customHeight="1" x14ac:dyDescent="0.2">
      <c r="A18" s="1573" t="s">
        <v>280</v>
      </c>
      <c r="B18" s="1573"/>
      <c r="C18" s="1573"/>
      <c r="D18" s="1573"/>
      <c r="E18" s="1573"/>
      <c r="F18" s="1573"/>
      <c r="G18" s="1573"/>
      <c r="H18" s="1573"/>
      <c r="I18" s="1573"/>
      <c r="J18" s="1573"/>
      <c r="K18" s="1573"/>
      <c r="L18" s="1573"/>
      <c r="M18" s="1573"/>
      <c r="N18" s="1573"/>
      <c r="O18" s="1573"/>
    </row>
    <row r="19" spans="1:15" x14ac:dyDescent="0.2">
      <c r="A19" s="476"/>
      <c r="B19" s="475"/>
      <c r="C19" s="475"/>
      <c r="D19" s="475"/>
      <c r="E19" s="475"/>
      <c r="F19" s="475"/>
      <c r="G19" s="475"/>
      <c r="H19" s="475"/>
      <c r="I19" s="475"/>
      <c r="J19" s="475"/>
      <c r="K19" s="475"/>
      <c r="L19" s="475"/>
      <c r="M19" s="475"/>
      <c r="N19" s="475"/>
      <c r="O19" s="475"/>
    </row>
    <row r="20" spans="1:15" x14ac:dyDescent="0.2">
      <c r="A20" s="475"/>
      <c r="B20" s="475"/>
      <c r="C20" s="475"/>
      <c r="D20" s="475"/>
      <c r="E20" s="475"/>
      <c r="F20" s="475"/>
      <c r="G20" s="475"/>
      <c r="H20" s="475"/>
      <c r="I20" s="475"/>
      <c r="J20" s="475"/>
      <c r="K20" s="475"/>
      <c r="L20" s="475"/>
      <c r="M20" s="475"/>
      <c r="N20" s="475"/>
      <c r="O20" s="475"/>
    </row>
  </sheetData>
  <mergeCells count="40">
    <mergeCell ref="B15:C15"/>
    <mergeCell ref="D15:E15"/>
    <mergeCell ref="N15:O15"/>
    <mergeCell ref="A18:O18"/>
    <mergeCell ref="B13:C13"/>
    <mergeCell ref="D13:E13"/>
    <mergeCell ref="N13:O13"/>
    <mergeCell ref="B14:C14"/>
    <mergeCell ref="D14:E14"/>
    <mergeCell ref="N14:O14"/>
    <mergeCell ref="B11:C11"/>
    <mergeCell ref="D11:E11"/>
    <mergeCell ref="N11:O11"/>
    <mergeCell ref="B12:C12"/>
    <mergeCell ref="D12:E12"/>
    <mergeCell ref="N12:O12"/>
    <mergeCell ref="A8:O8"/>
    <mergeCell ref="B9:C9"/>
    <mergeCell ref="D9:E9"/>
    <mergeCell ref="N9:O9"/>
    <mergeCell ref="B10:C10"/>
    <mergeCell ref="D10:E10"/>
    <mergeCell ref="N10:O10"/>
    <mergeCell ref="B6:C6"/>
    <mergeCell ref="D6:E6"/>
    <mergeCell ref="N6:O6"/>
    <mergeCell ref="B7:C7"/>
    <mergeCell ref="D7:E7"/>
    <mergeCell ref="N7:O7"/>
    <mergeCell ref="M1:O1"/>
    <mergeCell ref="B3:O3"/>
    <mergeCell ref="A4:A5"/>
    <mergeCell ref="B4:C5"/>
    <mergeCell ref="D4:E5"/>
    <mergeCell ref="F4:G5"/>
    <mergeCell ref="H4:M4"/>
    <mergeCell ref="N4:O5"/>
    <mergeCell ref="H5:I5"/>
    <mergeCell ref="J5:K5"/>
    <mergeCell ref="L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&amp;L&amp;"Tahoma,Normal"492</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Q17"/>
  <sheetViews>
    <sheetView showGridLines="0" view="pageBreakPreview" zoomScaleNormal="100" zoomScaleSheetLayoutView="100" workbookViewId="0"/>
  </sheetViews>
  <sheetFormatPr baseColWidth="10" defaultColWidth="11.42578125" defaultRowHeight="12.75" x14ac:dyDescent="0.2"/>
  <cols>
    <col min="1" max="1" width="20.140625" style="65" customWidth="1"/>
    <col min="2" max="2" width="27.85546875" style="65" customWidth="1"/>
    <col min="3" max="3" width="9" style="65" customWidth="1"/>
    <col min="4" max="4" width="12.42578125" style="65" customWidth="1"/>
    <col min="5" max="5" width="2.140625" style="65" customWidth="1"/>
    <col min="6" max="6" width="17.28515625" style="65" customWidth="1"/>
    <col min="7" max="7" width="1.85546875" style="65" customWidth="1"/>
    <col min="8" max="8" width="10.85546875" style="65" customWidth="1"/>
    <col min="9" max="9" width="2.140625" style="65" customWidth="1"/>
    <col min="10" max="10" width="11.85546875" style="65" customWidth="1"/>
    <col min="11" max="11" width="2" style="65" customWidth="1"/>
    <col min="12" max="12" width="16.140625" style="65" customWidth="1"/>
    <col min="13" max="13" width="2.42578125" style="65" customWidth="1"/>
    <col min="14" max="14" width="13.42578125" style="65" customWidth="1"/>
    <col min="15" max="15" width="3.7109375" style="65" customWidth="1"/>
    <col min="16" max="16384" width="11.42578125" style="65"/>
  </cols>
  <sheetData>
    <row r="1" spans="1:17" s="62" customFormat="1" ht="15.75" customHeight="1" x14ac:dyDescent="0.2">
      <c r="A1" s="93" t="s">
        <v>2076</v>
      </c>
      <c r="B1" s="94"/>
      <c r="C1" s="94"/>
      <c r="D1" s="94"/>
      <c r="E1" s="94"/>
      <c r="F1" s="94"/>
      <c r="G1" s="94"/>
      <c r="H1" s="94"/>
      <c r="I1" s="94"/>
      <c r="J1" s="94"/>
      <c r="K1" s="94"/>
      <c r="L1" s="94"/>
      <c r="M1" s="1555" t="s">
        <v>1612</v>
      </c>
      <c r="N1" s="1555"/>
      <c r="O1" s="1555"/>
    </row>
    <row r="2" spans="1:17" s="62" customFormat="1" ht="15.75" customHeight="1" x14ac:dyDescent="0.2">
      <c r="A2" s="93" t="s">
        <v>412</v>
      </c>
      <c r="B2" s="94"/>
      <c r="C2" s="94"/>
      <c r="D2" s="94"/>
      <c r="E2" s="94"/>
      <c r="F2" s="94"/>
      <c r="G2" s="94"/>
      <c r="H2" s="94"/>
      <c r="I2" s="94"/>
      <c r="J2" s="94"/>
      <c r="K2" s="94"/>
      <c r="L2" s="94"/>
      <c r="M2" s="94"/>
      <c r="N2" s="94"/>
      <c r="O2" s="94"/>
    </row>
    <row r="3" spans="1:17" ht="18" customHeight="1" x14ac:dyDescent="0.2">
      <c r="A3" s="472"/>
      <c r="B3" s="1556"/>
      <c r="C3" s="1556"/>
      <c r="D3" s="1556"/>
      <c r="E3" s="1556"/>
      <c r="F3" s="1556"/>
      <c r="G3" s="1556"/>
      <c r="H3" s="1556"/>
      <c r="I3" s="1556"/>
      <c r="J3" s="1556"/>
      <c r="K3" s="1556"/>
      <c r="L3" s="1556"/>
      <c r="M3" s="1556"/>
      <c r="N3" s="1556"/>
      <c r="O3" s="1556"/>
    </row>
    <row r="4" spans="1:17" ht="24" customHeight="1" x14ac:dyDescent="0.2">
      <c r="A4" s="1557" t="s">
        <v>1984</v>
      </c>
      <c r="B4" s="1557" t="s">
        <v>1985</v>
      </c>
      <c r="C4" s="1557"/>
      <c r="D4" s="1557" t="s">
        <v>1755</v>
      </c>
      <c r="E4" s="1557"/>
      <c r="F4" s="1557" t="s">
        <v>1989</v>
      </c>
      <c r="G4" s="1557"/>
      <c r="H4" s="1559" t="s">
        <v>1986</v>
      </c>
      <c r="I4" s="1559"/>
      <c r="J4" s="1559"/>
      <c r="K4" s="1559"/>
      <c r="L4" s="1559"/>
      <c r="M4" s="1559"/>
      <c r="N4" s="1560" t="s">
        <v>1990</v>
      </c>
      <c r="O4" s="1560"/>
    </row>
    <row r="5" spans="1:17" ht="18.75" customHeight="1" x14ac:dyDescent="0.2">
      <c r="A5" s="1558"/>
      <c r="B5" s="1558"/>
      <c r="C5" s="1558"/>
      <c r="D5" s="1558"/>
      <c r="E5" s="1558"/>
      <c r="F5" s="1558"/>
      <c r="G5" s="1558"/>
      <c r="H5" s="1559" t="s">
        <v>35</v>
      </c>
      <c r="I5" s="1559"/>
      <c r="J5" s="1559" t="s">
        <v>1987</v>
      </c>
      <c r="K5" s="1559"/>
      <c r="L5" s="1559" t="s">
        <v>1988</v>
      </c>
      <c r="M5" s="1559"/>
      <c r="N5" s="1561"/>
      <c r="O5" s="1561"/>
    </row>
    <row r="6" spans="1:17" s="67" customFormat="1" ht="42.75" customHeight="1" x14ac:dyDescent="0.2">
      <c r="A6" s="1335" t="s">
        <v>1886</v>
      </c>
      <c r="B6" s="1562" t="s">
        <v>1887</v>
      </c>
      <c r="C6" s="1562"/>
      <c r="D6" s="1562" t="s">
        <v>775</v>
      </c>
      <c r="E6" s="1562"/>
      <c r="F6" s="1340" t="s">
        <v>1758</v>
      </c>
      <c r="G6" s="1074"/>
      <c r="H6" s="1340">
        <v>2013</v>
      </c>
      <c r="I6" s="1074"/>
      <c r="J6" s="1373">
        <v>0.83199999999999996</v>
      </c>
      <c r="K6" s="1074"/>
      <c r="L6" s="1350" t="s">
        <v>1784</v>
      </c>
      <c r="M6" s="1074"/>
      <c r="N6" s="1584">
        <v>1</v>
      </c>
      <c r="O6" s="1584"/>
      <c r="Q6" s="68"/>
    </row>
    <row r="7" spans="1:17" s="67" customFormat="1" ht="78" customHeight="1" x14ac:dyDescent="0.2">
      <c r="A7" s="1338" t="s">
        <v>1888</v>
      </c>
      <c r="B7" s="1568" t="s">
        <v>1889</v>
      </c>
      <c r="C7" s="1568"/>
      <c r="D7" s="1568" t="s">
        <v>775</v>
      </c>
      <c r="E7" s="1568"/>
      <c r="F7" s="1343" t="s">
        <v>1758</v>
      </c>
      <c r="G7" s="1320"/>
      <c r="H7" s="1359">
        <v>2013</v>
      </c>
      <c r="I7" s="1320"/>
      <c r="J7" s="1384" t="s">
        <v>2037</v>
      </c>
      <c r="K7" s="1320"/>
      <c r="L7" s="1384" t="s">
        <v>2037</v>
      </c>
      <c r="M7" s="1320"/>
      <c r="N7" s="1583" t="s">
        <v>1890</v>
      </c>
      <c r="O7" s="1583"/>
      <c r="Q7" s="68"/>
    </row>
    <row r="8" spans="1:17" s="67" customFormat="1" ht="17.25" customHeight="1" x14ac:dyDescent="0.2">
      <c r="A8" s="1574" t="s">
        <v>2003</v>
      </c>
      <c r="B8" s="1574"/>
      <c r="C8" s="1574"/>
      <c r="D8" s="1574"/>
      <c r="E8" s="1574"/>
      <c r="F8" s="1574"/>
      <c r="G8" s="1574"/>
      <c r="H8" s="1574"/>
      <c r="I8" s="1574"/>
      <c r="J8" s="1574"/>
      <c r="K8" s="1574"/>
      <c r="L8" s="1574"/>
      <c r="M8" s="1574"/>
      <c r="N8" s="1574"/>
      <c r="O8" s="1574"/>
      <c r="Q8" s="68"/>
    </row>
    <row r="9" spans="1:17" s="67" customFormat="1" ht="68.25" customHeight="1" x14ac:dyDescent="0.2">
      <c r="A9" s="1352" t="s">
        <v>1891</v>
      </c>
      <c r="B9" s="1352" t="s">
        <v>1892</v>
      </c>
      <c r="C9" s="1173"/>
      <c r="D9" s="1581" t="s">
        <v>1893</v>
      </c>
      <c r="E9" s="1581"/>
      <c r="F9" s="1340" t="s">
        <v>1766</v>
      </c>
      <c r="G9" s="1074"/>
      <c r="H9" s="1340">
        <v>2010</v>
      </c>
      <c r="I9" s="1074"/>
      <c r="J9" s="1373">
        <v>6.7000000000000004E-2</v>
      </c>
      <c r="K9" s="1074"/>
      <c r="L9" s="1350" t="s">
        <v>1784</v>
      </c>
      <c r="M9" s="1074"/>
      <c r="N9" s="1584">
        <v>4.7E-2</v>
      </c>
      <c r="O9" s="1584"/>
      <c r="Q9" s="68"/>
    </row>
    <row r="10" spans="1:17" s="67" customFormat="1" ht="41.25" customHeight="1" x14ac:dyDescent="0.2">
      <c r="A10" s="1353" t="s">
        <v>1894</v>
      </c>
      <c r="B10" s="1353" t="s">
        <v>1895</v>
      </c>
      <c r="C10" s="1176"/>
      <c r="D10" s="1578" t="s">
        <v>2</v>
      </c>
      <c r="E10" s="1578"/>
      <c r="F10" s="1337" t="s">
        <v>1803</v>
      </c>
      <c r="G10" s="1319"/>
      <c r="H10" s="1356">
        <v>2013</v>
      </c>
      <c r="I10" s="1319"/>
      <c r="J10" s="1383">
        <v>0.125</v>
      </c>
      <c r="K10" s="1319"/>
      <c r="L10" s="1398" t="s">
        <v>2185</v>
      </c>
      <c r="M10" s="1319"/>
      <c r="N10" s="1582">
        <v>7.0000000000000007E-2</v>
      </c>
      <c r="O10" s="1582"/>
      <c r="Q10" s="68"/>
    </row>
    <row r="11" spans="1:17" s="67" customFormat="1" ht="69.75" customHeight="1" x14ac:dyDescent="0.2">
      <c r="A11" s="1353" t="s">
        <v>1896</v>
      </c>
      <c r="B11" s="1353" t="s">
        <v>1897</v>
      </c>
      <c r="C11" s="1176"/>
      <c r="D11" s="1578" t="s">
        <v>1898</v>
      </c>
      <c r="E11" s="1578"/>
      <c r="F11" s="1337" t="s">
        <v>1758</v>
      </c>
      <c r="G11" s="1319"/>
      <c r="H11" s="1356">
        <v>2013</v>
      </c>
      <c r="I11" s="1319"/>
      <c r="J11" s="1345">
        <v>68.900000000000006</v>
      </c>
      <c r="K11" s="1319"/>
      <c r="L11" s="1345">
        <v>68.900000000000006</v>
      </c>
      <c r="M11" s="1319"/>
      <c r="N11" s="1582">
        <v>65</v>
      </c>
      <c r="O11" s="1582"/>
      <c r="Q11" s="68"/>
    </row>
    <row r="12" spans="1:17" s="67" customFormat="1" ht="54" customHeight="1" x14ac:dyDescent="0.2">
      <c r="A12" s="1353" t="s">
        <v>1899</v>
      </c>
      <c r="B12" s="1353" t="s">
        <v>1900</v>
      </c>
      <c r="C12" s="1176"/>
      <c r="D12" s="1578" t="s">
        <v>1901</v>
      </c>
      <c r="E12" s="1578"/>
      <c r="F12" s="1337" t="s">
        <v>1902</v>
      </c>
      <c r="G12" s="1319"/>
      <c r="H12" s="1356">
        <v>2012</v>
      </c>
      <c r="I12" s="1319"/>
      <c r="J12" s="1399">
        <v>1409938</v>
      </c>
      <c r="K12" s="1319"/>
      <c r="L12" s="1398" t="s">
        <v>1903</v>
      </c>
      <c r="M12" s="1319"/>
      <c r="N12" s="1582" t="s">
        <v>1904</v>
      </c>
      <c r="O12" s="1582"/>
      <c r="Q12" s="68"/>
    </row>
    <row r="13" spans="1:17" s="67" customFormat="1" ht="42.75" customHeight="1" x14ac:dyDescent="0.2">
      <c r="A13" s="1353" t="s">
        <v>1905</v>
      </c>
      <c r="B13" s="1353" t="s">
        <v>2012</v>
      </c>
      <c r="C13" s="1176"/>
      <c r="D13" s="1578" t="s">
        <v>1906</v>
      </c>
      <c r="E13" s="1578"/>
      <c r="F13" s="1337" t="s">
        <v>1902</v>
      </c>
      <c r="G13" s="1319"/>
      <c r="H13" s="1356">
        <v>2013</v>
      </c>
      <c r="I13" s="1319"/>
      <c r="J13" s="1383">
        <v>0.71</v>
      </c>
      <c r="K13" s="1319"/>
      <c r="L13" s="1345" t="s">
        <v>1784</v>
      </c>
      <c r="M13" s="1319"/>
      <c r="N13" s="1582">
        <v>1</v>
      </c>
      <c r="O13" s="1582"/>
      <c r="Q13" s="68"/>
    </row>
    <row r="14" spans="1:17" s="67" customFormat="1" ht="27" customHeight="1" x14ac:dyDescent="0.2">
      <c r="A14" s="1354" t="s">
        <v>1907</v>
      </c>
      <c r="B14" s="1354" t="s">
        <v>1908</v>
      </c>
      <c r="C14" s="1177"/>
      <c r="D14" s="1570" t="s">
        <v>1909</v>
      </c>
      <c r="E14" s="1570"/>
      <c r="F14" s="1343" t="s">
        <v>1902</v>
      </c>
      <c r="G14" s="1320"/>
      <c r="H14" s="1343">
        <v>2012</v>
      </c>
      <c r="I14" s="1320"/>
      <c r="J14" s="1374">
        <v>0.32800000000000001</v>
      </c>
      <c r="K14" s="1320"/>
      <c r="L14" s="1351" t="s">
        <v>1784</v>
      </c>
      <c r="M14" s="1320"/>
      <c r="N14" s="1583">
        <v>0.45200000000000001</v>
      </c>
      <c r="O14" s="1583"/>
      <c r="Q14" s="68"/>
    </row>
    <row r="15" spans="1:17" ht="23.25" customHeight="1" x14ac:dyDescent="0.2">
      <c r="A15" s="475"/>
      <c r="B15" s="71"/>
      <c r="C15" s="71"/>
      <c r="D15" s="72"/>
      <c r="E15" s="72"/>
      <c r="F15" s="72"/>
      <c r="G15" s="72"/>
      <c r="H15" s="72"/>
      <c r="I15" s="72"/>
      <c r="J15" s="72"/>
      <c r="K15" s="72"/>
      <c r="L15" s="72"/>
      <c r="M15" s="72"/>
      <c r="N15" s="72"/>
      <c r="O15" s="72"/>
    </row>
    <row r="16" spans="1:17" ht="28.5" customHeight="1" x14ac:dyDescent="0.2">
      <c r="A16" s="1599" t="s">
        <v>1991</v>
      </c>
      <c r="B16" s="1599"/>
      <c r="C16" s="1599"/>
      <c r="D16" s="1599"/>
      <c r="E16" s="1599"/>
      <c r="F16" s="1599"/>
      <c r="G16" s="1599"/>
      <c r="H16" s="1599"/>
      <c r="I16" s="1599"/>
      <c r="J16" s="1599"/>
      <c r="K16" s="1599"/>
      <c r="L16" s="1599"/>
      <c r="M16" s="1599"/>
      <c r="N16" s="1599"/>
      <c r="O16" s="1599"/>
    </row>
    <row r="17" spans="1:15" x14ac:dyDescent="0.2">
      <c r="A17" s="74"/>
      <c r="B17" s="70"/>
      <c r="C17" s="70"/>
      <c r="D17" s="70"/>
      <c r="E17" s="70"/>
      <c r="F17" s="70"/>
      <c r="G17" s="70"/>
      <c r="H17" s="70"/>
      <c r="I17" s="70"/>
      <c r="J17" s="70"/>
      <c r="K17" s="70"/>
      <c r="L17" s="70"/>
      <c r="M17" s="70"/>
      <c r="N17" s="70"/>
      <c r="O17" s="70"/>
    </row>
  </sheetData>
  <mergeCells count="31">
    <mergeCell ref="A16:O16"/>
    <mergeCell ref="D12:E12"/>
    <mergeCell ref="N12:O12"/>
    <mergeCell ref="D13:E13"/>
    <mergeCell ref="N13:O13"/>
    <mergeCell ref="D14:E14"/>
    <mergeCell ref="N14:O14"/>
    <mergeCell ref="D11:E11"/>
    <mergeCell ref="N11:O11"/>
    <mergeCell ref="L5:M5"/>
    <mergeCell ref="B6:C6"/>
    <mergeCell ref="D6:E6"/>
    <mergeCell ref="N6:O6"/>
    <mergeCell ref="B7:C7"/>
    <mergeCell ref="D7:E7"/>
    <mergeCell ref="N7:O7"/>
    <mergeCell ref="A8:O8"/>
    <mergeCell ref="D9:E9"/>
    <mergeCell ref="N9:O9"/>
    <mergeCell ref="D10:E10"/>
    <mergeCell ref="N10:O10"/>
    <mergeCell ref="M1:O1"/>
    <mergeCell ref="B3:O3"/>
    <mergeCell ref="A4:A5"/>
    <mergeCell ref="B4:C5"/>
    <mergeCell ref="D4:E5"/>
    <mergeCell ref="F4:G5"/>
    <mergeCell ref="H4:M4"/>
    <mergeCell ref="N4:O5"/>
    <mergeCell ref="H5:I5"/>
    <mergeCell ref="J5:K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&amp;R&amp;"Tahoma,Normal"493</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29"/>
  <sheetViews>
    <sheetView showGridLines="0" view="pageBreakPreview" topLeftCell="A16" zoomScaleNormal="100" zoomScaleSheetLayoutView="100" workbookViewId="0"/>
  </sheetViews>
  <sheetFormatPr baseColWidth="10" defaultColWidth="11.42578125" defaultRowHeight="12.75" x14ac:dyDescent="0.2"/>
  <cols>
    <col min="1" max="1" width="37.7109375" style="65" customWidth="1"/>
    <col min="2" max="2" width="10.7109375" style="65" customWidth="1"/>
    <col min="3" max="3" width="2" style="65" customWidth="1"/>
    <col min="4" max="4" width="11" style="65" customWidth="1"/>
    <col min="5" max="5" width="2" style="65" customWidth="1"/>
    <col min="6" max="6" width="10.28515625" style="65" customWidth="1"/>
    <col min="7" max="7" width="1.5703125" style="65" customWidth="1"/>
    <col min="8" max="8" width="10.140625" style="65" customWidth="1"/>
    <col min="9" max="9" width="1.7109375" style="65" customWidth="1"/>
    <col min="10" max="10" width="10.5703125" style="65" customWidth="1"/>
    <col min="11" max="11" width="1.28515625" style="65" customWidth="1"/>
    <col min="12" max="12" width="11" style="65" customWidth="1"/>
    <col min="13" max="13" width="2.140625" style="65" customWidth="1"/>
    <col min="14" max="14" width="9.7109375" style="65" customWidth="1"/>
    <col min="15" max="15" width="1.7109375" style="65" customWidth="1"/>
    <col min="16" max="16" width="8.85546875" style="65" customWidth="1"/>
    <col min="17" max="17" width="3.42578125" style="65" customWidth="1"/>
    <col min="18" max="18" width="13.42578125" style="65" customWidth="1"/>
    <col min="19" max="19" width="3.7109375" style="65" customWidth="1"/>
    <col min="20" max="16384" width="11.42578125" style="65"/>
  </cols>
  <sheetData>
    <row r="1" spans="1:21" s="62" customFormat="1" ht="17.25" customHeight="1" x14ac:dyDescent="0.2">
      <c r="A1" s="93" t="s">
        <v>2077</v>
      </c>
      <c r="B1" s="94"/>
      <c r="C1" s="94"/>
      <c r="D1" s="94"/>
      <c r="E1" s="94"/>
      <c r="F1" s="94"/>
      <c r="G1" s="94"/>
      <c r="H1" s="94"/>
      <c r="I1" s="94"/>
      <c r="J1" s="94"/>
      <c r="K1" s="94"/>
      <c r="L1" s="94"/>
      <c r="M1" s="94"/>
      <c r="N1" s="94"/>
      <c r="O1" s="94"/>
      <c r="P1" s="94"/>
      <c r="Q1" s="94"/>
      <c r="R1" s="1555" t="s">
        <v>1613</v>
      </c>
      <c r="S1" s="1555"/>
    </row>
    <row r="2" spans="1:21" s="62" customFormat="1" ht="21.75" customHeight="1" x14ac:dyDescent="0.2">
      <c r="A2" s="93" t="s">
        <v>412</v>
      </c>
      <c r="B2" s="94"/>
      <c r="C2" s="94"/>
      <c r="D2" s="94"/>
      <c r="E2" s="94"/>
      <c r="F2" s="94"/>
      <c r="G2" s="94"/>
      <c r="H2" s="94"/>
      <c r="I2" s="94"/>
      <c r="J2" s="94"/>
      <c r="K2" s="94"/>
      <c r="L2" s="94"/>
      <c r="M2" s="94"/>
      <c r="N2" s="94"/>
      <c r="O2" s="94"/>
      <c r="P2" s="94"/>
      <c r="Q2" s="94"/>
      <c r="R2" s="94"/>
      <c r="S2" s="94"/>
    </row>
    <row r="3" spans="1:21" ht="18" customHeight="1" x14ac:dyDescent="0.2">
      <c r="A3" s="472"/>
      <c r="B3" s="1556"/>
      <c r="C3" s="1556"/>
      <c r="D3" s="1556"/>
      <c r="E3" s="1556"/>
      <c r="F3" s="1556"/>
      <c r="G3" s="1556"/>
      <c r="H3" s="1556"/>
      <c r="I3" s="1556"/>
      <c r="J3" s="1556"/>
      <c r="K3" s="1556"/>
      <c r="L3" s="1556"/>
      <c r="M3" s="1556"/>
      <c r="N3" s="1556"/>
      <c r="O3" s="1556"/>
      <c r="P3" s="1556"/>
      <c r="Q3" s="1556"/>
      <c r="R3" s="1556"/>
      <c r="S3" s="1556"/>
    </row>
    <row r="4" spans="1:21" ht="17.25" customHeight="1" x14ac:dyDescent="0.2">
      <c r="A4" s="1607" t="s">
        <v>1984</v>
      </c>
      <c r="B4" s="1559" t="s">
        <v>2013</v>
      </c>
      <c r="C4" s="1559"/>
      <c r="D4" s="1559"/>
      <c r="E4" s="1559"/>
      <c r="F4" s="1559"/>
      <c r="G4" s="1559"/>
      <c r="H4" s="1559"/>
      <c r="I4" s="1559"/>
      <c r="J4" s="1559"/>
      <c r="K4" s="1559"/>
      <c r="L4" s="1559"/>
      <c r="M4" s="1559"/>
      <c r="N4" s="1559"/>
      <c r="O4" s="1559"/>
      <c r="P4" s="1559"/>
      <c r="Q4" s="1559"/>
      <c r="R4" s="1605" t="s">
        <v>1990</v>
      </c>
      <c r="S4" s="1605"/>
    </row>
    <row r="5" spans="1:21" ht="19.5" customHeight="1" x14ac:dyDescent="0.2">
      <c r="A5" s="1608"/>
      <c r="B5" s="1609">
        <v>2006</v>
      </c>
      <c r="C5" s="1609"/>
      <c r="D5" s="1610">
        <v>2007</v>
      </c>
      <c r="E5" s="1610"/>
      <c r="F5" s="1610">
        <v>2008</v>
      </c>
      <c r="G5" s="1610"/>
      <c r="H5" s="1600">
        <v>2009</v>
      </c>
      <c r="I5" s="1600"/>
      <c r="J5" s="1600">
        <v>2010</v>
      </c>
      <c r="K5" s="1600"/>
      <c r="L5" s="1600">
        <v>2011</v>
      </c>
      <c r="M5" s="1600"/>
      <c r="N5" s="1600">
        <v>2012</v>
      </c>
      <c r="O5" s="1600"/>
      <c r="P5" s="1600">
        <v>2013</v>
      </c>
      <c r="Q5" s="1600"/>
      <c r="R5" s="1561"/>
      <c r="S5" s="1561"/>
    </row>
    <row r="6" spans="1:21" s="67" customFormat="1" ht="28.5" customHeight="1" x14ac:dyDescent="0.2">
      <c r="A6" s="1137" t="s">
        <v>1756</v>
      </c>
      <c r="B6" s="1139">
        <v>1.7999999999999999E-2</v>
      </c>
      <c r="C6" s="1167"/>
      <c r="D6" s="1139">
        <v>3.1E-2</v>
      </c>
      <c r="E6" s="1167"/>
      <c r="F6" s="1139">
        <v>-3.3000000000000002E-2</v>
      </c>
      <c r="G6" s="1167"/>
      <c r="H6" s="1139">
        <v>-3.0000000000000001E-3</v>
      </c>
      <c r="I6" s="1171"/>
      <c r="J6" s="1139">
        <f>5.63652315005865/100</f>
        <v>5.6365231500586505E-2</v>
      </c>
      <c r="K6" s="1167"/>
      <c r="L6" s="1139">
        <f>3.91623137191481/100</f>
        <v>3.9162313719148099E-2</v>
      </c>
      <c r="M6" s="1167"/>
      <c r="N6" s="1139">
        <v>4.58E-2</v>
      </c>
      <c r="O6" s="1167"/>
      <c r="P6" s="1139">
        <v>8.0000000000000002E-3</v>
      </c>
      <c r="Q6" s="1167"/>
      <c r="R6" s="1604" t="s">
        <v>1759</v>
      </c>
      <c r="S6" s="1604"/>
      <c r="U6" s="68"/>
    </row>
    <row r="7" spans="1:21" s="67" customFormat="1" ht="21.75" customHeight="1" x14ac:dyDescent="0.2">
      <c r="A7" s="766" t="s">
        <v>1760</v>
      </c>
      <c r="B7" s="768" t="s">
        <v>638</v>
      </c>
      <c r="C7" s="767"/>
      <c r="D7" s="768" t="s">
        <v>638</v>
      </c>
      <c r="E7" s="767"/>
      <c r="F7" s="768" t="s">
        <v>2017</v>
      </c>
      <c r="G7" s="767"/>
      <c r="H7" s="768" t="s">
        <v>638</v>
      </c>
      <c r="I7" s="767"/>
      <c r="J7" s="768" t="s">
        <v>2018</v>
      </c>
      <c r="K7" s="767"/>
      <c r="L7" s="768" t="s">
        <v>638</v>
      </c>
      <c r="M7" s="767"/>
      <c r="N7" s="768" t="s">
        <v>638</v>
      </c>
      <c r="O7" s="767"/>
      <c r="P7" s="768" t="s">
        <v>638</v>
      </c>
      <c r="Q7" s="769"/>
      <c r="R7" s="1175">
        <v>0.8</v>
      </c>
      <c r="S7" s="1175"/>
      <c r="U7" s="68"/>
    </row>
    <row r="8" spans="1:21" s="67" customFormat="1" ht="18" customHeight="1" x14ac:dyDescent="0.2">
      <c r="A8" s="766" t="s">
        <v>1762</v>
      </c>
      <c r="B8" s="768" t="s">
        <v>638</v>
      </c>
      <c r="C8" s="767"/>
      <c r="D8" s="768" t="s">
        <v>638</v>
      </c>
      <c r="E8" s="767"/>
      <c r="F8" s="768" t="s">
        <v>638</v>
      </c>
      <c r="G8" s="767"/>
      <c r="H8" s="768" t="s">
        <v>638</v>
      </c>
      <c r="I8" s="767"/>
      <c r="J8" s="768">
        <v>39.5</v>
      </c>
      <c r="K8" s="767"/>
      <c r="L8" s="768" t="s">
        <v>638</v>
      </c>
      <c r="M8" s="767"/>
      <c r="N8" s="768" t="s">
        <v>638</v>
      </c>
      <c r="O8" s="767"/>
      <c r="P8" s="768" t="s">
        <v>638</v>
      </c>
      <c r="Q8" s="769"/>
      <c r="R8" s="1175">
        <v>44.5</v>
      </c>
      <c r="S8" s="1175"/>
      <c r="U8" s="68"/>
    </row>
    <row r="9" spans="1:21" s="67" customFormat="1" ht="21" customHeight="1" x14ac:dyDescent="0.2">
      <c r="A9" s="1142" t="s">
        <v>1936</v>
      </c>
      <c r="B9" s="1169" t="s">
        <v>638</v>
      </c>
      <c r="C9" s="1163"/>
      <c r="D9" s="1169" t="s">
        <v>638</v>
      </c>
      <c r="E9" s="1163"/>
      <c r="F9" s="1148">
        <v>7.9000000000000001E-2</v>
      </c>
      <c r="G9" s="1163"/>
      <c r="H9" s="1169" t="s">
        <v>638</v>
      </c>
      <c r="I9" s="1163"/>
      <c r="J9" s="1148">
        <v>6.9000000000000006E-2</v>
      </c>
      <c r="K9" s="1163"/>
      <c r="L9" s="1169" t="s">
        <v>638</v>
      </c>
      <c r="M9" s="1163"/>
      <c r="N9" s="1148">
        <v>6.3E-2</v>
      </c>
      <c r="O9" s="1163"/>
      <c r="P9" s="1169" t="s">
        <v>638</v>
      </c>
      <c r="Q9" s="1172"/>
      <c r="R9" s="1286">
        <v>0.04</v>
      </c>
      <c r="S9" s="1286"/>
      <c r="U9" s="68"/>
    </row>
    <row r="10" spans="1:21" s="67" customFormat="1" ht="17.25" customHeight="1" x14ac:dyDescent="0.2">
      <c r="A10" s="1600" t="s">
        <v>1996</v>
      </c>
      <c r="B10" s="1601"/>
      <c r="C10" s="1601"/>
      <c r="D10" s="1601"/>
      <c r="E10" s="1601"/>
      <c r="F10" s="1601"/>
      <c r="G10" s="1601"/>
      <c r="H10" s="1601"/>
      <c r="I10" s="1601"/>
      <c r="J10" s="1601"/>
      <c r="K10" s="1601"/>
      <c r="L10" s="1601"/>
      <c r="M10" s="1601"/>
      <c r="N10" s="1601"/>
      <c r="O10" s="1601"/>
      <c r="P10" s="1601"/>
      <c r="Q10" s="1601"/>
      <c r="R10" s="1601"/>
      <c r="S10" s="1601"/>
      <c r="U10" s="68"/>
    </row>
    <row r="11" spans="1:21" s="67" customFormat="1" ht="24.75" customHeight="1" x14ac:dyDescent="0.2">
      <c r="A11" s="1137" t="s">
        <v>1767</v>
      </c>
      <c r="B11" s="1167" t="s">
        <v>638</v>
      </c>
      <c r="C11" s="1167"/>
      <c r="D11" s="1139">
        <v>-0.13110236220472438</v>
      </c>
      <c r="E11" s="1167"/>
      <c r="F11" s="1139">
        <v>0.13</v>
      </c>
      <c r="G11" s="1167"/>
      <c r="H11" s="1139">
        <v>0.35599999999999998</v>
      </c>
      <c r="I11" s="1168"/>
      <c r="J11" s="1139">
        <v>4.1000000000000002E-2</v>
      </c>
      <c r="K11" s="1168"/>
      <c r="L11" s="1139">
        <v>-9.1999999999999998E-2</v>
      </c>
      <c r="M11" s="1168"/>
      <c r="N11" s="1139">
        <v>0.19800000000000001</v>
      </c>
      <c r="O11" s="1168"/>
      <c r="P11" s="1139">
        <v>-0.15</v>
      </c>
      <c r="Q11" s="1168"/>
      <c r="R11" s="1606" t="s">
        <v>2019</v>
      </c>
      <c r="S11" s="1606"/>
      <c r="U11" s="68"/>
    </row>
    <row r="12" spans="1:21" s="67" customFormat="1" ht="14.25" customHeight="1" x14ac:dyDescent="0.2">
      <c r="A12" s="766" t="s">
        <v>1910</v>
      </c>
      <c r="B12" s="1162">
        <v>10160</v>
      </c>
      <c r="C12" s="1162"/>
      <c r="D12" s="1162">
        <v>8828</v>
      </c>
      <c r="E12" s="1162"/>
      <c r="F12" s="1162">
        <v>9975</v>
      </c>
      <c r="G12" s="1162"/>
      <c r="H12" s="1162">
        <v>13524</v>
      </c>
      <c r="I12" s="1162"/>
      <c r="J12" s="1162">
        <v>14072</v>
      </c>
      <c r="K12" s="1162"/>
      <c r="L12" s="1162">
        <v>12775</v>
      </c>
      <c r="M12" s="1162"/>
      <c r="N12" s="1162">
        <v>15310</v>
      </c>
      <c r="O12" s="1162"/>
      <c r="P12" s="1162">
        <v>13016</v>
      </c>
      <c r="Q12" s="1162"/>
      <c r="R12" s="1162" t="s">
        <v>2020</v>
      </c>
      <c r="S12" s="1162"/>
      <c r="U12" s="68"/>
    </row>
    <row r="13" spans="1:21" s="67" customFormat="1" ht="21.75" customHeight="1" x14ac:dyDescent="0.2">
      <c r="A13" s="766" t="s">
        <v>1770</v>
      </c>
      <c r="B13" s="768" t="s">
        <v>638</v>
      </c>
      <c r="C13" s="767"/>
      <c r="D13" s="768" t="s">
        <v>638</v>
      </c>
      <c r="E13" s="767"/>
      <c r="F13" s="770">
        <v>0.48</v>
      </c>
      <c r="G13" s="770"/>
      <c r="H13" s="770">
        <v>0.3</v>
      </c>
      <c r="I13" s="770"/>
      <c r="J13" s="770">
        <v>0.21</v>
      </c>
      <c r="K13" s="770"/>
      <c r="L13" s="770">
        <v>0.18099999999999999</v>
      </c>
      <c r="M13" s="770"/>
      <c r="N13" s="770">
        <v>0.17799999999999999</v>
      </c>
      <c r="O13" s="770"/>
      <c r="P13" s="770">
        <v>0.125</v>
      </c>
      <c r="Q13" s="767"/>
      <c r="R13" s="1175">
        <v>27.8</v>
      </c>
      <c r="S13" s="1175"/>
      <c r="U13" s="68"/>
    </row>
    <row r="14" spans="1:21" s="67" customFormat="1" ht="29.25" customHeight="1" x14ac:dyDescent="0.2">
      <c r="A14" s="766" t="s">
        <v>1772</v>
      </c>
      <c r="B14" s="768" t="s">
        <v>638</v>
      </c>
      <c r="C14" s="768"/>
      <c r="D14" s="770">
        <v>8.4623655913978499</v>
      </c>
      <c r="E14" s="768"/>
      <c r="F14" s="770">
        <v>-0.14147727272727273</v>
      </c>
      <c r="G14" s="768"/>
      <c r="H14" s="770">
        <v>1.288</v>
      </c>
      <c r="I14" s="770"/>
      <c r="J14" s="770">
        <v>4.3999999999999997E-2</v>
      </c>
      <c r="K14" s="770"/>
      <c r="L14" s="770">
        <v>-0.113</v>
      </c>
      <c r="M14" s="770"/>
      <c r="N14" s="770">
        <v>0.44</v>
      </c>
      <c r="O14" s="770"/>
      <c r="P14" s="770">
        <v>0.11</v>
      </c>
      <c r="Q14" s="770"/>
      <c r="R14" s="1603" t="s">
        <v>2021</v>
      </c>
      <c r="S14" s="1603"/>
      <c r="U14" s="68"/>
    </row>
    <row r="15" spans="1:21" s="67" customFormat="1" ht="16.5" customHeight="1" x14ac:dyDescent="0.2">
      <c r="A15" s="766" t="s">
        <v>46</v>
      </c>
      <c r="B15" s="1162">
        <v>186</v>
      </c>
      <c r="C15" s="1162"/>
      <c r="D15" s="1162">
        <v>1760</v>
      </c>
      <c r="E15" s="1162"/>
      <c r="F15" s="1162">
        <v>1511</v>
      </c>
      <c r="G15" s="1162"/>
      <c r="H15" s="1162">
        <v>3457</v>
      </c>
      <c r="I15" s="1162"/>
      <c r="J15" s="1162">
        <v>3610</v>
      </c>
      <c r="K15" s="1162"/>
      <c r="L15" s="1162">
        <v>3203</v>
      </c>
      <c r="M15" s="1162"/>
      <c r="N15" s="1162">
        <v>4611</v>
      </c>
      <c r="O15" s="1162"/>
      <c r="P15" s="1162">
        <v>5120</v>
      </c>
      <c r="Q15" s="1162"/>
      <c r="R15" s="1162" t="s">
        <v>2020</v>
      </c>
      <c r="S15" s="1162"/>
      <c r="U15" s="68"/>
    </row>
    <row r="16" spans="1:21" s="67" customFormat="1" ht="21.75" customHeight="1" x14ac:dyDescent="0.2">
      <c r="A16" s="766" t="s">
        <v>1775</v>
      </c>
      <c r="B16" s="768" t="s">
        <v>638</v>
      </c>
      <c r="C16" s="767"/>
      <c r="D16" s="768" t="s">
        <v>638</v>
      </c>
      <c r="E16" s="767"/>
      <c r="F16" s="768" t="s">
        <v>638</v>
      </c>
      <c r="G16" s="767"/>
      <c r="H16" s="768" t="s">
        <v>638</v>
      </c>
      <c r="I16" s="767"/>
      <c r="J16" s="768" t="s">
        <v>638</v>
      </c>
      <c r="K16" s="767"/>
      <c r="L16" s="768" t="s">
        <v>638</v>
      </c>
      <c r="M16" s="767"/>
      <c r="N16" s="770">
        <v>0.47899999999999998</v>
      </c>
      <c r="O16" s="767"/>
      <c r="P16" s="768" t="s">
        <v>638</v>
      </c>
      <c r="Q16" s="767"/>
      <c r="R16" s="770">
        <v>0.3</v>
      </c>
      <c r="S16" s="768"/>
      <c r="U16" s="68"/>
    </row>
    <row r="17" spans="1:21" s="67" customFormat="1" ht="33" customHeight="1" x14ac:dyDescent="0.2">
      <c r="A17" s="766" t="s">
        <v>1778</v>
      </c>
      <c r="B17" s="768" t="s">
        <v>638</v>
      </c>
      <c r="C17" s="767"/>
      <c r="D17" s="768" t="s">
        <v>638</v>
      </c>
      <c r="E17" s="767"/>
      <c r="F17" s="768" t="s">
        <v>638</v>
      </c>
      <c r="G17" s="767"/>
      <c r="H17" s="768" t="s">
        <v>638</v>
      </c>
      <c r="I17" s="767"/>
      <c r="J17" s="768" t="s">
        <v>638</v>
      </c>
      <c r="K17" s="767"/>
      <c r="L17" s="768" t="s">
        <v>638</v>
      </c>
      <c r="M17" s="767"/>
      <c r="N17" s="770">
        <v>-6.2E-2</v>
      </c>
      <c r="O17" s="767"/>
      <c r="P17" s="768" t="s">
        <v>638</v>
      </c>
      <c r="Q17" s="767"/>
      <c r="R17" s="1603" t="s">
        <v>2022</v>
      </c>
      <c r="S17" s="1603"/>
      <c r="U17" s="68"/>
    </row>
    <row r="18" spans="1:21" s="67" customFormat="1" ht="20.25" customHeight="1" x14ac:dyDescent="0.2">
      <c r="A18" s="766" t="s">
        <v>1910</v>
      </c>
      <c r="B18" s="768" t="s">
        <v>638</v>
      </c>
      <c r="C18" s="767"/>
      <c r="D18" s="768" t="s">
        <v>638</v>
      </c>
      <c r="E18" s="767"/>
      <c r="F18" s="768" t="s">
        <v>638</v>
      </c>
      <c r="G18" s="767"/>
      <c r="H18" s="768" t="s">
        <v>638</v>
      </c>
      <c r="I18" s="767"/>
      <c r="J18" s="768" t="s">
        <v>638</v>
      </c>
      <c r="K18" s="767"/>
      <c r="L18" s="1162">
        <v>13513</v>
      </c>
      <c r="M18" s="1162"/>
      <c r="N18" s="1162">
        <v>12670</v>
      </c>
      <c r="O18" s="1162"/>
      <c r="P18" s="768" t="s">
        <v>638</v>
      </c>
      <c r="Q18" s="767"/>
      <c r="R18" s="1162" t="s">
        <v>2020</v>
      </c>
      <c r="S18" s="1162"/>
      <c r="U18" s="68"/>
    </row>
    <row r="19" spans="1:21" s="67" customFormat="1" ht="25.5" customHeight="1" x14ac:dyDescent="0.2">
      <c r="A19" s="766" t="s">
        <v>1782</v>
      </c>
      <c r="B19" s="768" t="s">
        <v>638</v>
      </c>
      <c r="C19" s="767"/>
      <c r="D19" s="768" t="s">
        <v>638</v>
      </c>
      <c r="E19" s="767"/>
      <c r="F19" s="768" t="s">
        <v>638</v>
      </c>
      <c r="G19" s="767"/>
      <c r="H19" s="768" t="s">
        <v>638</v>
      </c>
      <c r="I19" s="767"/>
      <c r="J19" s="768" t="s">
        <v>638</v>
      </c>
      <c r="K19" s="767"/>
      <c r="L19" s="770">
        <v>4.7E-2</v>
      </c>
      <c r="M19" s="767"/>
      <c r="N19" s="768" t="s">
        <v>638</v>
      </c>
      <c r="O19" s="767"/>
      <c r="P19" s="768" t="s">
        <v>638</v>
      </c>
      <c r="Q19" s="767"/>
      <c r="R19" s="770">
        <v>0.5</v>
      </c>
      <c r="S19" s="770"/>
      <c r="U19" s="68"/>
    </row>
    <row r="20" spans="1:21" s="67" customFormat="1" ht="29.25" customHeight="1" x14ac:dyDescent="0.2">
      <c r="A20" s="1142" t="s">
        <v>1786</v>
      </c>
      <c r="B20" s="1169" t="s">
        <v>638</v>
      </c>
      <c r="C20" s="1163"/>
      <c r="D20" s="1169" t="s">
        <v>638</v>
      </c>
      <c r="E20" s="1163"/>
      <c r="F20" s="1169" t="s">
        <v>638</v>
      </c>
      <c r="G20" s="1163"/>
      <c r="H20" s="1169" t="s">
        <v>638</v>
      </c>
      <c r="I20" s="1163"/>
      <c r="J20" s="1169" t="s">
        <v>638</v>
      </c>
      <c r="K20" s="1163"/>
      <c r="L20" s="1169" t="s">
        <v>638</v>
      </c>
      <c r="M20" s="1163"/>
      <c r="N20" s="1148">
        <v>0.185</v>
      </c>
      <c r="O20" s="1148"/>
      <c r="P20" s="1148">
        <v>0.29099999999999998</v>
      </c>
      <c r="Q20" s="1148"/>
      <c r="R20" s="1148">
        <v>0.5</v>
      </c>
      <c r="S20" s="1148"/>
      <c r="U20" s="68"/>
    </row>
    <row r="21" spans="1:21" s="67" customFormat="1" ht="18.75" customHeight="1" x14ac:dyDescent="0.2">
      <c r="A21" s="1600" t="s">
        <v>2023</v>
      </c>
      <c r="B21" s="1601"/>
      <c r="C21" s="1601"/>
      <c r="D21" s="1601"/>
      <c r="E21" s="1601"/>
      <c r="F21" s="1601"/>
      <c r="G21" s="1601"/>
      <c r="H21" s="1601"/>
      <c r="I21" s="1601"/>
      <c r="J21" s="1601"/>
      <c r="K21" s="1601"/>
      <c r="L21" s="1601"/>
      <c r="M21" s="1601"/>
      <c r="N21" s="1601"/>
      <c r="O21" s="1601"/>
      <c r="P21" s="1601"/>
      <c r="Q21" s="1601"/>
      <c r="R21" s="1602"/>
      <c r="S21" s="1601"/>
      <c r="U21" s="68"/>
    </row>
    <row r="22" spans="1:21" s="67" customFormat="1" ht="19.5" customHeight="1" x14ac:dyDescent="0.2">
      <c r="A22" s="1168" t="s">
        <v>1760</v>
      </c>
      <c r="B22" s="1167" t="s">
        <v>638</v>
      </c>
      <c r="C22" s="1168"/>
      <c r="D22" s="1167" t="s">
        <v>638</v>
      </c>
      <c r="E22" s="1168"/>
      <c r="F22" s="1167" t="s">
        <v>2017</v>
      </c>
      <c r="G22" s="1168"/>
      <c r="H22" s="1167" t="s">
        <v>638</v>
      </c>
      <c r="I22" s="1168"/>
      <c r="J22" s="1167" t="s">
        <v>2018</v>
      </c>
      <c r="K22" s="1168"/>
      <c r="L22" s="1167" t="s">
        <v>638</v>
      </c>
      <c r="M22" s="1168"/>
      <c r="N22" s="1167" t="s">
        <v>638</v>
      </c>
      <c r="O22" s="1168"/>
      <c r="P22" s="1167" t="s">
        <v>638</v>
      </c>
      <c r="Q22" s="1168"/>
      <c r="R22" s="1285">
        <v>0.8</v>
      </c>
      <c r="S22" s="1285"/>
      <c r="U22" s="68"/>
    </row>
    <row r="23" spans="1:21" s="67" customFormat="1" ht="14.25" customHeight="1" x14ac:dyDescent="0.2">
      <c r="A23" s="766" t="s">
        <v>1936</v>
      </c>
      <c r="B23" s="768" t="s">
        <v>638</v>
      </c>
      <c r="C23" s="767"/>
      <c r="D23" s="768" t="s">
        <v>638</v>
      </c>
      <c r="E23" s="767"/>
      <c r="F23" s="770">
        <v>7.9000000000000001E-2</v>
      </c>
      <c r="G23" s="767"/>
      <c r="H23" s="768" t="s">
        <v>638</v>
      </c>
      <c r="I23" s="767"/>
      <c r="J23" s="770">
        <v>6.9000000000000006E-2</v>
      </c>
      <c r="K23" s="767"/>
      <c r="L23" s="768" t="s">
        <v>638</v>
      </c>
      <c r="M23" s="767"/>
      <c r="N23" s="770">
        <v>6.3E-2</v>
      </c>
      <c r="O23" s="767"/>
      <c r="P23" s="768" t="s">
        <v>638</v>
      </c>
      <c r="Q23" s="767"/>
      <c r="R23" s="770">
        <v>0.04</v>
      </c>
      <c r="S23" s="767"/>
      <c r="U23" s="68"/>
    </row>
    <row r="24" spans="1:21" s="67" customFormat="1" ht="15.75" customHeight="1" x14ac:dyDescent="0.2">
      <c r="A24" s="766" t="s">
        <v>1939</v>
      </c>
      <c r="B24" s="768" t="s">
        <v>638</v>
      </c>
      <c r="C24" s="767"/>
      <c r="D24" s="768" t="s">
        <v>638</v>
      </c>
      <c r="E24" s="767"/>
      <c r="F24" s="770">
        <v>0.38400000000000001</v>
      </c>
      <c r="G24" s="767"/>
      <c r="H24" s="768" t="s">
        <v>638</v>
      </c>
      <c r="I24" s="767"/>
      <c r="J24" s="770">
        <v>0.29899999999999999</v>
      </c>
      <c r="K24" s="767"/>
      <c r="L24" s="768" t="s">
        <v>638</v>
      </c>
      <c r="M24" s="767"/>
      <c r="N24" s="770">
        <v>0.223</v>
      </c>
      <c r="O24" s="767"/>
      <c r="P24" s="768" t="s">
        <v>638</v>
      </c>
      <c r="Q24" s="767"/>
      <c r="R24" s="770">
        <v>0.05</v>
      </c>
      <c r="S24" s="767"/>
      <c r="U24" s="68"/>
    </row>
    <row r="25" spans="1:21" s="67" customFormat="1" ht="16.5" customHeight="1" x14ac:dyDescent="0.2">
      <c r="A25" s="1142" t="s">
        <v>1942</v>
      </c>
      <c r="B25" s="1169" t="s">
        <v>638</v>
      </c>
      <c r="C25" s="1163"/>
      <c r="D25" s="1169" t="s">
        <v>638</v>
      </c>
      <c r="E25" s="1163"/>
      <c r="F25" s="1148">
        <v>0.72299999999999998</v>
      </c>
      <c r="G25" s="1163"/>
      <c r="H25" s="1169" t="s">
        <v>638</v>
      </c>
      <c r="I25" s="1163"/>
      <c r="J25" s="1148">
        <v>0.64600000000000002</v>
      </c>
      <c r="K25" s="1163"/>
      <c r="L25" s="1169" t="s">
        <v>638</v>
      </c>
      <c r="M25" s="1163"/>
      <c r="N25" s="1148">
        <v>0.64400000000000002</v>
      </c>
      <c r="O25" s="1163"/>
      <c r="P25" s="1169" t="s">
        <v>638</v>
      </c>
      <c r="Q25" s="1163"/>
      <c r="R25" s="1148">
        <v>0.55000000000000004</v>
      </c>
      <c r="S25" s="1163"/>
      <c r="U25" s="68"/>
    </row>
    <row r="26" spans="1:21" s="67" customFormat="1" ht="13.5" customHeight="1" x14ac:dyDescent="0.2">
      <c r="A26" s="766"/>
      <c r="B26" s="768"/>
      <c r="C26" s="767"/>
      <c r="D26" s="768"/>
      <c r="E26" s="767"/>
      <c r="F26" s="770"/>
      <c r="G26" s="767"/>
      <c r="H26" s="768"/>
      <c r="I26" s="767"/>
      <c r="J26" s="770"/>
      <c r="K26" s="767"/>
      <c r="L26" s="768"/>
      <c r="M26" s="767"/>
      <c r="N26" s="770"/>
      <c r="O26" s="767"/>
      <c r="P26" s="768"/>
      <c r="Q26" s="767"/>
      <c r="R26" s="770"/>
      <c r="S26" s="767"/>
      <c r="U26" s="68"/>
    </row>
    <row r="27" spans="1:21" ht="17.25" customHeight="1" x14ac:dyDescent="0.2">
      <c r="A27" s="475"/>
      <c r="B27" s="71"/>
      <c r="C27" s="71"/>
      <c r="D27" s="71"/>
      <c r="E27" s="71"/>
      <c r="F27" s="72"/>
      <c r="G27" s="72"/>
      <c r="H27" s="72"/>
      <c r="I27" s="72"/>
      <c r="J27" s="72"/>
      <c r="K27" s="72"/>
      <c r="L27" s="72"/>
      <c r="M27" s="72"/>
      <c r="N27" s="72"/>
      <c r="O27" s="72"/>
      <c r="P27" s="72"/>
      <c r="Q27" s="72"/>
      <c r="R27" s="72"/>
      <c r="S27" s="72"/>
    </row>
    <row r="28" spans="1:21" ht="21" customHeight="1" x14ac:dyDescent="0.2">
      <c r="A28" s="133" t="s">
        <v>280</v>
      </c>
      <c r="B28" s="137"/>
      <c r="C28" s="137"/>
      <c r="D28" s="137"/>
      <c r="E28" s="137"/>
      <c r="F28" s="137"/>
      <c r="G28" s="137"/>
      <c r="H28" s="137"/>
      <c r="I28" s="137"/>
      <c r="J28" s="137"/>
      <c r="K28" s="137"/>
      <c r="L28" s="137"/>
      <c r="M28" s="137"/>
      <c r="N28" s="137"/>
      <c r="O28" s="137"/>
      <c r="P28" s="137"/>
      <c r="Q28" s="137"/>
      <c r="R28" s="137"/>
      <c r="S28" s="137"/>
    </row>
    <row r="29" spans="1:21" x14ac:dyDescent="0.2">
      <c r="A29" s="74"/>
      <c r="B29" s="70"/>
      <c r="C29" s="70"/>
      <c r="D29" s="70"/>
      <c r="E29" s="70"/>
      <c r="F29" s="70"/>
      <c r="G29" s="70"/>
      <c r="H29" s="70"/>
      <c r="I29" s="70"/>
      <c r="J29" s="70"/>
      <c r="K29" s="70"/>
      <c r="L29" s="70"/>
      <c r="M29" s="70"/>
      <c r="N29" s="70"/>
      <c r="O29" s="70"/>
      <c r="P29" s="70"/>
      <c r="Q29" s="70"/>
      <c r="R29" s="70"/>
      <c r="S29" s="70"/>
    </row>
  </sheetData>
  <mergeCells count="19">
    <mergeCell ref="R1:S1"/>
    <mergeCell ref="B3:S3"/>
    <mergeCell ref="A4:A5"/>
    <mergeCell ref="B4:Q4"/>
    <mergeCell ref="B5:C5"/>
    <mergeCell ref="D5:E5"/>
    <mergeCell ref="F5:G5"/>
    <mergeCell ref="H5:I5"/>
    <mergeCell ref="J5:K5"/>
    <mergeCell ref="N5:O5"/>
    <mergeCell ref="P5:Q5"/>
    <mergeCell ref="L5:M5"/>
    <mergeCell ref="A21:S21"/>
    <mergeCell ref="R14:S14"/>
    <mergeCell ref="R6:S6"/>
    <mergeCell ref="R4:S5"/>
    <mergeCell ref="R17:S17"/>
    <mergeCell ref="R11:S11"/>
    <mergeCell ref="A10:S10"/>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&amp;L&amp;"Tahoma,Normal"494</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35"/>
  <sheetViews>
    <sheetView showGridLines="0" view="pageBreakPreview" zoomScaleNormal="100" zoomScaleSheetLayoutView="100" workbookViewId="0"/>
  </sheetViews>
  <sheetFormatPr baseColWidth="10" defaultColWidth="11.42578125" defaultRowHeight="12.75" x14ac:dyDescent="0.2"/>
  <cols>
    <col min="1" max="1" width="39.42578125" style="65" customWidth="1"/>
    <col min="2" max="2" width="10.140625" style="65" customWidth="1"/>
    <col min="3" max="3" width="2.7109375" style="65" customWidth="1"/>
    <col min="4" max="4" width="10.28515625" style="65" customWidth="1"/>
    <col min="5" max="5" width="1.28515625" style="65" customWidth="1"/>
    <col min="6" max="6" width="10.28515625" style="65" customWidth="1"/>
    <col min="7" max="7" width="2" style="65" customWidth="1"/>
    <col min="8" max="8" width="9.7109375" style="65" customWidth="1"/>
    <col min="9" max="9" width="1" style="65" customWidth="1"/>
    <col min="10" max="10" width="10.5703125" style="65" customWidth="1"/>
    <col min="11" max="11" width="1.7109375" style="65" customWidth="1"/>
    <col min="12" max="12" width="11" style="65" customWidth="1"/>
    <col min="13" max="13" width="2.140625" style="65" customWidth="1"/>
    <col min="14" max="14" width="9.7109375" style="65" customWidth="1"/>
    <col min="15" max="15" width="1.7109375" style="65" customWidth="1"/>
    <col min="16" max="16" width="8.85546875" style="65" customWidth="1"/>
    <col min="17" max="17" width="3.42578125" style="65" customWidth="1"/>
    <col min="18" max="18" width="13.42578125" style="65" customWidth="1"/>
    <col min="19" max="19" width="3.7109375" style="65" customWidth="1"/>
    <col min="20" max="16384" width="11.42578125" style="65"/>
  </cols>
  <sheetData>
    <row r="1" spans="1:21" s="62" customFormat="1" ht="18.75" customHeight="1" x14ac:dyDescent="0.2">
      <c r="A1" s="93" t="s">
        <v>2077</v>
      </c>
      <c r="B1" s="94"/>
      <c r="C1" s="94"/>
      <c r="D1" s="94"/>
      <c r="E1" s="94"/>
      <c r="F1" s="94"/>
      <c r="G1" s="94"/>
      <c r="H1" s="94"/>
      <c r="I1" s="94"/>
      <c r="J1" s="94"/>
      <c r="K1" s="94"/>
      <c r="L1" s="94"/>
      <c r="M1" s="94"/>
      <c r="N1" s="94"/>
      <c r="O1" s="94"/>
      <c r="P1" s="94"/>
      <c r="Q1" s="94"/>
      <c r="R1" s="1555" t="s">
        <v>1613</v>
      </c>
      <c r="S1" s="1555"/>
    </row>
    <row r="2" spans="1:21" s="62" customFormat="1" ht="21.75" customHeight="1" x14ac:dyDescent="0.2">
      <c r="A2" s="93" t="s">
        <v>412</v>
      </c>
      <c r="B2" s="94"/>
      <c r="C2" s="94"/>
      <c r="D2" s="94"/>
      <c r="E2" s="94"/>
      <c r="F2" s="94"/>
      <c r="G2" s="94"/>
      <c r="H2" s="94"/>
      <c r="I2" s="94"/>
      <c r="J2" s="94"/>
      <c r="K2" s="94"/>
      <c r="L2" s="94"/>
      <c r="M2" s="94"/>
      <c r="N2" s="94"/>
      <c r="O2" s="94"/>
      <c r="P2" s="94"/>
      <c r="Q2" s="94"/>
      <c r="R2" s="94"/>
      <c r="S2" s="94"/>
    </row>
    <row r="3" spans="1:21" ht="15.75" customHeight="1" x14ac:dyDescent="0.2">
      <c r="A3" s="472"/>
      <c r="B3" s="1556"/>
      <c r="C3" s="1556"/>
      <c r="D3" s="1556"/>
      <c r="E3" s="1556"/>
      <c r="F3" s="1556"/>
      <c r="G3" s="1556"/>
      <c r="H3" s="1556"/>
      <c r="I3" s="1556"/>
      <c r="J3" s="1556"/>
      <c r="K3" s="1556"/>
      <c r="L3" s="1556"/>
      <c r="M3" s="1556"/>
      <c r="N3" s="1556"/>
      <c r="O3" s="1556"/>
      <c r="P3" s="1556"/>
      <c r="Q3" s="1556"/>
      <c r="R3" s="1556"/>
      <c r="S3" s="1556"/>
    </row>
    <row r="4" spans="1:21" ht="17.25" customHeight="1" x14ac:dyDescent="0.2">
      <c r="A4" s="1607" t="s">
        <v>1984</v>
      </c>
      <c r="B4" s="1559" t="s">
        <v>2013</v>
      </c>
      <c r="C4" s="1559"/>
      <c r="D4" s="1559"/>
      <c r="E4" s="1559"/>
      <c r="F4" s="1559"/>
      <c r="G4" s="1559"/>
      <c r="H4" s="1559"/>
      <c r="I4" s="1559"/>
      <c r="J4" s="1559"/>
      <c r="K4" s="1559"/>
      <c r="L4" s="1559"/>
      <c r="M4" s="1559"/>
      <c r="N4" s="1559"/>
      <c r="O4" s="1559"/>
      <c r="P4" s="1559"/>
      <c r="Q4" s="1559"/>
      <c r="R4" s="1605" t="s">
        <v>1990</v>
      </c>
      <c r="S4" s="1605"/>
    </row>
    <row r="5" spans="1:21" ht="18.75" customHeight="1" x14ac:dyDescent="0.2">
      <c r="A5" s="1558"/>
      <c r="B5" s="1609">
        <v>2006</v>
      </c>
      <c r="C5" s="1609"/>
      <c r="D5" s="1610">
        <v>2007</v>
      </c>
      <c r="E5" s="1610"/>
      <c r="F5" s="1610">
        <v>2008</v>
      </c>
      <c r="G5" s="1610"/>
      <c r="H5" s="1600">
        <v>2009</v>
      </c>
      <c r="I5" s="1600"/>
      <c r="J5" s="1600">
        <v>2010</v>
      </c>
      <c r="K5" s="1600"/>
      <c r="L5" s="1600">
        <v>2011</v>
      </c>
      <c r="M5" s="1600"/>
      <c r="N5" s="1600">
        <v>2012</v>
      </c>
      <c r="O5" s="1600"/>
      <c r="P5" s="1600">
        <v>2013</v>
      </c>
      <c r="Q5" s="1600"/>
      <c r="R5" s="1561"/>
      <c r="S5" s="1561"/>
    </row>
    <row r="6" spans="1:21" s="67" customFormat="1" ht="18" customHeight="1" x14ac:dyDescent="0.2">
      <c r="A6" s="1137" t="s">
        <v>1945</v>
      </c>
      <c r="B6" s="1167" t="s">
        <v>638</v>
      </c>
      <c r="C6" s="1168"/>
      <c r="D6" s="1167" t="s">
        <v>638</v>
      </c>
      <c r="E6" s="1168"/>
      <c r="F6" s="1139">
        <v>0.158</v>
      </c>
      <c r="G6" s="1168"/>
      <c r="H6" s="1167" t="s">
        <v>638</v>
      </c>
      <c r="I6" s="1168"/>
      <c r="J6" s="1139">
        <v>0.157</v>
      </c>
      <c r="K6" s="1168"/>
      <c r="L6" s="1167" t="s">
        <v>638</v>
      </c>
      <c r="M6" s="1168"/>
      <c r="N6" s="1139">
        <v>0.14799999999999999</v>
      </c>
      <c r="O6" s="1168"/>
      <c r="P6" s="1167" t="s">
        <v>638</v>
      </c>
      <c r="Q6" s="1168"/>
      <c r="R6" s="1139">
        <v>0.13</v>
      </c>
      <c r="S6" s="1168"/>
      <c r="U6" s="68"/>
    </row>
    <row r="7" spans="1:21" s="67" customFormat="1" ht="26.25" customHeight="1" x14ac:dyDescent="0.2">
      <c r="A7" s="766" t="s">
        <v>1947</v>
      </c>
      <c r="B7" s="768" t="s">
        <v>638</v>
      </c>
      <c r="C7" s="767"/>
      <c r="D7" s="768" t="s">
        <v>638</v>
      </c>
      <c r="E7" s="767"/>
      <c r="F7" s="770">
        <v>0.16500000000000001</v>
      </c>
      <c r="G7" s="767"/>
      <c r="H7" s="768" t="s">
        <v>638</v>
      </c>
      <c r="I7" s="767"/>
      <c r="J7" s="770">
        <v>0.20599999999999999</v>
      </c>
      <c r="K7" s="767"/>
      <c r="L7" s="768" t="s">
        <v>638</v>
      </c>
      <c r="M7" s="767"/>
      <c r="N7" s="770">
        <v>0.186</v>
      </c>
      <c r="O7" s="767"/>
      <c r="P7" s="768" t="s">
        <v>638</v>
      </c>
      <c r="Q7" s="767"/>
      <c r="R7" s="770">
        <v>0.13</v>
      </c>
      <c r="S7" s="767"/>
      <c r="U7" s="68"/>
    </row>
    <row r="8" spans="1:21" s="67" customFormat="1" ht="12" customHeight="1" x14ac:dyDescent="0.2">
      <c r="A8" s="766" t="s">
        <v>1949</v>
      </c>
      <c r="B8" s="768" t="s">
        <v>638</v>
      </c>
      <c r="C8" s="767"/>
      <c r="D8" s="768" t="s">
        <v>638</v>
      </c>
      <c r="E8" s="767"/>
      <c r="F8" s="770">
        <v>0.25</v>
      </c>
      <c r="G8" s="767"/>
      <c r="H8" s="768" t="s">
        <v>638</v>
      </c>
      <c r="I8" s="767"/>
      <c r="J8" s="770">
        <v>0.22</v>
      </c>
      <c r="K8" s="767"/>
      <c r="L8" s="768" t="s">
        <v>638</v>
      </c>
      <c r="M8" s="767"/>
      <c r="N8" s="770">
        <v>0.307</v>
      </c>
      <c r="O8" s="767"/>
      <c r="P8" s="768" t="s">
        <v>638</v>
      </c>
      <c r="Q8" s="767"/>
      <c r="R8" s="770">
        <v>0.16</v>
      </c>
      <c r="S8" s="767"/>
      <c r="U8" s="68"/>
    </row>
    <row r="9" spans="1:21" s="67" customFormat="1" ht="15.75" customHeight="1" x14ac:dyDescent="0.2">
      <c r="A9" s="766" t="s">
        <v>1951</v>
      </c>
      <c r="B9" s="768" t="s">
        <v>1911</v>
      </c>
      <c r="C9" s="767"/>
      <c r="D9" s="768" t="s">
        <v>1912</v>
      </c>
      <c r="E9" s="767"/>
      <c r="F9" s="768" t="s">
        <v>1913</v>
      </c>
      <c r="G9" s="767"/>
      <c r="H9" s="768" t="s">
        <v>1914</v>
      </c>
      <c r="I9" s="767"/>
      <c r="J9" s="768" t="s">
        <v>1915</v>
      </c>
      <c r="K9" s="767"/>
      <c r="L9" s="768" t="s">
        <v>1916</v>
      </c>
      <c r="M9" s="767"/>
      <c r="N9" s="768" t="s">
        <v>2024</v>
      </c>
      <c r="O9" s="767"/>
      <c r="P9" s="768" t="s">
        <v>1917</v>
      </c>
      <c r="Q9" s="767"/>
      <c r="R9" s="768" t="s">
        <v>2025</v>
      </c>
      <c r="S9" s="767"/>
      <c r="U9" s="68"/>
    </row>
    <row r="10" spans="1:21" s="67" customFormat="1" ht="13.5" customHeight="1" x14ac:dyDescent="0.2">
      <c r="A10" s="766" t="s">
        <v>1954</v>
      </c>
      <c r="B10" s="768" t="s">
        <v>638</v>
      </c>
      <c r="C10" s="767"/>
      <c r="D10" s="768" t="s">
        <v>638</v>
      </c>
      <c r="E10" s="767"/>
      <c r="F10" s="770">
        <v>0.216</v>
      </c>
      <c r="G10" s="767"/>
      <c r="H10" s="770">
        <v>0.20499999999999999</v>
      </c>
      <c r="I10" s="767"/>
      <c r="J10" s="770">
        <v>0.19400000000000001</v>
      </c>
      <c r="K10" s="767"/>
      <c r="L10" s="770">
        <v>0.183</v>
      </c>
      <c r="M10" s="767"/>
      <c r="N10" s="770">
        <v>0.17199999999999999</v>
      </c>
      <c r="O10" s="767"/>
      <c r="P10" s="768" t="s">
        <v>638</v>
      </c>
      <c r="Q10" s="767"/>
      <c r="R10" s="770">
        <v>0.106</v>
      </c>
      <c r="S10" s="767"/>
      <c r="U10" s="68"/>
    </row>
    <row r="11" spans="1:21" s="67" customFormat="1" ht="26.25" customHeight="1" x14ac:dyDescent="0.2">
      <c r="A11" s="766" t="s">
        <v>1956</v>
      </c>
      <c r="B11" s="768" t="s">
        <v>638</v>
      </c>
      <c r="C11" s="767"/>
      <c r="D11" s="770">
        <v>0.86799999999999999</v>
      </c>
      <c r="E11" s="767"/>
      <c r="F11" s="770">
        <v>0.89600000000000002</v>
      </c>
      <c r="G11" s="767"/>
      <c r="H11" s="770">
        <v>0.85299999999999998</v>
      </c>
      <c r="I11" s="767"/>
      <c r="J11" s="770">
        <v>0.88500000000000001</v>
      </c>
      <c r="K11" s="767"/>
      <c r="L11" s="770">
        <v>0.92800000000000005</v>
      </c>
      <c r="M11" s="767"/>
      <c r="N11" s="770">
        <v>0.95</v>
      </c>
      <c r="O11" s="767"/>
      <c r="P11" s="770">
        <v>0.93</v>
      </c>
      <c r="Q11" s="767"/>
      <c r="R11" s="770">
        <v>1</v>
      </c>
      <c r="S11" s="767"/>
      <c r="U11" s="68"/>
    </row>
    <row r="12" spans="1:21" s="67" customFormat="1" ht="18.75" customHeight="1" x14ac:dyDescent="0.2">
      <c r="A12" s="766" t="s">
        <v>1918</v>
      </c>
      <c r="B12" s="773">
        <v>0.94340000000000002</v>
      </c>
      <c r="C12" s="773"/>
      <c r="D12" s="773">
        <v>0.94699999999999995</v>
      </c>
      <c r="E12" s="773"/>
      <c r="F12" s="773">
        <v>0.94799999999999995</v>
      </c>
      <c r="G12" s="773"/>
      <c r="H12" s="773">
        <v>0.94989999999999997</v>
      </c>
      <c r="I12" s="773"/>
      <c r="J12" s="773">
        <v>0.95189999999999997</v>
      </c>
      <c r="K12" s="773"/>
      <c r="L12" s="773">
        <v>0.96679999999999999</v>
      </c>
      <c r="M12" s="773"/>
      <c r="N12" s="773">
        <v>0.9778</v>
      </c>
      <c r="O12" s="773"/>
      <c r="P12" s="773" t="s">
        <v>638</v>
      </c>
      <c r="Q12" s="773"/>
      <c r="R12" s="773">
        <v>0.997</v>
      </c>
      <c r="S12" s="773"/>
      <c r="U12" s="68"/>
    </row>
    <row r="13" spans="1:21" s="67" customFormat="1" ht="25.5" customHeight="1" x14ac:dyDescent="0.2">
      <c r="A13" s="766" t="s">
        <v>1919</v>
      </c>
      <c r="B13" s="773">
        <v>0.84650000000000003</v>
      </c>
      <c r="C13" s="773"/>
      <c r="D13" s="773">
        <v>0.8488</v>
      </c>
      <c r="E13" s="773"/>
      <c r="F13" s="773">
        <v>0.85450000000000004</v>
      </c>
      <c r="G13" s="773"/>
      <c r="H13" s="773">
        <v>0.84289999999999998</v>
      </c>
      <c r="I13" s="773"/>
      <c r="J13" s="773">
        <v>0.85629999999999995</v>
      </c>
      <c r="K13" s="773"/>
      <c r="L13" s="773">
        <v>0.88560000000000005</v>
      </c>
      <c r="M13" s="773"/>
      <c r="N13" s="773">
        <v>0.86809999999999998</v>
      </c>
      <c r="O13" s="773"/>
      <c r="P13" s="773" t="s">
        <v>638</v>
      </c>
      <c r="Q13" s="773"/>
      <c r="R13" s="773">
        <v>0.95</v>
      </c>
      <c r="S13" s="773"/>
      <c r="U13" s="68"/>
    </row>
    <row r="14" spans="1:21" s="67" customFormat="1" ht="27.75" customHeight="1" x14ac:dyDescent="0.2">
      <c r="A14" s="766" t="s">
        <v>1959</v>
      </c>
      <c r="B14" s="773" t="s">
        <v>638</v>
      </c>
      <c r="C14" s="773"/>
      <c r="D14" s="773">
        <v>4.2000000000000003E-2</v>
      </c>
      <c r="E14" s="773"/>
      <c r="F14" s="773">
        <v>3.2000000000000001E-2</v>
      </c>
      <c r="G14" s="773"/>
      <c r="H14" s="773">
        <v>5.6000000000000001E-2</v>
      </c>
      <c r="I14" s="773"/>
      <c r="J14" s="773">
        <v>2.8000000000000001E-2</v>
      </c>
      <c r="K14" s="773"/>
      <c r="L14" s="773">
        <v>2.3E-2</v>
      </c>
      <c r="M14" s="773"/>
      <c r="N14" s="773">
        <v>1.6E-2</v>
      </c>
      <c r="O14" s="773"/>
      <c r="P14" s="773">
        <v>1.2999999999999999E-2</v>
      </c>
      <c r="Q14" s="773"/>
      <c r="R14" s="773">
        <v>0</v>
      </c>
      <c r="S14" s="773"/>
      <c r="U14" s="68"/>
    </row>
    <row r="15" spans="1:21" s="67" customFormat="1" ht="15.75" customHeight="1" x14ac:dyDescent="0.2">
      <c r="A15" s="766" t="s">
        <v>1920</v>
      </c>
      <c r="B15" s="773">
        <v>4.1000000000000002E-2</v>
      </c>
      <c r="C15" s="773"/>
      <c r="D15" s="773">
        <v>4.02E-2</v>
      </c>
      <c r="E15" s="773"/>
      <c r="F15" s="773">
        <v>4.0500000000000001E-2</v>
      </c>
      <c r="G15" s="773"/>
      <c r="H15" s="773">
        <v>3.2899999999999999E-2</v>
      </c>
      <c r="I15" s="773"/>
      <c r="J15" s="773">
        <v>3.8699999999999998E-2</v>
      </c>
      <c r="K15" s="773"/>
      <c r="L15" s="773">
        <v>3.8399999999999997E-2</v>
      </c>
      <c r="M15" s="773"/>
      <c r="N15" s="773">
        <v>3.7499999999999999E-2</v>
      </c>
      <c r="O15" s="773"/>
      <c r="P15" s="773" t="s">
        <v>638</v>
      </c>
      <c r="Q15" s="773"/>
      <c r="R15" s="773">
        <v>0</v>
      </c>
      <c r="S15" s="773"/>
      <c r="U15" s="68"/>
    </row>
    <row r="16" spans="1:21" s="67" customFormat="1" ht="18.75" customHeight="1" x14ac:dyDescent="0.2">
      <c r="A16" s="766" t="s">
        <v>1921</v>
      </c>
      <c r="B16" s="773">
        <v>5.5599999999999997E-2</v>
      </c>
      <c r="C16" s="773"/>
      <c r="D16" s="773">
        <v>5.7200000000000001E-2</v>
      </c>
      <c r="E16" s="773"/>
      <c r="F16" s="773">
        <v>6.0100000000000001E-2</v>
      </c>
      <c r="G16" s="773"/>
      <c r="H16" s="773">
        <v>0.05</v>
      </c>
      <c r="I16" s="773"/>
      <c r="J16" s="773">
        <v>6.1600000000000002E-2</v>
      </c>
      <c r="K16" s="773"/>
      <c r="L16" s="773">
        <v>5.3499999999999999E-2</v>
      </c>
      <c r="M16" s="773"/>
      <c r="N16" s="773">
        <v>5.21E-2</v>
      </c>
      <c r="O16" s="773"/>
      <c r="P16" s="773" t="s">
        <v>638</v>
      </c>
      <c r="Q16" s="773"/>
      <c r="R16" s="773">
        <v>0</v>
      </c>
      <c r="S16" s="773"/>
      <c r="U16" s="68"/>
    </row>
    <row r="17" spans="1:21" s="67" customFormat="1" ht="13.5" customHeight="1" x14ac:dyDescent="0.2">
      <c r="A17" s="766" t="s">
        <v>1961</v>
      </c>
      <c r="B17" s="770">
        <v>0.80400000000000005</v>
      </c>
      <c r="C17" s="773"/>
      <c r="D17" s="770">
        <v>0.76</v>
      </c>
      <c r="E17" s="773"/>
      <c r="F17" s="770">
        <v>0.71899999999999997</v>
      </c>
      <c r="G17" s="773"/>
      <c r="H17" s="770">
        <v>0.748</v>
      </c>
      <c r="I17" s="773"/>
      <c r="J17" s="770">
        <v>0.73199999999999998</v>
      </c>
      <c r="K17" s="773"/>
      <c r="L17" s="770">
        <v>0.68799999999999994</v>
      </c>
      <c r="M17" s="773"/>
      <c r="N17" s="770">
        <v>0.65500000000000003</v>
      </c>
      <c r="O17" s="773"/>
      <c r="P17" s="770">
        <v>0.63300000000000001</v>
      </c>
      <c r="Q17" s="773"/>
      <c r="R17" s="770">
        <v>0.3</v>
      </c>
      <c r="S17" s="773"/>
      <c r="U17" s="68"/>
    </row>
    <row r="18" spans="1:21" s="67" customFormat="1" ht="15.75" customHeight="1" x14ac:dyDescent="0.2">
      <c r="A18" s="767" t="s">
        <v>2014</v>
      </c>
      <c r="B18" s="770">
        <v>0.78700000000000003</v>
      </c>
      <c r="C18" s="773"/>
      <c r="D18" s="770">
        <v>0.74</v>
      </c>
      <c r="E18" s="773"/>
      <c r="F18" s="770">
        <v>0.68899999999999995</v>
      </c>
      <c r="G18" s="773"/>
      <c r="H18" s="770">
        <v>0.66600000000000004</v>
      </c>
      <c r="I18" s="773"/>
      <c r="J18" s="770">
        <v>0.64600000000000002</v>
      </c>
      <c r="K18" s="773"/>
      <c r="L18" s="770">
        <v>0.58299999999999996</v>
      </c>
      <c r="M18" s="773"/>
      <c r="N18" s="770">
        <v>0.55100000000000005</v>
      </c>
      <c r="O18" s="773"/>
      <c r="P18" s="770">
        <v>0.51900000000000002</v>
      </c>
      <c r="Q18" s="773"/>
      <c r="R18" s="773">
        <v>0.3</v>
      </c>
      <c r="S18" s="773"/>
      <c r="U18" s="68"/>
    </row>
    <row r="19" spans="1:21" s="67" customFormat="1" ht="13.5" customHeight="1" x14ac:dyDescent="0.2">
      <c r="A19" s="766" t="s">
        <v>2015</v>
      </c>
      <c r="B19" s="770">
        <v>0.89300000000000013</v>
      </c>
      <c r="C19" s="773"/>
      <c r="D19" s="770">
        <v>0.86750000000000005</v>
      </c>
      <c r="E19" s="773"/>
      <c r="F19" s="770">
        <v>0.85699999999999998</v>
      </c>
      <c r="G19" s="773"/>
      <c r="H19" s="770">
        <v>0.8640000000000001</v>
      </c>
      <c r="I19" s="773"/>
      <c r="J19" s="770">
        <v>0.86699999999999999</v>
      </c>
      <c r="K19" s="770"/>
      <c r="L19" s="770">
        <v>0.85799999999999998</v>
      </c>
      <c r="M19" s="773"/>
      <c r="N19" s="770">
        <v>0.82</v>
      </c>
      <c r="O19" s="773"/>
      <c r="P19" s="773">
        <v>0.81699999999999995</v>
      </c>
      <c r="Q19" s="773"/>
      <c r="R19" s="773">
        <v>0.5</v>
      </c>
      <c r="S19" s="773"/>
      <c r="U19" s="68"/>
    </row>
    <row r="20" spans="1:21" s="67" customFormat="1" ht="13.5" customHeight="1" x14ac:dyDescent="0.2">
      <c r="A20" s="766" t="s">
        <v>1963</v>
      </c>
      <c r="B20" s="770">
        <v>0.66779999999999995</v>
      </c>
      <c r="C20" s="773"/>
      <c r="D20" s="770">
        <v>0.66180000000000005</v>
      </c>
      <c r="E20" s="773"/>
      <c r="F20" s="770">
        <v>0.66300000000000003</v>
      </c>
      <c r="G20" s="773"/>
      <c r="H20" s="770">
        <v>0.65880000000000005</v>
      </c>
      <c r="I20" s="773"/>
      <c r="J20" s="770">
        <v>0.68769999999999998</v>
      </c>
      <c r="K20" s="770"/>
      <c r="L20" s="770">
        <v>0.71899999999999997</v>
      </c>
      <c r="M20" s="773"/>
      <c r="N20" s="770">
        <v>0.75700000000000001</v>
      </c>
      <c r="O20" s="773"/>
      <c r="P20" s="770">
        <v>0.76200000000000001</v>
      </c>
      <c r="Q20" s="773"/>
      <c r="R20" s="770">
        <v>1</v>
      </c>
      <c r="S20" s="773"/>
      <c r="U20" s="68"/>
    </row>
    <row r="21" spans="1:21" s="67" customFormat="1" ht="24.75" customHeight="1" x14ac:dyDescent="0.2">
      <c r="A21" s="766" t="s">
        <v>1965</v>
      </c>
      <c r="B21" s="770">
        <v>0.58699999999999997</v>
      </c>
      <c r="C21" s="773"/>
      <c r="D21" s="770">
        <v>0.57899999999999996</v>
      </c>
      <c r="E21" s="773"/>
      <c r="F21" s="770">
        <v>0.51100000000000001</v>
      </c>
      <c r="G21" s="773"/>
      <c r="H21" s="770">
        <v>0.54</v>
      </c>
      <c r="I21" s="773"/>
      <c r="J21" s="770">
        <v>0.57999999999999996</v>
      </c>
      <c r="K21" s="770"/>
      <c r="L21" s="770">
        <v>0.54900000000000004</v>
      </c>
      <c r="M21" s="773"/>
      <c r="N21" s="770">
        <v>0.56799999999999995</v>
      </c>
      <c r="O21" s="773"/>
      <c r="P21" s="770">
        <v>0.61899999999999999</v>
      </c>
      <c r="Q21" s="773"/>
      <c r="R21" s="770">
        <v>0.7</v>
      </c>
      <c r="S21" s="773"/>
      <c r="U21" s="68"/>
    </row>
    <row r="22" spans="1:21" s="67" customFormat="1" ht="13.5" customHeight="1" x14ac:dyDescent="0.2">
      <c r="A22" s="766" t="s">
        <v>1966</v>
      </c>
      <c r="B22" s="770">
        <v>0.183</v>
      </c>
      <c r="C22" s="773"/>
      <c r="D22" s="770">
        <v>0.182</v>
      </c>
      <c r="E22" s="773"/>
      <c r="F22" s="770">
        <v>0.21299999999999999</v>
      </c>
      <c r="G22" s="773"/>
      <c r="H22" s="770">
        <v>0.186</v>
      </c>
      <c r="I22" s="773"/>
      <c r="J22" s="770">
        <v>0.17100000000000001</v>
      </c>
      <c r="K22" s="770"/>
      <c r="L22" s="770">
        <v>0.17499999999999999</v>
      </c>
      <c r="M22" s="773"/>
      <c r="N22" s="770">
        <v>0.16900000000000001</v>
      </c>
      <c r="O22" s="773"/>
      <c r="P22" s="773">
        <v>0.14799999999999999</v>
      </c>
      <c r="Q22" s="773"/>
      <c r="R22" s="770">
        <v>0.1</v>
      </c>
      <c r="S22" s="773"/>
      <c r="U22" s="68"/>
    </row>
    <row r="23" spans="1:21" s="67" customFormat="1" ht="12.75" customHeight="1" x14ac:dyDescent="0.2">
      <c r="A23" s="766" t="s">
        <v>1967</v>
      </c>
      <c r="B23" s="770">
        <v>0.23599999999999999</v>
      </c>
      <c r="C23" s="773"/>
      <c r="D23" s="770">
        <v>0.23400000000000001</v>
      </c>
      <c r="E23" s="773"/>
      <c r="F23" s="770">
        <v>0.245</v>
      </c>
      <c r="G23" s="773"/>
      <c r="H23" s="770">
        <v>0.246</v>
      </c>
      <c r="I23" s="773"/>
      <c r="J23" s="770">
        <v>0.24399999999999999</v>
      </c>
      <c r="K23" s="770"/>
      <c r="L23" s="770">
        <v>0.25900000000000001</v>
      </c>
      <c r="M23" s="773"/>
      <c r="N23" s="770">
        <v>0.29399999999999998</v>
      </c>
      <c r="O23" s="773"/>
      <c r="P23" s="773">
        <v>0.29799999999999999</v>
      </c>
      <c r="Q23" s="773"/>
      <c r="R23" s="773">
        <v>0.4</v>
      </c>
      <c r="S23" s="773"/>
      <c r="U23" s="68"/>
    </row>
    <row r="24" spans="1:21" s="67" customFormat="1" ht="12" customHeight="1" x14ac:dyDescent="0.2">
      <c r="A24" s="766" t="s">
        <v>1969</v>
      </c>
      <c r="B24" s="770">
        <v>0.108</v>
      </c>
      <c r="C24" s="773"/>
      <c r="D24" s="770">
        <v>5.3999999999999999E-2</v>
      </c>
      <c r="E24" s="773"/>
      <c r="F24" s="770">
        <v>8.6999999999999994E-2</v>
      </c>
      <c r="G24" s="773"/>
      <c r="H24" s="770">
        <v>0.127</v>
      </c>
      <c r="I24" s="773"/>
      <c r="J24" s="770">
        <v>6.3E-2</v>
      </c>
      <c r="K24" s="770"/>
      <c r="L24" s="773">
        <v>5.2999999999999999E-2</v>
      </c>
      <c r="M24" s="773"/>
      <c r="N24" s="770">
        <v>6.6000000000000003E-2</v>
      </c>
      <c r="O24" s="773"/>
      <c r="P24" s="770">
        <v>5.5E-2</v>
      </c>
      <c r="Q24" s="773"/>
      <c r="R24" s="770">
        <v>0.02</v>
      </c>
      <c r="S24" s="773"/>
      <c r="U24" s="68"/>
    </row>
    <row r="25" spans="1:21" s="67" customFormat="1" ht="10.5" customHeight="1" x14ac:dyDescent="0.2">
      <c r="A25" s="766" t="s">
        <v>1970</v>
      </c>
      <c r="B25" s="768">
        <v>13</v>
      </c>
      <c r="C25" s="771"/>
      <c r="D25" s="768">
        <v>13.5</v>
      </c>
      <c r="E25" s="771"/>
      <c r="F25" s="768">
        <v>14.3</v>
      </c>
      <c r="G25" s="771"/>
      <c r="H25" s="768">
        <v>12.1</v>
      </c>
      <c r="I25" s="771"/>
      <c r="J25" s="768">
        <v>13.6</v>
      </c>
      <c r="K25" s="768"/>
      <c r="L25" s="768" t="s">
        <v>638</v>
      </c>
      <c r="M25" s="771"/>
      <c r="N25" s="768">
        <v>11.39</v>
      </c>
      <c r="O25" s="771"/>
      <c r="P25" s="772">
        <v>9.6</v>
      </c>
      <c r="Q25" s="772"/>
      <c r="R25" s="771">
        <v>10.09</v>
      </c>
      <c r="S25" s="771"/>
      <c r="U25" s="68"/>
    </row>
    <row r="26" spans="1:21" s="67" customFormat="1" ht="14.25" customHeight="1" x14ac:dyDescent="0.2">
      <c r="A26" s="1142" t="s">
        <v>2016</v>
      </c>
      <c r="B26" s="1169">
        <v>5.5</v>
      </c>
      <c r="C26" s="1170"/>
      <c r="D26" s="1169">
        <v>5.9</v>
      </c>
      <c r="E26" s="1170"/>
      <c r="F26" s="1169">
        <v>5.9</v>
      </c>
      <c r="G26" s="1170"/>
      <c r="H26" s="1169">
        <v>8.8000000000000007</v>
      </c>
      <c r="I26" s="1170"/>
      <c r="J26" s="1169">
        <v>3.5</v>
      </c>
      <c r="K26" s="1169"/>
      <c r="L26" s="1169" t="s">
        <v>638</v>
      </c>
      <c r="M26" s="1170"/>
      <c r="N26" s="1169">
        <v>49.95</v>
      </c>
      <c r="O26" s="1170"/>
      <c r="P26" s="1166">
        <v>46.1</v>
      </c>
      <c r="Q26" s="1166"/>
      <c r="R26" s="1166">
        <v>35</v>
      </c>
      <c r="S26" s="1170"/>
      <c r="U26" s="68"/>
    </row>
    <row r="27" spans="1:21" s="67" customFormat="1" ht="10.5" customHeight="1" x14ac:dyDescent="0.2">
      <c r="A27" s="766"/>
      <c r="B27" s="768"/>
      <c r="C27" s="771"/>
      <c r="D27" s="768"/>
      <c r="E27" s="771"/>
      <c r="F27" s="768"/>
      <c r="G27" s="771"/>
      <c r="H27" s="768"/>
      <c r="I27" s="771"/>
      <c r="J27" s="768"/>
      <c r="K27" s="768"/>
      <c r="L27" s="768"/>
      <c r="M27" s="771"/>
      <c r="N27" s="768"/>
      <c r="O27" s="771"/>
      <c r="P27" s="772"/>
      <c r="Q27" s="772"/>
      <c r="R27" s="772"/>
      <c r="S27" s="771"/>
      <c r="U27" s="68"/>
    </row>
    <row r="28" spans="1:21" ht="9.75" customHeight="1" x14ac:dyDescent="0.2">
      <c r="A28" s="475"/>
      <c r="B28" s="71"/>
      <c r="C28" s="71"/>
      <c r="D28" s="71"/>
      <c r="E28" s="71"/>
      <c r="F28" s="72"/>
      <c r="G28" s="72"/>
      <c r="H28" s="72"/>
      <c r="I28" s="72"/>
      <c r="J28" s="72"/>
      <c r="K28" s="72"/>
      <c r="L28" s="72"/>
      <c r="M28" s="72"/>
      <c r="N28" s="72"/>
      <c r="O28" s="72"/>
      <c r="P28" s="72"/>
      <c r="Q28" s="72"/>
      <c r="R28" s="72"/>
      <c r="S28" s="72"/>
    </row>
    <row r="29" spans="1:21" ht="12" customHeight="1" x14ac:dyDescent="0.2">
      <c r="A29" s="133" t="s">
        <v>280</v>
      </c>
      <c r="B29" s="137"/>
      <c r="C29" s="137"/>
      <c r="D29" s="137"/>
      <c r="E29" s="137"/>
      <c r="F29" s="137"/>
      <c r="G29" s="137"/>
      <c r="H29" s="137"/>
      <c r="I29" s="137"/>
      <c r="J29" s="137"/>
      <c r="K29" s="137"/>
      <c r="L29" s="137"/>
      <c r="M29" s="137"/>
      <c r="N29" s="137"/>
      <c r="O29" s="137"/>
      <c r="P29" s="137"/>
      <c r="Q29" s="137"/>
      <c r="R29" s="137"/>
      <c r="S29" s="137"/>
    </row>
    <row r="30" spans="1:21" x14ac:dyDescent="0.2">
      <c r="A30" s="476"/>
      <c r="B30" s="475"/>
      <c r="C30" s="475"/>
      <c r="D30" s="475"/>
      <c r="E30" s="475"/>
      <c r="F30" s="475"/>
      <c r="G30" s="475"/>
      <c r="H30" s="475"/>
      <c r="I30" s="475"/>
      <c r="J30" s="475"/>
      <c r="K30" s="475"/>
      <c r="L30" s="475"/>
      <c r="M30" s="475"/>
      <c r="N30" s="475"/>
      <c r="O30" s="475"/>
      <c r="P30" s="475"/>
      <c r="Q30" s="475"/>
      <c r="R30" s="475"/>
      <c r="S30" s="475"/>
    </row>
    <row r="31" spans="1:21" x14ac:dyDescent="0.2">
      <c r="A31" s="475"/>
      <c r="B31" s="475"/>
      <c r="C31" s="475"/>
      <c r="D31" s="475"/>
      <c r="E31" s="475"/>
      <c r="F31" s="475"/>
      <c r="G31" s="475"/>
      <c r="H31" s="475"/>
      <c r="I31" s="475"/>
      <c r="J31" s="475"/>
      <c r="K31" s="475"/>
      <c r="L31" s="475"/>
      <c r="M31" s="475"/>
      <c r="N31" s="475"/>
      <c r="O31" s="475"/>
      <c r="P31" s="475"/>
      <c r="Q31" s="475"/>
      <c r="R31" s="475"/>
      <c r="S31" s="475"/>
    </row>
    <row r="32" spans="1:21" x14ac:dyDescent="0.2">
      <c r="A32" s="475"/>
      <c r="B32" s="475"/>
      <c r="C32" s="475"/>
      <c r="D32" s="475"/>
      <c r="E32" s="475"/>
      <c r="F32" s="475"/>
      <c r="G32" s="475"/>
      <c r="H32" s="475"/>
      <c r="I32" s="475"/>
      <c r="J32" s="475"/>
      <c r="K32" s="475"/>
      <c r="L32" s="475"/>
      <c r="M32" s="475"/>
      <c r="N32" s="475"/>
      <c r="O32" s="475"/>
      <c r="P32" s="475"/>
      <c r="Q32" s="475"/>
      <c r="R32" s="475"/>
      <c r="S32" s="475"/>
    </row>
    <row r="33" spans="1:19" x14ac:dyDescent="0.2">
      <c r="A33" s="475"/>
      <c r="B33" s="475"/>
      <c r="C33" s="475"/>
      <c r="D33" s="475"/>
      <c r="E33" s="475"/>
      <c r="F33" s="475"/>
      <c r="G33" s="475"/>
      <c r="H33" s="475"/>
      <c r="I33" s="475"/>
      <c r="J33" s="475"/>
      <c r="K33" s="475"/>
      <c r="L33" s="475"/>
      <c r="M33" s="475"/>
      <c r="N33" s="475"/>
      <c r="O33" s="475"/>
      <c r="P33" s="475"/>
      <c r="Q33" s="475"/>
      <c r="R33" s="475"/>
      <c r="S33" s="475"/>
    </row>
    <row r="34" spans="1:19" x14ac:dyDescent="0.2">
      <c r="A34" s="475"/>
      <c r="B34" s="475"/>
      <c r="C34" s="475"/>
      <c r="D34" s="475"/>
      <c r="E34" s="475"/>
      <c r="F34" s="475"/>
      <c r="G34" s="475"/>
      <c r="H34" s="475"/>
      <c r="I34" s="475"/>
      <c r="J34" s="475"/>
      <c r="K34" s="475"/>
      <c r="L34" s="475"/>
      <c r="M34" s="475"/>
      <c r="N34" s="475"/>
      <c r="O34" s="475"/>
      <c r="P34" s="475"/>
      <c r="Q34" s="475"/>
      <c r="R34" s="475"/>
      <c r="S34" s="475"/>
    </row>
    <row r="35" spans="1:19" x14ac:dyDescent="0.2">
      <c r="A35" s="475"/>
      <c r="B35" s="475"/>
      <c r="C35" s="475"/>
      <c r="D35" s="475"/>
      <c r="E35" s="475"/>
      <c r="F35" s="475"/>
      <c r="G35" s="475"/>
      <c r="H35" s="475"/>
      <c r="I35" s="475"/>
      <c r="J35" s="475"/>
      <c r="K35" s="475"/>
      <c r="L35" s="475"/>
      <c r="M35" s="475"/>
      <c r="N35" s="475"/>
      <c r="O35" s="475"/>
      <c r="P35" s="475"/>
      <c r="Q35" s="475"/>
      <c r="R35" s="475"/>
      <c r="S35" s="475"/>
    </row>
  </sheetData>
  <mergeCells count="13">
    <mergeCell ref="R1:S1"/>
    <mergeCell ref="B3:S3"/>
    <mergeCell ref="A4:A5"/>
    <mergeCell ref="B4:Q4"/>
    <mergeCell ref="R4:S5"/>
    <mergeCell ref="B5:C5"/>
    <mergeCell ref="D5:E5"/>
    <mergeCell ref="F5:G5"/>
    <mergeCell ref="H5:I5"/>
    <mergeCell ref="J5:K5"/>
    <mergeCell ref="L5:M5"/>
    <mergeCell ref="N5:O5"/>
    <mergeCell ref="P5:Q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&amp;R&amp;"Tahoma,Normal"495</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26"/>
  <sheetViews>
    <sheetView showGridLines="0" view="pageBreakPreview" topLeftCell="A16" zoomScaleNormal="100" zoomScaleSheetLayoutView="100" workbookViewId="0"/>
  </sheetViews>
  <sheetFormatPr baseColWidth="10" defaultColWidth="11.42578125" defaultRowHeight="12.75" x14ac:dyDescent="0.2"/>
  <cols>
    <col min="1" max="1" width="37.7109375" style="65" customWidth="1"/>
    <col min="2" max="2" width="9.140625" style="65" customWidth="1"/>
    <col min="3" max="3" width="2.7109375" style="65" customWidth="1"/>
    <col min="4" max="4" width="9.85546875" style="65" customWidth="1"/>
    <col min="5" max="5" width="2" style="65" customWidth="1"/>
    <col min="6" max="6" width="9.7109375" style="65" customWidth="1"/>
    <col min="7" max="7" width="2.7109375" style="65" customWidth="1"/>
    <col min="8" max="8" width="9.7109375" style="65" customWidth="1"/>
    <col min="9" max="9" width="1.7109375" style="65" customWidth="1"/>
    <col min="10" max="10" width="10.5703125" style="65" customWidth="1"/>
    <col min="11" max="11" width="2.42578125" style="65" customWidth="1"/>
    <col min="12" max="12" width="9.85546875" style="65" customWidth="1"/>
    <col min="13" max="13" width="2.140625" style="65" customWidth="1"/>
    <col min="14" max="14" width="9.7109375" style="65" customWidth="1"/>
    <col min="15" max="15" width="1.7109375" style="65" customWidth="1"/>
    <col min="16" max="16" width="8.85546875" style="65" customWidth="1"/>
    <col min="17" max="17" width="3.42578125" style="65" customWidth="1"/>
    <col min="18" max="18" width="13.42578125" style="65" customWidth="1"/>
    <col min="19" max="19" width="3.7109375" style="65" customWidth="1"/>
    <col min="20" max="16384" width="11.42578125" style="65"/>
  </cols>
  <sheetData>
    <row r="1" spans="1:21" s="62" customFormat="1" ht="20.25" customHeight="1" x14ac:dyDescent="0.2">
      <c r="A1" s="93" t="s">
        <v>2078</v>
      </c>
      <c r="B1" s="94"/>
      <c r="C1" s="94"/>
      <c r="D1" s="94"/>
      <c r="E1" s="94"/>
      <c r="F1" s="94"/>
      <c r="G1" s="94"/>
      <c r="H1" s="94"/>
      <c r="I1" s="94"/>
      <c r="J1" s="94"/>
      <c r="K1" s="94"/>
      <c r="L1" s="94"/>
      <c r="M1" s="94"/>
      <c r="N1" s="94"/>
      <c r="O1" s="94"/>
      <c r="P1" s="94"/>
      <c r="Q1" s="94"/>
      <c r="R1" s="1555" t="s">
        <v>1613</v>
      </c>
      <c r="S1" s="1555"/>
    </row>
    <row r="2" spans="1:21" s="62" customFormat="1" ht="21.75" customHeight="1" x14ac:dyDescent="0.2">
      <c r="A2" s="93" t="s">
        <v>412</v>
      </c>
      <c r="B2" s="94"/>
      <c r="C2" s="94"/>
      <c r="D2" s="94"/>
      <c r="E2" s="94"/>
      <c r="F2" s="94"/>
      <c r="G2" s="94"/>
      <c r="H2" s="94"/>
      <c r="I2" s="94"/>
      <c r="J2" s="94"/>
      <c r="K2" s="94"/>
      <c r="L2" s="94"/>
      <c r="M2" s="94"/>
      <c r="N2" s="94"/>
      <c r="O2" s="94"/>
      <c r="P2" s="94"/>
      <c r="Q2" s="94"/>
      <c r="R2" s="94"/>
      <c r="S2" s="94"/>
    </row>
    <row r="3" spans="1:21" ht="18.75" customHeight="1" x14ac:dyDescent="0.2">
      <c r="A3" s="472"/>
      <c r="B3" s="1556"/>
      <c r="C3" s="1556"/>
      <c r="D3" s="1556"/>
      <c r="E3" s="1556"/>
      <c r="F3" s="1556"/>
      <c r="G3" s="1556"/>
      <c r="H3" s="1556"/>
      <c r="I3" s="1556"/>
      <c r="J3" s="1556"/>
      <c r="K3" s="1556"/>
      <c r="L3" s="1556"/>
      <c r="M3" s="1556"/>
      <c r="N3" s="1556"/>
      <c r="O3" s="1556"/>
      <c r="P3" s="1556"/>
      <c r="Q3" s="1556"/>
      <c r="R3" s="1556"/>
      <c r="S3" s="1556"/>
    </row>
    <row r="4" spans="1:21" ht="19.5" customHeight="1" x14ac:dyDescent="0.2">
      <c r="A4" s="1607" t="s">
        <v>1984</v>
      </c>
      <c r="B4" s="1559" t="s">
        <v>2013</v>
      </c>
      <c r="C4" s="1559"/>
      <c r="D4" s="1559"/>
      <c r="E4" s="1559"/>
      <c r="F4" s="1559"/>
      <c r="G4" s="1559"/>
      <c r="H4" s="1559"/>
      <c r="I4" s="1559"/>
      <c r="J4" s="1559"/>
      <c r="K4" s="1559"/>
      <c r="L4" s="1559"/>
      <c r="M4" s="1559"/>
      <c r="N4" s="1559"/>
      <c r="O4" s="1559"/>
      <c r="P4" s="1559"/>
      <c r="Q4" s="1559"/>
      <c r="R4" s="1605" t="s">
        <v>1990</v>
      </c>
      <c r="S4" s="1605"/>
    </row>
    <row r="5" spans="1:21" ht="17.25" customHeight="1" x14ac:dyDescent="0.2">
      <c r="A5" s="1558"/>
      <c r="B5" s="1609">
        <v>2006</v>
      </c>
      <c r="C5" s="1609"/>
      <c r="D5" s="1610">
        <v>2007</v>
      </c>
      <c r="E5" s="1610"/>
      <c r="F5" s="1610">
        <v>2008</v>
      </c>
      <c r="G5" s="1610"/>
      <c r="H5" s="1600">
        <v>2009</v>
      </c>
      <c r="I5" s="1600"/>
      <c r="J5" s="1600">
        <v>2010</v>
      </c>
      <c r="K5" s="1600"/>
      <c r="L5" s="1600">
        <v>2011</v>
      </c>
      <c r="M5" s="1600"/>
      <c r="N5" s="1600">
        <v>2012</v>
      </c>
      <c r="O5" s="1600"/>
      <c r="P5" s="1600">
        <v>2013</v>
      </c>
      <c r="Q5" s="1600"/>
      <c r="R5" s="1612"/>
      <c r="S5" s="1612"/>
    </row>
    <row r="6" spans="1:21" s="67" customFormat="1" ht="51.75" customHeight="1" x14ac:dyDescent="0.2">
      <c r="A6" s="1161" t="s">
        <v>1793</v>
      </c>
      <c r="B6" s="1138" t="s">
        <v>638</v>
      </c>
      <c r="C6" s="1138"/>
      <c r="D6" s="1138" t="s">
        <v>638</v>
      </c>
      <c r="E6" s="1138"/>
      <c r="F6" s="1138" t="s">
        <v>638</v>
      </c>
      <c r="G6" s="1138"/>
      <c r="H6" s="1138" t="s">
        <v>638</v>
      </c>
      <c r="I6" s="1138"/>
      <c r="J6" s="1138" t="s">
        <v>1922</v>
      </c>
      <c r="K6" s="1138"/>
      <c r="L6" s="1138" t="s">
        <v>638</v>
      </c>
      <c r="M6" s="1138"/>
      <c r="N6" s="1138" t="s">
        <v>638</v>
      </c>
      <c r="O6" s="1138"/>
      <c r="P6" s="1138" t="s">
        <v>638</v>
      </c>
      <c r="Q6" s="1138"/>
      <c r="R6" s="1611" t="s">
        <v>1923</v>
      </c>
      <c r="S6" s="1611"/>
      <c r="U6" s="68"/>
    </row>
    <row r="7" spans="1:21" s="67" customFormat="1" ht="20.25" customHeight="1" x14ac:dyDescent="0.2">
      <c r="A7" s="767" t="s">
        <v>1973</v>
      </c>
      <c r="B7" s="773" t="s">
        <v>638</v>
      </c>
      <c r="C7" s="773"/>
      <c r="D7" s="773" t="s">
        <v>638</v>
      </c>
      <c r="E7" s="773"/>
      <c r="F7" s="773" t="s">
        <v>638</v>
      </c>
      <c r="G7" s="773"/>
      <c r="H7" s="773" t="s">
        <v>638</v>
      </c>
      <c r="I7" s="773"/>
      <c r="J7" s="773" t="s">
        <v>638</v>
      </c>
      <c r="K7" s="773"/>
      <c r="L7" s="770">
        <v>4.2999999999999997E-2</v>
      </c>
      <c r="M7" s="773"/>
      <c r="N7" s="770">
        <v>0.23</v>
      </c>
      <c r="O7" s="773"/>
      <c r="P7" s="770">
        <v>5.5E-2</v>
      </c>
      <c r="Q7" s="773"/>
      <c r="R7" s="770">
        <v>0</v>
      </c>
      <c r="S7" s="773"/>
      <c r="U7" s="68"/>
    </row>
    <row r="8" spans="1:21" s="67" customFormat="1" ht="39" customHeight="1" x14ac:dyDescent="0.2">
      <c r="A8" s="767" t="s">
        <v>1975</v>
      </c>
      <c r="B8" s="773" t="s">
        <v>638</v>
      </c>
      <c r="C8" s="773"/>
      <c r="D8" s="773" t="s">
        <v>638</v>
      </c>
      <c r="E8" s="773"/>
      <c r="F8" s="773" t="s">
        <v>638</v>
      </c>
      <c r="G8" s="773"/>
      <c r="H8" s="773" t="s">
        <v>638</v>
      </c>
      <c r="I8" s="773"/>
      <c r="J8" s="773" t="s">
        <v>638</v>
      </c>
      <c r="K8" s="773"/>
      <c r="L8" s="773" t="s">
        <v>638</v>
      </c>
      <c r="M8" s="773"/>
      <c r="N8" s="770">
        <v>0.65</v>
      </c>
      <c r="O8" s="773"/>
      <c r="P8" s="770">
        <v>0.93</v>
      </c>
      <c r="Q8" s="773"/>
      <c r="R8" s="770">
        <v>0.95</v>
      </c>
      <c r="S8" s="773"/>
      <c r="U8" s="68"/>
    </row>
    <row r="9" spans="1:21" s="67" customFormat="1" ht="17.25" customHeight="1" x14ac:dyDescent="0.2">
      <c r="A9" s="776" t="s">
        <v>1800</v>
      </c>
      <c r="B9" s="773" t="s">
        <v>638</v>
      </c>
      <c r="C9" s="773"/>
      <c r="D9" s="773" t="s">
        <v>638</v>
      </c>
      <c r="E9" s="773"/>
      <c r="F9" s="773" t="s">
        <v>638</v>
      </c>
      <c r="G9" s="773"/>
      <c r="H9" s="773" t="s">
        <v>638</v>
      </c>
      <c r="I9" s="773"/>
      <c r="J9" s="773" t="s">
        <v>638</v>
      </c>
      <c r="K9" s="773"/>
      <c r="L9" s="773" t="s">
        <v>638</v>
      </c>
      <c r="M9" s="773"/>
      <c r="N9" s="773">
        <v>0.76</v>
      </c>
      <c r="O9" s="773"/>
      <c r="P9" s="773">
        <v>0.94</v>
      </c>
      <c r="Q9" s="773"/>
      <c r="R9" s="773" t="s">
        <v>1924</v>
      </c>
      <c r="S9" s="773"/>
      <c r="U9" s="68"/>
    </row>
    <row r="10" spans="1:21" s="67" customFormat="1" ht="27.75" customHeight="1" x14ac:dyDescent="0.2">
      <c r="A10" s="767" t="s">
        <v>1805</v>
      </c>
      <c r="B10" s="773">
        <v>5.7000000000000002E-2</v>
      </c>
      <c r="C10" s="773"/>
      <c r="D10" s="773" t="s">
        <v>638</v>
      </c>
      <c r="E10" s="773"/>
      <c r="F10" s="773" t="s">
        <v>638</v>
      </c>
      <c r="G10" s="773"/>
      <c r="H10" s="773" t="s">
        <v>638</v>
      </c>
      <c r="I10" s="773"/>
      <c r="J10" s="773" t="s">
        <v>638</v>
      </c>
      <c r="K10" s="773"/>
      <c r="L10" s="773" t="s">
        <v>638</v>
      </c>
      <c r="M10" s="773"/>
      <c r="N10" s="773">
        <v>8.8999999999999996E-2</v>
      </c>
      <c r="O10" s="773"/>
      <c r="P10" s="773" t="s">
        <v>638</v>
      </c>
      <c r="Q10" s="773"/>
      <c r="R10" s="770">
        <v>5.7000000000000002E-2</v>
      </c>
      <c r="S10" s="773"/>
      <c r="U10" s="68"/>
    </row>
    <row r="11" spans="1:21" s="67" customFormat="1" ht="24" customHeight="1" x14ac:dyDescent="0.2">
      <c r="A11" s="767" t="s">
        <v>1808</v>
      </c>
      <c r="B11" s="773">
        <v>0.26</v>
      </c>
      <c r="C11" s="773"/>
      <c r="D11" s="773" t="s">
        <v>638</v>
      </c>
      <c r="E11" s="773"/>
      <c r="F11" s="773" t="s">
        <v>638</v>
      </c>
      <c r="G11" s="773"/>
      <c r="H11" s="773" t="s">
        <v>638</v>
      </c>
      <c r="I11" s="773"/>
      <c r="J11" s="773" t="s">
        <v>638</v>
      </c>
      <c r="K11" s="773"/>
      <c r="L11" s="773" t="s">
        <v>638</v>
      </c>
      <c r="M11" s="773"/>
      <c r="N11" s="773">
        <v>0.34599999999999997</v>
      </c>
      <c r="O11" s="773"/>
      <c r="P11" s="773" t="s">
        <v>638</v>
      </c>
      <c r="Q11" s="773"/>
      <c r="R11" s="770">
        <v>0.26</v>
      </c>
      <c r="S11" s="773"/>
      <c r="U11" s="68"/>
    </row>
    <row r="12" spans="1:21" s="67" customFormat="1" ht="27" customHeight="1" x14ac:dyDescent="0.2">
      <c r="A12" s="767" t="s">
        <v>1810</v>
      </c>
      <c r="B12" s="773">
        <v>0.68700000000000006</v>
      </c>
      <c r="C12" s="773"/>
      <c r="D12" s="773" t="s">
        <v>638</v>
      </c>
      <c r="E12" s="773"/>
      <c r="F12" s="773" t="s">
        <v>638</v>
      </c>
      <c r="G12" s="773"/>
      <c r="H12" s="773" t="s">
        <v>638</v>
      </c>
      <c r="I12" s="773"/>
      <c r="J12" s="773" t="s">
        <v>638</v>
      </c>
      <c r="K12" s="773"/>
      <c r="L12" s="773" t="s">
        <v>638</v>
      </c>
      <c r="M12" s="773"/>
      <c r="N12" s="773">
        <v>0.69899999999999995</v>
      </c>
      <c r="O12" s="773"/>
      <c r="P12" s="773" t="s">
        <v>638</v>
      </c>
      <c r="Q12" s="773"/>
      <c r="R12" s="770">
        <v>0.65</v>
      </c>
      <c r="S12" s="773"/>
      <c r="U12" s="68"/>
    </row>
    <row r="13" spans="1:21" s="67" customFormat="1" ht="16.5" customHeight="1" x14ac:dyDescent="0.2">
      <c r="A13" s="767" t="s">
        <v>1812</v>
      </c>
      <c r="B13" s="773" t="s">
        <v>638</v>
      </c>
      <c r="C13" s="773"/>
      <c r="D13" s="773" t="s">
        <v>638</v>
      </c>
      <c r="E13" s="773"/>
      <c r="F13" s="773" t="s">
        <v>638</v>
      </c>
      <c r="G13" s="773"/>
      <c r="H13" s="773" t="s">
        <v>638</v>
      </c>
      <c r="I13" s="773"/>
      <c r="J13" s="773" t="s">
        <v>638</v>
      </c>
      <c r="K13" s="773"/>
      <c r="L13" s="773" t="s">
        <v>638</v>
      </c>
      <c r="M13" s="773"/>
      <c r="N13" s="773">
        <v>0.55200000000000005</v>
      </c>
      <c r="O13" s="773"/>
      <c r="P13" s="773" t="s">
        <v>638</v>
      </c>
      <c r="Q13" s="773"/>
      <c r="R13" s="773">
        <v>0.38600000000000001</v>
      </c>
      <c r="S13" s="773"/>
      <c r="U13" s="68"/>
    </row>
    <row r="14" spans="1:21" s="67" customFormat="1" ht="24.75" customHeight="1" x14ac:dyDescent="0.2">
      <c r="A14" s="767" t="s">
        <v>1977</v>
      </c>
      <c r="B14" s="773" t="s">
        <v>638</v>
      </c>
      <c r="C14" s="773"/>
      <c r="D14" s="773" t="s">
        <v>638</v>
      </c>
      <c r="E14" s="773"/>
      <c r="F14" s="773" t="s">
        <v>638</v>
      </c>
      <c r="G14" s="773"/>
      <c r="H14" s="773" t="s">
        <v>638</v>
      </c>
      <c r="I14" s="773"/>
      <c r="J14" s="773" t="s">
        <v>638</v>
      </c>
      <c r="K14" s="773"/>
      <c r="L14" s="773" t="s">
        <v>638</v>
      </c>
      <c r="M14" s="773"/>
      <c r="N14" s="1162">
        <v>100</v>
      </c>
      <c r="O14" s="773"/>
      <c r="P14" s="773" t="s">
        <v>638</v>
      </c>
      <c r="Q14" s="773"/>
      <c r="R14" s="1162">
        <v>160</v>
      </c>
      <c r="S14" s="773"/>
      <c r="U14" s="68"/>
    </row>
    <row r="15" spans="1:21" s="67" customFormat="1" ht="20.25" customHeight="1" x14ac:dyDescent="0.2">
      <c r="A15" s="767" t="s">
        <v>1979</v>
      </c>
      <c r="B15" s="773" t="s">
        <v>638</v>
      </c>
      <c r="C15" s="773"/>
      <c r="D15" s="773" t="s">
        <v>638</v>
      </c>
      <c r="E15" s="773"/>
      <c r="F15" s="773" t="s">
        <v>638</v>
      </c>
      <c r="G15" s="773"/>
      <c r="H15" s="773" t="s">
        <v>638</v>
      </c>
      <c r="I15" s="773"/>
      <c r="J15" s="773" t="s">
        <v>638</v>
      </c>
      <c r="K15" s="773"/>
      <c r="L15" s="773" t="s">
        <v>638</v>
      </c>
      <c r="M15" s="773"/>
      <c r="N15" s="770">
        <v>1.4999999999999999E-2</v>
      </c>
      <c r="O15" s="773"/>
      <c r="P15" s="773" t="s">
        <v>638</v>
      </c>
      <c r="Q15" s="773"/>
      <c r="R15" s="773" t="s">
        <v>1816</v>
      </c>
      <c r="S15" s="773"/>
      <c r="U15" s="68"/>
    </row>
    <row r="16" spans="1:21" s="67" customFormat="1" ht="53.25" customHeight="1" x14ac:dyDescent="0.2">
      <c r="A16" s="767" t="s">
        <v>2026</v>
      </c>
      <c r="B16" s="773" t="s">
        <v>638</v>
      </c>
      <c r="C16" s="773"/>
      <c r="D16" s="773" t="s">
        <v>638</v>
      </c>
      <c r="E16" s="773"/>
      <c r="F16" s="773" t="s">
        <v>638</v>
      </c>
      <c r="G16" s="773"/>
      <c r="H16" s="773" t="s">
        <v>638</v>
      </c>
      <c r="I16" s="773"/>
      <c r="J16" s="773" t="s">
        <v>638</v>
      </c>
      <c r="K16" s="773"/>
      <c r="L16" s="773" t="s">
        <v>638</v>
      </c>
      <c r="M16" s="773"/>
      <c r="N16" s="1162">
        <v>100</v>
      </c>
      <c r="O16" s="773"/>
      <c r="P16" s="773" t="s">
        <v>638</v>
      </c>
      <c r="Q16" s="773"/>
      <c r="R16" s="1162">
        <v>160</v>
      </c>
      <c r="S16" s="773"/>
      <c r="U16" s="68"/>
    </row>
    <row r="17" spans="1:21" s="67" customFormat="1" ht="28.5" customHeight="1" x14ac:dyDescent="0.2">
      <c r="A17" s="1163" t="s">
        <v>1818</v>
      </c>
      <c r="B17" s="1143" t="s">
        <v>638</v>
      </c>
      <c r="C17" s="1143"/>
      <c r="D17" s="1143" t="s">
        <v>638</v>
      </c>
      <c r="E17" s="1143"/>
      <c r="F17" s="1143" t="s">
        <v>638</v>
      </c>
      <c r="G17" s="1143"/>
      <c r="H17" s="1143" t="s">
        <v>638</v>
      </c>
      <c r="I17" s="1143"/>
      <c r="J17" s="1143" t="s">
        <v>638</v>
      </c>
      <c r="K17" s="1143"/>
      <c r="L17" s="1164">
        <v>100.1</v>
      </c>
      <c r="M17" s="1143"/>
      <c r="N17" s="1143" t="s">
        <v>638</v>
      </c>
      <c r="O17" s="1143"/>
      <c r="P17" s="1143" t="s">
        <v>638</v>
      </c>
      <c r="Q17" s="1143"/>
      <c r="R17" s="1164">
        <v>150</v>
      </c>
      <c r="S17" s="1143"/>
      <c r="U17" s="68"/>
    </row>
    <row r="18" spans="1:21" s="67" customFormat="1" ht="14.25" customHeight="1" x14ac:dyDescent="0.2">
      <c r="A18" s="1600" t="s">
        <v>2001</v>
      </c>
      <c r="B18" s="1601"/>
      <c r="C18" s="1601"/>
      <c r="D18" s="1601"/>
      <c r="E18" s="1601"/>
      <c r="F18" s="1601"/>
      <c r="G18" s="1601"/>
      <c r="H18" s="1601"/>
      <c r="I18" s="1601"/>
      <c r="J18" s="1601"/>
      <c r="K18" s="1601"/>
      <c r="L18" s="1601"/>
      <c r="M18" s="1601"/>
      <c r="N18" s="1601"/>
      <c r="O18" s="1601"/>
      <c r="P18" s="1601"/>
      <c r="Q18" s="1601"/>
      <c r="R18" s="1601"/>
      <c r="S18" s="1601"/>
      <c r="U18" s="68"/>
    </row>
    <row r="19" spans="1:21" s="67" customFormat="1" ht="27.75" customHeight="1" x14ac:dyDescent="0.2">
      <c r="A19" s="1137" t="s">
        <v>1756</v>
      </c>
      <c r="B19" s="1139">
        <v>1.7999999999999999E-2</v>
      </c>
      <c r="C19" s="1139"/>
      <c r="D19" s="1139">
        <v>3.1E-2</v>
      </c>
      <c r="E19" s="1139"/>
      <c r="F19" s="1139">
        <v>-3.3000000000000002E-2</v>
      </c>
      <c r="G19" s="1139"/>
      <c r="H19" s="1139">
        <v>-3.0000000000000001E-3</v>
      </c>
      <c r="I19" s="1139"/>
      <c r="J19" s="1139">
        <v>5.6000000000000001E-2</v>
      </c>
      <c r="K19" s="1139"/>
      <c r="L19" s="1139">
        <v>3.9E-2</v>
      </c>
      <c r="M19" s="1139"/>
      <c r="N19" s="1139">
        <v>4.2000000000000003E-2</v>
      </c>
      <c r="O19" s="1139"/>
      <c r="P19" s="1139">
        <v>8.0000000000000002E-3</v>
      </c>
      <c r="Q19" s="1139"/>
      <c r="R19" s="1611" t="s">
        <v>1759</v>
      </c>
      <c r="S19" s="1611"/>
      <c r="U19" s="68"/>
    </row>
    <row r="20" spans="1:21" s="67" customFormat="1" ht="27.75" customHeight="1" x14ac:dyDescent="0.2">
      <c r="A20" s="766" t="s">
        <v>1822</v>
      </c>
      <c r="B20" s="773" t="s">
        <v>638</v>
      </c>
      <c r="C20" s="773"/>
      <c r="D20" s="773" t="s">
        <v>638</v>
      </c>
      <c r="E20" s="773"/>
      <c r="F20" s="773" t="s">
        <v>638</v>
      </c>
      <c r="G20" s="773"/>
      <c r="H20" s="773" t="s">
        <v>638</v>
      </c>
      <c r="I20" s="773"/>
      <c r="J20" s="773" t="s">
        <v>638</v>
      </c>
      <c r="K20" s="773"/>
      <c r="L20" s="1162">
        <v>80256</v>
      </c>
      <c r="M20" s="773"/>
      <c r="N20" s="1162">
        <v>82863</v>
      </c>
      <c r="O20" s="773"/>
      <c r="P20" s="1162">
        <v>82484</v>
      </c>
      <c r="Q20" s="773"/>
      <c r="R20" s="1162" t="s">
        <v>2028</v>
      </c>
      <c r="S20" s="773"/>
      <c r="U20" s="68"/>
    </row>
    <row r="21" spans="1:21" s="67" customFormat="1" ht="18.75" customHeight="1" x14ac:dyDescent="0.2">
      <c r="A21" s="766" t="s">
        <v>1825</v>
      </c>
      <c r="B21" s="773" t="s">
        <v>638</v>
      </c>
      <c r="C21" s="773"/>
      <c r="D21" s="773" t="s">
        <v>638</v>
      </c>
      <c r="E21" s="773"/>
      <c r="F21" s="773" t="s">
        <v>638</v>
      </c>
      <c r="G21" s="773"/>
      <c r="H21" s="773" t="s">
        <v>638</v>
      </c>
      <c r="I21" s="773"/>
      <c r="J21" s="770">
        <v>0.36499999999999999</v>
      </c>
      <c r="K21" s="770"/>
      <c r="L21" s="770">
        <v>0.38300000000000001</v>
      </c>
      <c r="M21" s="770"/>
      <c r="N21" s="770">
        <v>0.39</v>
      </c>
      <c r="O21" s="770"/>
      <c r="P21" s="770">
        <v>0.40300000000000002</v>
      </c>
      <c r="Q21" s="770"/>
      <c r="R21" s="770">
        <v>0.435</v>
      </c>
      <c r="S21" s="770"/>
      <c r="U21" s="68"/>
    </row>
    <row r="22" spans="1:21" s="67" customFormat="1" ht="16.5" customHeight="1" x14ac:dyDescent="0.2">
      <c r="A22" s="1142" t="s">
        <v>1762</v>
      </c>
      <c r="B22" s="1143" t="s">
        <v>638</v>
      </c>
      <c r="C22" s="1143"/>
      <c r="D22" s="1143" t="s">
        <v>638</v>
      </c>
      <c r="E22" s="1143"/>
      <c r="F22" s="1143" t="s">
        <v>638</v>
      </c>
      <c r="G22" s="1143"/>
      <c r="H22" s="1143" t="s">
        <v>638</v>
      </c>
      <c r="I22" s="1143"/>
      <c r="J22" s="1165">
        <v>38</v>
      </c>
      <c r="K22" s="1165"/>
      <c r="L22" s="1143" t="s">
        <v>638</v>
      </c>
      <c r="M22" s="1143"/>
      <c r="N22" s="1166">
        <v>39.5</v>
      </c>
      <c r="O22" s="1165"/>
      <c r="P22" s="1143" t="s">
        <v>638</v>
      </c>
      <c r="Q22" s="1143"/>
      <c r="R22" s="1166">
        <v>44.5</v>
      </c>
      <c r="S22" s="1165"/>
      <c r="U22" s="68"/>
    </row>
    <row r="23" spans="1:21" s="67" customFormat="1" ht="12" customHeight="1" x14ac:dyDescent="0.2">
      <c r="A23" s="766"/>
      <c r="B23" s="773"/>
      <c r="C23" s="773"/>
      <c r="D23" s="773"/>
      <c r="E23" s="773"/>
      <c r="F23" s="773"/>
      <c r="G23" s="773"/>
      <c r="H23" s="773"/>
      <c r="I23" s="773"/>
      <c r="J23" s="774"/>
      <c r="K23" s="774"/>
      <c r="L23" s="773"/>
      <c r="M23" s="773"/>
      <c r="N23" s="772"/>
      <c r="O23" s="774"/>
      <c r="P23" s="773"/>
      <c r="Q23" s="773"/>
      <c r="R23" s="772"/>
      <c r="S23" s="774"/>
      <c r="U23" s="68"/>
    </row>
    <row r="24" spans="1:21" ht="12" customHeight="1" x14ac:dyDescent="0.2">
      <c r="A24" s="475"/>
      <c r="B24" s="71"/>
      <c r="C24" s="71"/>
      <c r="D24" s="71"/>
      <c r="E24" s="71"/>
      <c r="F24" s="72"/>
      <c r="G24" s="72"/>
      <c r="H24" s="72"/>
      <c r="I24" s="72"/>
      <c r="J24" s="72"/>
      <c r="K24" s="72"/>
      <c r="L24" s="72"/>
      <c r="M24" s="72"/>
      <c r="N24" s="72"/>
      <c r="O24" s="72"/>
      <c r="P24" s="72"/>
      <c r="Q24" s="72"/>
      <c r="R24" s="72"/>
      <c r="S24" s="72"/>
    </row>
    <row r="25" spans="1:21" ht="24.75" customHeight="1" x14ac:dyDescent="0.2">
      <c r="A25" s="133" t="s">
        <v>280</v>
      </c>
      <c r="B25" s="137"/>
      <c r="C25" s="137"/>
      <c r="D25" s="137"/>
      <c r="E25" s="137"/>
      <c r="F25" s="137"/>
      <c r="G25" s="137"/>
      <c r="H25" s="137"/>
      <c r="I25" s="137"/>
      <c r="J25" s="137"/>
      <c r="K25" s="137"/>
      <c r="L25" s="137"/>
      <c r="M25" s="137"/>
      <c r="N25" s="137"/>
      <c r="O25" s="137"/>
      <c r="P25" s="137"/>
      <c r="Q25" s="137"/>
      <c r="R25" s="137"/>
      <c r="S25" s="137"/>
    </row>
    <row r="26" spans="1:21" x14ac:dyDescent="0.2">
      <c r="A26" s="74"/>
      <c r="B26" s="70"/>
      <c r="C26" s="70"/>
      <c r="D26" s="70"/>
      <c r="E26" s="70"/>
      <c r="F26" s="70"/>
      <c r="G26" s="70"/>
      <c r="H26" s="70"/>
      <c r="I26" s="70"/>
      <c r="J26" s="70"/>
      <c r="K26" s="70"/>
      <c r="L26" s="70"/>
      <c r="M26" s="70"/>
      <c r="N26" s="70"/>
      <c r="O26" s="70"/>
      <c r="P26" s="70"/>
      <c r="Q26" s="70"/>
      <c r="R26" s="70"/>
      <c r="S26" s="70"/>
    </row>
  </sheetData>
  <mergeCells count="16">
    <mergeCell ref="R6:S6"/>
    <mergeCell ref="A18:S18"/>
    <mergeCell ref="R19:S19"/>
    <mergeCell ref="R1:S1"/>
    <mergeCell ref="B3:S3"/>
    <mergeCell ref="A4:A5"/>
    <mergeCell ref="B4:Q4"/>
    <mergeCell ref="R4:S5"/>
    <mergeCell ref="B5:C5"/>
    <mergeCell ref="D5:E5"/>
    <mergeCell ref="F5:G5"/>
    <mergeCell ref="H5:I5"/>
    <mergeCell ref="J5:K5"/>
    <mergeCell ref="L5:M5"/>
    <mergeCell ref="N5:O5"/>
    <mergeCell ref="P5:Q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&amp;L&amp;"Tahoma,Normal"496</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28"/>
  <sheetViews>
    <sheetView showGridLines="0" view="pageBreakPreview" topLeftCell="A16" zoomScaleNormal="100" zoomScaleSheetLayoutView="100" workbookViewId="0"/>
  </sheetViews>
  <sheetFormatPr baseColWidth="10" defaultColWidth="11.42578125" defaultRowHeight="12.75" x14ac:dyDescent="0.2"/>
  <cols>
    <col min="1" max="1" width="37.7109375" style="65" customWidth="1"/>
    <col min="2" max="2" width="7.42578125" style="65" customWidth="1"/>
    <col min="3" max="3" width="3" style="65" customWidth="1"/>
    <col min="4" max="4" width="8.140625" style="65" customWidth="1"/>
    <col min="5" max="5" width="3" style="65" customWidth="1"/>
    <col min="6" max="6" width="7.42578125" style="65" customWidth="1"/>
    <col min="7" max="7" width="2.85546875" style="65" customWidth="1"/>
    <col min="8" max="8" width="7.5703125" style="65" customWidth="1"/>
    <col min="9" max="9" width="2.28515625" style="65" customWidth="1"/>
    <col min="10" max="10" width="10.5703125" style="65" customWidth="1"/>
    <col min="11" max="11" width="2.42578125" style="65" customWidth="1"/>
    <col min="12" max="12" width="10" style="65" customWidth="1"/>
    <col min="13" max="13" width="2.140625" style="65" customWidth="1"/>
    <col min="14" max="14" width="9.7109375" style="65" customWidth="1"/>
    <col min="15" max="15" width="1.7109375" style="65" customWidth="1"/>
    <col min="16" max="16" width="10.5703125" style="65" customWidth="1"/>
    <col min="17" max="17" width="3.42578125" style="65" customWidth="1"/>
    <col min="18" max="18" width="13.42578125" style="65" customWidth="1"/>
    <col min="19" max="19" width="3.7109375" style="65" customWidth="1"/>
    <col min="20" max="16384" width="11.42578125" style="65"/>
  </cols>
  <sheetData>
    <row r="1" spans="1:21" s="62" customFormat="1" ht="21" customHeight="1" x14ac:dyDescent="0.2">
      <c r="A1" s="93" t="s">
        <v>2077</v>
      </c>
      <c r="B1" s="94"/>
      <c r="C1" s="94"/>
      <c r="D1" s="94"/>
      <c r="E1" s="94"/>
      <c r="F1" s="94"/>
      <c r="G1" s="94"/>
      <c r="H1" s="94"/>
      <c r="I1" s="94"/>
      <c r="J1" s="94"/>
      <c r="K1" s="94"/>
      <c r="L1" s="94"/>
      <c r="M1" s="94"/>
      <c r="N1" s="94"/>
      <c r="O1" s="94"/>
      <c r="P1" s="94"/>
      <c r="Q1" s="94"/>
      <c r="R1" s="1555" t="s">
        <v>1613</v>
      </c>
      <c r="S1" s="1555"/>
    </row>
    <row r="2" spans="1:21" s="62" customFormat="1" ht="16.5" customHeight="1" x14ac:dyDescent="0.2">
      <c r="A2" s="93" t="s">
        <v>412</v>
      </c>
      <c r="B2" s="94"/>
      <c r="C2" s="94"/>
      <c r="D2" s="94"/>
      <c r="E2" s="94"/>
      <c r="F2" s="94"/>
      <c r="G2" s="94"/>
      <c r="H2" s="94"/>
      <c r="I2" s="94"/>
      <c r="J2" s="94"/>
      <c r="K2" s="94"/>
      <c r="L2" s="94"/>
      <c r="M2" s="94"/>
      <c r="N2" s="94"/>
      <c r="O2" s="94"/>
      <c r="P2" s="94"/>
      <c r="Q2" s="94"/>
      <c r="R2" s="94"/>
      <c r="S2" s="94"/>
    </row>
    <row r="3" spans="1:21" ht="13.5" customHeight="1" x14ac:dyDescent="0.2">
      <c r="A3" s="472"/>
      <c r="B3" s="1556"/>
      <c r="C3" s="1556"/>
      <c r="D3" s="1556"/>
      <c r="E3" s="1556"/>
      <c r="F3" s="1556"/>
      <c r="G3" s="1556"/>
      <c r="H3" s="1556"/>
      <c r="I3" s="1556"/>
      <c r="J3" s="1556"/>
      <c r="K3" s="1556"/>
      <c r="L3" s="1556"/>
      <c r="M3" s="1556"/>
      <c r="N3" s="1556"/>
      <c r="O3" s="1556"/>
      <c r="P3" s="1556"/>
      <c r="Q3" s="1556"/>
      <c r="R3" s="1556"/>
      <c r="S3" s="1556"/>
    </row>
    <row r="4" spans="1:21" ht="21.75" customHeight="1" x14ac:dyDescent="0.2">
      <c r="A4" s="1607" t="s">
        <v>1984</v>
      </c>
      <c r="B4" s="1559" t="s">
        <v>2013</v>
      </c>
      <c r="C4" s="1559"/>
      <c r="D4" s="1559"/>
      <c r="E4" s="1559"/>
      <c r="F4" s="1559"/>
      <c r="G4" s="1559"/>
      <c r="H4" s="1559"/>
      <c r="I4" s="1559"/>
      <c r="J4" s="1559"/>
      <c r="K4" s="1559"/>
      <c r="L4" s="1559"/>
      <c r="M4" s="1559"/>
      <c r="N4" s="1559"/>
      <c r="O4" s="1559"/>
      <c r="P4" s="1559"/>
      <c r="Q4" s="1559"/>
      <c r="R4" s="1605" t="s">
        <v>1990</v>
      </c>
      <c r="S4" s="1605"/>
    </row>
    <row r="5" spans="1:21" ht="18" customHeight="1" x14ac:dyDescent="0.2">
      <c r="A5" s="1558"/>
      <c r="B5" s="1615">
        <v>2006</v>
      </c>
      <c r="C5" s="1615"/>
      <c r="D5" s="1616">
        <v>2007</v>
      </c>
      <c r="E5" s="1616"/>
      <c r="F5" s="1616">
        <v>2008</v>
      </c>
      <c r="G5" s="1616"/>
      <c r="H5" s="1600">
        <v>2009</v>
      </c>
      <c r="I5" s="1600"/>
      <c r="J5" s="1600">
        <v>2010</v>
      </c>
      <c r="K5" s="1600"/>
      <c r="L5" s="1600">
        <v>2011</v>
      </c>
      <c r="M5" s="1600"/>
      <c r="N5" s="1600">
        <v>2012</v>
      </c>
      <c r="O5" s="1600"/>
      <c r="P5" s="1600">
        <v>2013</v>
      </c>
      <c r="Q5" s="1600"/>
      <c r="R5" s="1612"/>
      <c r="S5" s="1612"/>
    </row>
    <row r="6" spans="1:21" s="67" customFormat="1" ht="21.75" customHeight="1" x14ac:dyDescent="0.2">
      <c r="A6" s="1149" t="s">
        <v>1829</v>
      </c>
      <c r="B6" s="1150" t="s">
        <v>638</v>
      </c>
      <c r="C6" s="1150"/>
      <c r="D6" s="1150" t="s">
        <v>638</v>
      </c>
      <c r="E6" s="1150"/>
      <c r="F6" s="1150" t="s">
        <v>638</v>
      </c>
      <c r="G6" s="1150"/>
      <c r="H6" s="1150" t="s">
        <v>638</v>
      </c>
      <c r="I6" s="1150"/>
      <c r="J6" s="1151">
        <v>0.21199999999999999</v>
      </c>
      <c r="K6" s="1151"/>
      <c r="L6" s="1151">
        <v>0.19400000000000001</v>
      </c>
      <c r="M6" s="1151"/>
      <c r="N6" s="1151">
        <v>0.19800000000000001</v>
      </c>
      <c r="O6" s="1151"/>
      <c r="P6" s="1151">
        <v>0.21299999999999999</v>
      </c>
      <c r="Q6" s="1151"/>
      <c r="R6" s="1151">
        <v>0.105</v>
      </c>
      <c r="S6" s="1151"/>
      <c r="U6" s="68"/>
    </row>
    <row r="7" spans="1:21" s="67" customFormat="1" ht="26.25" customHeight="1" x14ac:dyDescent="0.2">
      <c r="A7" s="684" t="s">
        <v>1831</v>
      </c>
      <c r="B7" s="685" t="s">
        <v>638</v>
      </c>
      <c r="C7" s="685"/>
      <c r="D7" s="685" t="s">
        <v>638</v>
      </c>
      <c r="E7" s="685"/>
      <c r="F7" s="685" t="s">
        <v>638</v>
      </c>
      <c r="G7" s="685"/>
      <c r="H7" s="685" t="s">
        <v>638</v>
      </c>
      <c r="I7" s="685"/>
      <c r="J7" s="685">
        <v>0.25559999999999999</v>
      </c>
      <c r="K7" s="685"/>
      <c r="L7" s="685" t="s">
        <v>638</v>
      </c>
      <c r="M7" s="685"/>
      <c r="N7" s="685" t="s">
        <v>638</v>
      </c>
      <c r="O7" s="685"/>
      <c r="P7" s="685">
        <v>0.42520000000000002</v>
      </c>
      <c r="Q7" s="685"/>
      <c r="R7" s="685">
        <v>0.46</v>
      </c>
      <c r="S7" s="685"/>
      <c r="U7" s="68"/>
    </row>
    <row r="8" spans="1:21" s="67" customFormat="1" ht="18.75" customHeight="1" x14ac:dyDescent="0.2">
      <c r="A8" s="684" t="s">
        <v>1834</v>
      </c>
      <c r="B8" s="685" t="s">
        <v>638</v>
      </c>
      <c r="C8" s="685"/>
      <c r="D8" s="685" t="s">
        <v>638</v>
      </c>
      <c r="E8" s="685"/>
      <c r="F8" s="1152">
        <v>0.2</v>
      </c>
      <c r="G8" s="1152"/>
      <c r="H8" s="1152">
        <v>0.3</v>
      </c>
      <c r="I8" s="1152"/>
      <c r="J8" s="1152">
        <v>0.3</v>
      </c>
      <c r="K8" s="1152"/>
      <c r="L8" s="1152">
        <v>0.3</v>
      </c>
      <c r="M8" s="1152"/>
      <c r="N8" s="1153">
        <v>0.34</v>
      </c>
      <c r="O8" s="1153"/>
      <c r="P8" s="1153">
        <v>0.36</v>
      </c>
      <c r="Q8" s="1153"/>
      <c r="R8" s="1153">
        <v>0.41</v>
      </c>
      <c r="S8" s="1153"/>
      <c r="U8" s="68"/>
    </row>
    <row r="9" spans="1:21" s="67" customFormat="1" ht="17.25" customHeight="1" x14ac:dyDescent="0.2">
      <c r="A9" s="684" t="s">
        <v>1837</v>
      </c>
      <c r="B9" s="685" t="s">
        <v>638</v>
      </c>
      <c r="C9" s="685"/>
      <c r="D9" s="685" t="s">
        <v>638</v>
      </c>
      <c r="E9" s="685"/>
      <c r="F9" s="685" t="s">
        <v>638</v>
      </c>
      <c r="G9" s="685"/>
      <c r="H9" s="685" t="s">
        <v>638</v>
      </c>
      <c r="I9" s="685"/>
      <c r="J9" s="1154">
        <v>0.35699999999999998</v>
      </c>
      <c r="K9" s="1154"/>
      <c r="L9" s="1154">
        <v>0.36899999999999999</v>
      </c>
      <c r="M9" s="1154"/>
      <c r="N9" s="1154">
        <v>0.36699999999999999</v>
      </c>
      <c r="O9" s="1154"/>
      <c r="P9" s="1154">
        <v>0.376</v>
      </c>
      <c r="Q9" s="1154"/>
      <c r="R9" s="1154">
        <v>0.45</v>
      </c>
      <c r="S9" s="1154"/>
      <c r="U9" s="68"/>
    </row>
    <row r="10" spans="1:21" s="67" customFormat="1" ht="18" customHeight="1" x14ac:dyDescent="0.2">
      <c r="A10" s="684" t="s">
        <v>1839</v>
      </c>
      <c r="B10" s="1153">
        <v>1.54</v>
      </c>
      <c r="C10" s="1153"/>
      <c r="D10" s="1153">
        <v>1.62</v>
      </c>
      <c r="E10" s="1153"/>
      <c r="F10" s="1153">
        <v>1.52</v>
      </c>
      <c r="G10" s="1153"/>
      <c r="H10" s="1153">
        <v>1.39</v>
      </c>
      <c r="I10" s="1153"/>
      <c r="J10" s="1152">
        <v>1.3</v>
      </c>
      <c r="K10" s="1153"/>
      <c r="L10" s="1153">
        <v>1.31</v>
      </c>
      <c r="M10" s="1153"/>
      <c r="N10" s="1153">
        <v>1.39</v>
      </c>
      <c r="O10" s="1153"/>
      <c r="P10" s="1152">
        <v>1.4</v>
      </c>
      <c r="Q10" s="1153"/>
      <c r="R10" s="1152">
        <v>2</v>
      </c>
      <c r="S10" s="1153"/>
      <c r="U10" s="68"/>
    </row>
    <row r="11" spans="1:21" s="67" customFormat="1" ht="17.25" customHeight="1" x14ac:dyDescent="0.2">
      <c r="A11" s="684" t="s">
        <v>1841</v>
      </c>
      <c r="B11" s="685" t="s">
        <v>638</v>
      </c>
      <c r="C11" s="685"/>
      <c r="D11" s="685" t="s">
        <v>638</v>
      </c>
      <c r="E11" s="685"/>
      <c r="F11" s="685" t="s">
        <v>638</v>
      </c>
      <c r="G11" s="685"/>
      <c r="H11" s="685" t="s">
        <v>638</v>
      </c>
      <c r="I11" s="685"/>
      <c r="J11" s="685" t="s">
        <v>638</v>
      </c>
      <c r="K11" s="685"/>
      <c r="L11" s="685" t="s">
        <v>638</v>
      </c>
      <c r="M11" s="685"/>
      <c r="N11" s="1155">
        <v>1000</v>
      </c>
      <c r="O11" s="1155"/>
      <c r="P11" s="1155">
        <v>1118</v>
      </c>
      <c r="Q11" s="1155"/>
      <c r="R11" s="1155">
        <v>10000</v>
      </c>
      <c r="S11" s="1155"/>
      <c r="U11" s="68"/>
    </row>
    <row r="12" spans="1:21" s="67" customFormat="1" ht="21" customHeight="1" x14ac:dyDescent="0.2">
      <c r="A12" s="684" t="s">
        <v>1844</v>
      </c>
      <c r="B12" s="685" t="s">
        <v>638</v>
      </c>
      <c r="C12" s="685"/>
      <c r="D12" s="685" t="s">
        <v>638</v>
      </c>
      <c r="E12" s="685"/>
      <c r="F12" s="685" t="s">
        <v>638</v>
      </c>
      <c r="G12" s="685"/>
      <c r="H12" s="685" t="s">
        <v>638</v>
      </c>
      <c r="I12" s="685"/>
      <c r="J12" s="685" t="s">
        <v>638</v>
      </c>
      <c r="K12" s="685"/>
      <c r="L12" s="685" t="s">
        <v>638</v>
      </c>
      <c r="M12" s="685"/>
      <c r="N12" s="1155" t="s">
        <v>1925</v>
      </c>
      <c r="O12" s="1155"/>
      <c r="P12" s="1155" t="s">
        <v>1926</v>
      </c>
      <c r="Q12" s="1155"/>
      <c r="R12" s="1155" t="s">
        <v>2029</v>
      </c>
      <c r="S12" s="1155"/>
      <c r="U12" s="68"/>
    </row>
    <row r="13" spans="1:21" s="67" customFormat="1" ht="18.75" customHeight="1" x14ac:dyDescent="0.2">
      <c r="A13" s="684" t="s">
        <v>2030</v>
      </c>
      <c r="B13" s="685" t="s">
        <v>638</v>
      </c>
      <c r="C13" s="685"/>
      <c r="D13" s="685" t="s">
        <v>638</v>
      </c>
      <c r="E13" s="685"/>
      <c r="F13" s="685" t="s">
        <v>638</v>
      </c>
      <c r="G13" s="685"/>
      <c r="H13" s="1155">
        <v>29</v>
      </c>
      <c r="I13" s="1155"/>
      <c r="J13" s="685" t="s">
        <v>638</v>
      </c>
      <c r="K13" s="685"/>
      <c r="L13" s="685" t="s">
        <v>638</v>
      </c>
      <c r="M13" s="685"/>
      <c r="N13" s="685" t="s">
        <v>638</v>
      </c>
      <c r="O13" s="685"/>
      <c r="P13" s="1155">
        <v>45</v>
      </c>
      <c r="Q13" s="1155"/>
      <c r="R13" s="1155">
        <v>60</v>
      </c>
      <c r="S13" s="1155"/>
      <c r="U13" s="68"/>
    </row>
    <row r="14" spans="1:21" s="67" customFormat="1" ht="18" customHeight="1" x14ac:dyDescent="0.2">
      <c r="A14" s="684" t="s">
        <v>1927</v>
      </c>
      <c r="B14" s="685" t="s">
        <v>638</v>
      </c>
      <c r="C14" s="685"/>
      <c r="D14" s="685" t="s">
        <v>638</v>
      </c>
      <c r="E14" s="685"/>
      <c r="F14" s="685" t="s">
        <v>638</v>
      </c>
      <c r="G14" s="685"/>
      <c r="H14" s="685" t="s">
        <v>638</v>
      </c>
      <c r="I14" s="685"/>
      <c r="J14" s="1155">
        <v>15978</v>
      </c>
      <c r="K14" s="1155"/>
      <c r="L14" s="685" t="s">
        <v>638</v>
      </c>
      <c r="M14" s="685"/>
      <c r="N14" s="685" t="s">
        <v>638</v>
      </c>
      <c r="O14" s="685"/>
      <c r="P14" s="685" t="s">
        <v>638</v>
      </c>
      <c r="Q14" s="685"/>
      <c r="R14" s="1155">
        <v>22000</v>
      </c>
      <c r="S14" s="1155"/>
      <c r="U14" s="68"/>
    </row>
    <row r="15" spans="1:21" s="67" customFormat="1" ht="24" customHeight="1" x14ac:dyDescent="0.2">
      <c r="A15" s="684" t="s">
        <v>1849</v>
      </c>
      <c r="B15" s="685" t="s">
        <v>638</v>
      </c>
      <c r="C15" s="685"/>
      <c r="D15" s="685" t="s">
        <v>638</v>
      </c>
      <c r="E15" s="685"/>
      <c r="F15" s="685" t="s">
        <v>638</v>
      </c>
      <c r="G15" s="685"/>
      <c r="H15" s="685" t="s">
        <v>638</v>
      </c>
      <c r="I15" s="685"/>
      <c r="J15" s="1156">
        <v>0.23</v>
      </c>
      <c r="K15" s="685"/>
      <c r="L15" s="685" t="s">
        <v>638</v>
      </c>
      <c r="M15" s="685"/>
      <c r="N15" s="685" t="s">
        <v>638</v>
      </c>
      <c r="O15" s="685"/>
      <c r="P15" s="685" t="s">
        <v>638</v>
      </c>
      <c r="Q15" s="685"/>
      <c r="R15" s="1156">
        <v>0.35</v>
      </c>
      <c r="S15" s="685"/>
      <c r="U15" s="68"/>
    </row>
    <row r="16" spans="1:21" s="67" customFormat="1" ht="27" customHeight="1" x14ac:dyDescent="0.2">
      <c r="A16" s="684" t="s">
        <v>1851</v>
      </c>
      <c r="B16" s="685" t="s">
        <v>638</v>
      </c>
      <c r="C16" s="685"/>
      <c r="D16" s="685" t="s">
        <v>638</v>
      </c>
      <c r="E16" s="685"/>
      <c r="F16" s="685" t="s">
        <v>638</v>
      </c>
      <c r="G16" s="685"/>
      <c r="H16" s="685" t="s">
        <v>638</v>
      </c>
      <c r="I16" s="685"/>
      <c r="J16" s="685" t="s">
        <v>638</v>
      </c>
      <c r="K16" s="685"/>
      <c r="L16" s="685" t="s">
        <v>638</v>
      </c>
      <c r="M16" s="685"/>
      <c r="N16" s="1156">
        <v>0.33</v>
      </c>
      <c r="O16" s="1156"/>
      <c r="P16" s="1156">
        <v>0.33</v>
      </c>
      <c r="Q16" s="1156"/>
      <c r="R16" s="1156">
        <v>1</v>
      </c>
      <c r="S16" s="1156"/>
      <c r="U16" s="68"/>
    </row>
    <row r="17" spans="1:21" s="67" customFormat="1" ht="27" customHeight="1" x14ac:dyDescent="0.2">
      <c r="A17" s="684" t="s">
        <v>1928</v>
      </c>
      <c r="B17" s="1154">
        <v>0.01</v>
      </c>
      <c r="C17" s="1154"/>
      <c r="D17" s="1154">
        <v>5.0999999999999997E-2</v>
      </c>
      <c r="E17" s="1154"/>
      <c r="F17" s="1154">
        <v>-8.3000000000000004E-2</v>
      </c>
      <c r="G17" s="1154"/>
      <c r="H17" s="1154">
        <v>-1.7000000000000001E-2</v>
      </c>
      <c r="I17" s="1154"/>
      <c r="J17" s="1154">
        <v>9.1999999999999998E-2</v>
      </c>
      <c r="K17" s="1154"/>
      <c r="L17" s="1154">
        <v>-5.7000000000000002E-2</v>
      </c>
      <c r="M17" s="1154"/>
      <c r="N17" s="1154">
        <v>4.2000000000000003E-2</v>
      </c>
      <c r="O17" s="1154"/>
      <c r="P17" s="1154">
        <v>7.6999999999999999E-2</v>
      </c>
      <c r="Q17" s="1154"/>
      <c r="R17" s="1614" t="s">
        <v>1856</v>
      </c>
      <c r="S17" s="1614"/>
      <c r="U17" s="68"/>
    </row>
    <row r="18" spans="1:21" s="67" customFormat="1" ht="27.75" customHeight="1" x14ac:dyDescent="0.2">
      <c r="A18" s="684" t="s">
        <v>1929</v>
      </c>
      <c r="B18" s="1154">
        <v>1.9E-2</v>
      </c>
      <c r="C18" s="1154"/>
      <c r="D18" s="1154">
        <v>5.0999999999999997E-2</v>
      </c>
      <c r="E18" s="1154"/>
      <c r="F18" s="1154">
        <v>-9.5000000000000001E-2</v>
      </c>
      <c r="G18" s="1154"/>
      <c r="H18" s="1154">
        <v>2.0000000000000001E-4</v>
      </c>
      <c r="I18" s="1154"/>
      <c r="J18" s="1154">
        <v>0.10100000000000001</v>
      </c>
      <c r="K18" s="1154"/>
      <c r="L18" s="1154">
        <v>9.1999999999999998E-2</v>
      </c>
      <c r="M18" s="1154"/>
      <c r="N18" s="1154">
        <v>4.9000000000000002E-2</v>
      </c>
      <c r="O18" s="1154"/>
      <c r="P18" s="1154">
        <v>-0.02</v>
      </c>
      <c r="Q18" s="1154"/>
      <c r="R18" s="1614" t="s">
        <v>1859</v>
      </c>
      <c r="S18" s="1614"/>
      <c r="U18" s="68"/>
    </row>
    <row r="19" spans="1:21" s="67" customFormat="1" ht="26.25" customHeight="1" x14ac:dyDescent="0.2">
      <c r="A19" s="684" t="s">
        <v>1930</v>
      </c>
      <c r="B19" s="1154">
        <v>3.1E-2</v>
      </c>
      <c r="C19" s="1154"/>
      <c r="D19" s="1154">
        <v>2.4E-2</v>
      </c>
      <c r="E19" s="1154"/>
      <c r="F19" s="1154">
        <v>-2E-3</v>
      </c>
      <c r="G19" s="1154"/>
      <c r="H19" s="1154">
        <v>-0.04</v>
      </c>
      <c r="I19" s="1154"/>
      <c r="J19" s="1154">
        <v>4.2000000000000003E-2</v>
      </c>
      <c r="K19" s="1154"/>
      <c r="L19" s="1154">
        <v>4.3999999999999997E-2</v>
      </c>
      <c r="M19" s="1154"/>
      <c r="N19" s="1154">
        <v>4.3999999999999997E-2</v>
      </c>
      <c r="O19" s="1154"/>
      <c r="P19" s="1154">
        <v>1.7999999999999999E-2</v>
      </c>
      <c r="Q19" s="685"/>
      <c r="R19" s="1614" t="s">
        <v>1862</v>
      </c>
      <c r="S19" s="1614"/>
      <c r="U19" s="68"/>
    </row>
    <row r="20" spans="1:21" s="67" customFormat="1" ht="30" customHeight="1" x14ac:dyDescent="0.2">
      <c r="A20" s="1157" t="s">
        <v>1931</v>
      </c>
      <c r="B20" s="1158">
        <v>239</v>
      </c>
      <c r="C20" s="1158"/>
      <c r="D20" s="1158">
        <v>227</v>
      </c>
      <c r="E20" s="1158"/>
      <c r="F20" s="1158">
        <v>358</v>
      </c>
      <c r="G20" s="1159"/>
      <c r="H20" s="1158">
        <v>353</v>
      </c>
      <c r="I20" s="1158"/>
      <c r="J20" s="1158">
        <v>288</v>
      </c>
      <c r="K20" s="1158"/>
      <c r="L20" s="1158">
        <v>479</v>
      </c>
      <c r="M20" s="1158"/>
      <c r="N20" s="1158">
        <v>300</v>
      </c>
      <c r="O20" s="1158"/>
      <c r="P20" s="1160">
        <v>423.8</v>
      </c>
      <c r="Q20" s="1158"/>
      <c r="R20" s="1613" t="s">
        <v>2031</v>
      </c>
      <c r="S20" s="1613"/>
      <c r="U20" s="68"/>
    </row>
    <row r="21" spans="1:21" s="67" customFormat="1" ht="17.25" customHeight="1" x14ac:dyDescent="0.2">
      <c r="A21" s="1600" t="s">
        <v>2027</v>
      </c>
      <c r="B21" s="1601"/>
      <c r="C21" s="1601"/>
      <c r="D21" s="1601"/>
      <c r="E21" s="1601"/>
      <c r="F21" s="1601"/>
      <c r="G21" s="1601"/>
      <c r="H21" s="1601"/>
      <c r="I21" s="1601"/>
      <c r="J21" s="1601"/>
      <c r="K21" s="1601"/>
      <c r="L21" s="1601"/>
      <c r="M21" s="1601"/>
      <c r="N21" s="1601"/>
      <c r="O21" s="1601"/>
      <c r="P21" s="1601"/>
      <c r="Q21" s="1601"/>
      <c r="R21" s="1601"/>
      <c r="S21" s="1601"/>
      <c r="U21" s="68"/>
    </row>
    <row r="22" spans="1:21" s="67" customFormat="1" ht="17.25" customHeight="1" x14ac:dyDescent="0.2">
      <c r="A22" s="1149" t="s">
        <v>1866</v>
      </c>
      <c r="B22" s="1150" t="s">
        <v>638</v>
      </c>
      <c r="C22" s="1150"/>
      <c r="D22" s="1150" t="s">
        <v>638</v>
      </c>
      <c r="E22" s="1150"/>
      <c r="F22" s="1150" t="s">
        <v>638</v>
      </c>
      <c r="G22" s="1150"/>
      <c r="H22" s="1150" t="s">
        <v>638</v>
      </c>
      <c r="I22" s="1150"/>
      <c r="J22" s="1151">
        <v>0.48</v>
      </c>
      <c r="K22" s="1150"/>
      <c r="L22" s="1150" t="s">
        <v>638</v>
      </c>
      <c r="M22" s="1150"/>
      <c r="N22" s="1150" t="s">
        <v>638</v>
      </c>
      <c r="O22" s="1150"/>
      <c r="P22" s="1151">
        <v>0.49</v>
      </c>
      <c r="Q22" s="1151"/>
      <c r="R22" s="1151">
        <v>0.55000000000000004</v>
      </c>
      <c r="S22" s="1151"/>
      <c r="U22" s="68"/>
    </row>
    <row r="23" spans="1:21" s="67" customFormat="1" ht="27" customHeight="1" x14ac:dyDescent="0.2">
      <c r="A23" s="684" t="s">
        <v>1869</v>
      </c>
      <c r="B23" s="685" t="s">
        <v>638</v>
      </c>
      <c r="C23" s="685"/>
      <c r="D23" s="685" t="s">
        <v>638</v>
      </c>
      <c r="E23" s="685"/>
      <c r="F23" s="685" t="s">
        <v>638</v>
      </c>
      <c r="G23" s="685"/>
      <c r="H23" s="685" t="s">
        <v>638</v>
      </c>
      <c r="I23" s="685"/>
      <c r="J23" s="1154">
        <v>0.38</v>
      </c>
      <c r="K23" s="775"/>
      <c r="L23" s="685" t="s">
        <v>638</v>
      </c>
      <c r="M23" s="685"/>
      <c r="N23" s="685" t="s">
        <v>638</v>
      </c>
      <c r="O23" s="685"/>
      <c r="P23" s="1154">
        <v>0.6</v>
      </c>
      <c r="Q23" s="775"/>
      <c r="R23" s="1154">
        <v>1</v>
      </c>
      <c r="S23" s="775"/>
      <c r="U23" s="68"/>
    </row>
    <row r="24" spans="1:21" s="67" customFormat="1" ht="16.5" customHeight="1" x14ac:dyDescent="0.2">
      <c r="A24" s="1157" t="s">
        <v>1872</v>
      </c>
      <c r="B24" s="1159" t="s">
        <v>638</v>
      </c>
      <c r="C24" s="1159"/>
      <c r="D24" s="1159" t="s">
        <v>638</v>
      </c>
      <c r="E24" s="1159"/>
      <c r="F24" s="1159" t="s">
        <v>638</v>
      </c>
      <c r="G24" s="1159"/>
      <c r="H24" s="1159" t="s">
        <v>638</v>
      </c>
      <c r="I24" s="1159"/>
      <c r="J24" s="1159" t="s">
        <v>638</v>
      </c>
      <c r="K24" s="1159"/>
      <c r="L24" s="1159" t="s">
        <v>638</v>
      </c>
      <c r="M24" s="1159"/>
      <c r="N24" s="1158">
        <v>150000</v>
      </c>
      <c r="O24" s="1158"/>
      <c r="P24" s="1158">
        <v>122190</v>
      </c>
      <c r="Q24" s="1158"/>
      <c r="R24" s="1158">
        <v>75000</v>
      </c>
      <c r="S24" s="1158"/>
      <c r="U24" s="68"/>
    </row>
    <row r="25" spans="1:21" s="67" customFormat="1" ht="10.5" customHeight="1" x14ac:dyDescent="0.2">
      <c r="A25" s="684"/>
      <c r="B25" s="685"/>
      <c r="C25" s="685"/>
      <c r="D25" s="685"/>
      <c r="E25" s="685"/>
      <c r="F25" s="685"/>
      <c r="G25" s="685"/>
      <c r="H25" s="685"/>
      <c r="I25" s="685"/>
      <c r="J25" s="685"/>
      <c r="K25" s="685"/>
      <c r="L25" s="685"/>
      <c r="M25" s="685"/>
      <c r="N25" s="775"/>
      <c r="O25" s="775"/>
      <c r="P25" s="775"/>
      <c r="Q25" s="775"/>
      <c r="R25" s="775"/>
      <c r="S25" s="775"/>
      <c r="U25" s="68"/>
    </row>
    <row r="26" spans="1:21" ht="12" customHeight="1" x14ac:dyDescent="0.2">
      <c r="A26" s="475"/>
      <c r="B26" s="71"/>
      <c r="C26" s="71"/>
      <c r="D26" s="71"/>
      <c r="E26" s="71"/>
      <c r="F26" s="72"/>
      <c r="G26" s="72"/>
      <c r="H26" s="72"/>
      <c r="I26" s="72"/>
      <c r="J26" s="72"/>
      <c r="K26" s="72"/>
      <c r="L26" s="72"/>
      <c r="M26" s="72"/>
      <c r="N26" s="72"/>
      <c r="O26" s="72"/>
      <c r="P26" s="72"/>
      <c r="Q26" s="72"/>
      <c r="R26" s="72"/>
      <c r="S26" s="72"/>
    </row>
    <row r="27" spans="1:21" ht="18.75" customHeight="1" x14ac:dyDescent="0.2">
      <c r="A27" s="133" t="s">
        <v>280</v>
      </c>
      <c r="B27" s="137"/>
      <c r="C27" s="137"/>
      <c r="D27" s="137"/>
      <c r="E27" s="137"/>
      <c r="F27" s="137"/>
      <c r="G27" s="137"/>
      <c r="H27" s="137"/>
      <c r="I27" s="137"/>
      <c r="J27" s="137"/>
      <c r="K27" s="137"/>
      <c r="L27" s="137"/>
      <c r="M27" s="137"/>
      <c r="N27" s="137"/>
      <c r="O27" s="137"/>
      <c r="P27" s="137"/>
      <c r="Q27" s="137"/>
      <c r="R27" s="137"/>
      <c r="S27" s="137"/>
    </row>
    <row r="28" spans="1:21" x14ac:dyDescent="0.2">
      <c r="A28" s="74"/>
      <c r="B28" s="70"/>
      <c r="C28" s="70"/>
      <c r="D28" s="70"/>
      <c r="E28" s="70"/>
      <c r="F28" s="70"/>
      <c r="G28" s="70"/>
      <c r="H28" s="70"/>
      <c r="I28" s="70"/>
      <c r="J28" s="70"/>
      <c r="K28" s="70"/>
      <c r="L28" s="70"/>
      <c r="M28" s="70"/>
      <c r="N28" s="70"/>
      <c r="O28" s="70"/>
      <c r="P28" s="70"/>
      <c r="Q28" s="70"/>
      <c r="R28" s="70"/>
      <c r="S28" s="70"/>
    </row>
  </sheetData>
  <mergeCells count="18">
    <mergeCell ref="R1:S1"/>
    <mergeCell ref="B3:S3"/>
    <mergeCell ref="A4:A5"/>
    <mergeCell ref="B4:Q4"/>
    <mergeCell ref="R4:S5"/>
    <mergeCell ref="B5:C5"/>
    <mergeCell ref="D5:E5"/>
    <mergeCell ref="F5:G5"/>
    <mergeCell ref="H5:I5"/>
    <mergeCell ref="J5:K5"/>
    <mergeCell ref="L5:M5"/>
    <mergeCell ref="N5:O5"/>
    <mergeCell ref="P5:Q5"/>
    <mergeCell ref="R20:S20"/>
    <mergeCell ref="R17:S17"/>
    <mergeCell ref="R18:S18"/>
    <mergeCell ref="R19:S19"/>
    <mergeCell ref="A21:S2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&amp;R&amp;"Tahoma,Normal"497</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U23"/>
  <sheetViews>
    <sheetView showGridLines="0" view="pageBreakPreview" topLeftCell="A7" zoomScaleNormal="100" zoomScaleSheetLayoutView="100" workbookViewId="0"/>
  </sheetViews>
  <sheetFormatPr baseColWidth="10" defaultColWidth="11.42578125" defaultRowHeight="12.75" x14ac:dyDescent="0.2"/>
  <cols>
    <col min="1" max="1" width="37.7109375" style="65" customWidth="1"/>
    <col min="2" max="2" width="8" style="65" customWidth="1"/>
    <col min="3" max="3" width="3.140625" style="65" customWidth="1"/>
    <col min="4" max="4" width="6.42578125" style="65" customWidth="1"/>
    <col min="5" max="5" width="2.5703125" style="65" customWidth="1"/>
    <col min="6" max="6" width="8.28515625" style="65" customWidth="1"/>
    <col min="7" max="7" width="3.7109375" style="65" customWidth="1"/>
    <col min="8" max="8" width="9" style="65" customWidth="1"/>
    <col min="9" max="9" width="3.28515625" style="65" customWidth="1"/>
    <col min="10" max="10" width="8" style="65" customWidth="1"/>
    <col min="11" max="11" width="3.42578125" style="65" customWidth="1"/>
    <col min="12" max="12" width="8.42578125" style="65" customWidth="1"/>
    <col min="13" max="13" width="3.85546875" style="65" customWidth="1"/>
    <col min="14" max="14" width="10.140625" style="65" customWidth="1"/>
    <col min="15" max="15" width="2.140625" style="65" customWidth="1"/>
    <col min="16" max="16" width="8.85546875" style="65" customWidth="1"/>
    <col min="17" max="17" width="3.42578125" style="65" customWidth="1"/>
    <col min="18" max="18" width="13.42578125" style="65" customWidth="1"/>
    <col min="19" max="19" width="3.7109375" style="65" customWidth="1"/>
    <col min="20" max="16384" width="11.42578125" style="65"/>
  </cols>
  <sheetData>
    <row r="1" spans="1:21" s="62" customFormat="1" ht="24" customHeight="1" x14ac:dyDescent="0.2">
      <c r="A1" s="93" t="s">
        <v>2077</v>
      </c>
      <c r="B1" s="94"/>
      <c r="C1" s="94"/>
      <c r="D1" s="94"/>
      <c r="E1" s="94"/>
      <c r="F1" s="94"/>
      <c r="G1" s="94"/>
      <c r="H1" s="94"/>
      <c r="I1" s="94"/>
      <c r="J1" s="94"/>
      <c r="K1" s="94"/>
      <c r="L1" s="94"/>
      <c r="M1" s="94"/>
      <c r="N1" s="94"/>
      <c r="O1" s="94"/>
      <c r="P1" s="94"/>
      <c r="Q1" s="94"/>
      <c r="R1" s="1555" t="s">
        <v>1613</v>
      </c>
      <c r="S1" s="1555"/>
    </row>
    <row r="2" spans="1:21" s="62" customFormat="1" ht="21.75" customHeight="1" x14ac:dyDescent="0.2">
      <c r="A2" s="93" t="s">
        <v>412</v>
      </c>
      <c r="B2" s="94"/>
      <c r="C2" s="94"/>
      <c r="D2" s="94"/>
      <c r="E2" s="94"/>
      <c r="F2" s="94"/>
      <c r="G2" s="94"/>
      <c r="H2" s="94"/>
      <c r="I2" s="94"/>
      <c r="J2" s="94"/>
      <c r="K2" s="94"/>
      <c r="L2" s="94"/>
      <c r="M2" s="94"/>
      <c r="N2" s="94"/>
      <c r="O2" s="94"/>
      <c r="P2" s="94"/>
      <c r="Q2" s="94"/>
      <c r="R2" s="94"/>
      <c r="S2" s="94"/>
    </row>
    <row r="3" spans="1:21" ht="18.75" customHeight="1" x14ac:dyDescent="0.2">
      <c r="A3" s="472"/>
      <c r="B3" s="1556"/>
      <c r="C3" s="1556"/>
      <c r="D3" s="1556"/>
      <c r="E3" s="1556"/>
      <c r="F3" s="1556"/>
      <c r="G3" s="1556"/>
      <c r="H3" s="1556"/>
      <c r="I3" s="1556"/>
      <c r="J3" s="1556"/>
      <c r="K3" s="1556"/>
      <c r="L3" s="1556"/>
      <c r="M3" s="1556"/>
      <c r="N3" s="1556"/>
      <c r="O3" s="1556"/>
      <c r="P3" s="1556"/>
      <c r="Q3" s="1556"/>
      <c r="R3" s="1556"/>
      <c r="S3" s="1556"/>
    </row>
    <row r="4" spans="1:21" ht="21.75" customHeight="1" x14ac:dyDescent="0.2">
      <c r="A4" s="1607" t="s">
        <v>1984</v>
      </c>
      <c r="B4" s="1559" t="s">
        <v>2013</v>
      </c>
      <c r="C4" s="1559"/>
      <c r="D4" s="1559"/>
      <c r="E4" s="1559"/>
      <c r="F4" s="1559"/>
      <c r="G4" s="1559"/>
      <c r="H4" s="1559"/>
      <c r="I4" s="1559"/>
      <c r="J4" s="1559"/>
      <c r="K4" s="1559"/>
      <c r="L4" s="1559"/>
      <c r="M4" s="1559"/>
      <c r="N4" s="1559"/>
      <c r="O4" s="1559"/>
      <c r="P4" s="1559"/>
      <c r="Q4" s="1559"/>
      <c r="R4" s="1605" t="s">
        <v>1990</v>
      </c>
      <c r="S4" s="1605"/>
    </row>
    <row r="5" spans="1:21" ht="21" customHeight="1" x14ac:dyDescent="0.2">
      <c r="A5" s="1558"/>
      <c r="B5" s="1609">
        <v>2006</v>
      </c>
      <c r="C5" s="1609"/>
      <c r="D5" s="1610">
        <v>2007</v>
      </c>
      <c r="E5" s="1610"/>
      <c r="F5" s="1610">
        <v>2008</v>
      </c>
      <c r="G5" s="1610"/>
      <c r="H5" s="1600">
        <v>2009</v>
      </c>
      <c r="I5" s="1600"/>
      <c r="J5" s="1600">
        <v>2010</v>
      </c>
      <c r="K5" s="1600"/>
      <c r="L5" s="1600">
        <v>2011</v>
      </c>
      <c r="M5" s="1600"/>
      <c r="N5" s="1600">
        <v>2012</v>
      </c>
      <c r="O5" s="1600"/>
      <c r="P5" s="1600">
        <v>2013</v>
      </c>
      <c r="Q5" s="1600"/>
      <c r="R5" s="1612"/>
      <c r="S5" s="1612"/>
    </row>
    <row r="6" spans="1:21" s="67" customFormat="1" ht="18.75" customHeight="1" x14ac:dyDescent="0.2">
      <c r="A6" s="1137" t="s">
        <v>1875</v>
      </c>
      <c r="B6" s="1138" t="s">
        <v>638</v>
      </c>
      <c r="C6" s="1138"/>
      <c r="D6" s="1138" t="s">
        <v>638</v>
      </c>
      <c r="E6" s="1138"/>
      <c r="F6" s="1138" t="s">
        <v>638</v>
      </c>
      <c r="G6" s="1138"/>
      <c r="H6" s="1138" t="s">
        <v>638</v>
      </c>
      <c r="I6" s="1138"/>
      <c r="J6" s="1138" t="s">
        <v>638</v>
      </c>
      <c r="K6" s="1138"/>
      <c r="L6" s="1138" t="s">
        <v>638</v>
      </c>
      <c r="M6" s="1138"/>
      <c r="N6" s="1139">
        <v>0.25</v>
      </c>
      <c r="O6" s="1140"/>
      <c r="P6" s="1138" t="s">
        <v>638</v>
      </c>
      <c r="Q6" s="1138"/>
      <c r="R6" s="1139">
        <v>0.1</v>
      </c>
      <c r="S6" s="1140"/>
      <c r="U6" s="68"/>
    </row>
    <row r="7" spans="1:21" s="67" customFormat="1" ht="18" customHeight="1" x14ac:dyDescent="0.2">
      <c r="A7" s="766" t="s">
        <v>1877</v>
      </c>
      <c r="B7" s="773" t="s">
        <v>638</v>
      </c>
      <c r="C7" s="773"/>
      <c r="D7" s="773" t="s">
        <v>638</v>
      </c>
      <c r="E7" s="773"/>
      <c r="F7" s="773" t="s">
        <v>638</v>
      </c>
      <c r="G7" s="773"/>
      <c r="H7" s="773" t="s">
        <v>638</v>
      </c>
      <c r="I7" s="773"/>
      <c r="J7" s="773" t="s">
        <v>638</v>
      </c>
      <c r="K7" s="773"/>
      <c r="L7" s="773" t="s">
        <v>638</v>
      </c>
      <c r="M7" s="773"/>
      <c r="N7" s="770">
        <v>0.4</v>
      </c>
      <c r="O7" s="1141"/>
      <c r="P7" s="773" t="s">
        <v>638</v>
      </c>
      <c r="Q7" s="1141"/>
      <c r="R7" s="770">
        <v>0.1</v>
      </c>
      <c r="S7" s="1141"/>
      <c r="U7" s="68"/>
    </row>
    <row r="8" spans="1:21" s="67" customFormat="1" ht="23.25" customHeight="1" x14ac:dyDescent="0.2">
      <c r="A8" s="766" t="s">
        <v>1879</v>
      </c>
      <c r="B8" s="773" t="s">
        <v>638</v>
      </c>
      <c r="C8" s="773"/>
      <c r="D8" s="773" t="s">
        <v>638</v>
      </c>
      <c r="E8" s="773"/>
      <c r="F8" s="773" t="s">
        <v>638</v>
      </c>
      <c r="G8" s="773"/>
      <c r="H8" s="1141" t="s">
        <v>2033</v>
      </c>
      <c r="I8" s="1141"/>
      <c r="J8" s="773" t="s">
        <v>638</v>
      </c>
      <c r="K8" s="773"/>
      <c r="L8" s="773" t="s">
        <v>638</v>
      </c>
      <c r="M8" s="773"/>
      <c r="N8" s="773" t="s">
        <v>638</v>
      </c>
      <c r="O8" s="773"/>
      <c r="P8" s="1141" t="s">
        <v>1932</v>
      </c>
      <c r="Q8" s="1141"/>
      <c r="R8" s="1141" t="s">
        <v>2032</v>
      </c>
      <c r="S8" s="1141"/>
      <c r="U8" s="68"/>
    </row>
    <row r="9" spans="1:21" s="67" customFormat="1" ht="35.25" customHeight="1" x14ac:dyDescent="0.2">
      <c r="A9" s="766" t="s">
        <v>1882</v>
      </c>
      <c r="B9" s="773" t="s">
        <v>638</v>
      </c>
      <c r="C9" s="773"/>
      <c r="D9" s="773" t="s">
        <v>638</v>
      </c>
      <c r="E9" s="773"/>
      <c r="F9" s="773" t="s">
        <v>638</v>
      </c>
      <c r="G9" s="773"/>
      <c r="H9" s="773" t="s">
        <v>638</v>
      </c>
      <c r="I9" s="773"/>
      <c r="J9" s="773" t="s">
        <v>638</v>
      </c>
      <c r="K9" s="773"/>
      <c r="L9" s="773" t="s">
        <v>638</v>
      </c>
      <c r="M9" s="773"/>
      <c r="N9" s="1141" t="s">
        <v>2034</v>
      </c>
      <c r="O9" s="1141"/>
      <c r="P9" s="1141" t="s">
        <v>2034</v>
      </c>
      <c r="Q9" s="1141"/>
      <c r="R9" s="1141" t="s">
        <v>2035</v>
      </c>
      <c r="S9" s="1141"/>
      <c r="U9" s="68"/>
    </row>
    <row r="10" spans="1:21" s="67" customFormat="1" ht="18" customHeight="1" x14ac:dyDescent="0.2">
      <c r="A10" s="766" t="s">
        <v>1886</v>
      </c>
      <c r="B10" s="773" t="s">
        <v>638</v>
      </c>
      <c r="C10" s="773"/>
      <c r="D10" s="773" t="s">
        <v>638</v>
      </c>
      <c r="E10" s="773"/>
      <c r="F10" s="773" t="s">
        <v>638</v>
      </c>
      <c r="G10" s="773"/>
      <c r="H10" s="773" t="s">
        <v>638</v>
      </c>
      <c r="I10" s="773"/>
      <c r="J10" s="773" t="s">
        <v>638</v>
      </c>
      <c r="K10" s="773"/>
      <c r="L10" s="773" t="s">
        <v>638</v>
      </c>
      <c r="M10" s="773"/>
      <c r="N10" s="770">
        <v>0.245</v>
      </c>
      <c r="O10" s="1141"/>
      <c r="P10" s="770">
        <v>0.83199999999999996</v>
      </c>
      <c r="Q10" s="1141"/>
      <c r="R10" s="770">
        <v>1</v>
      </c>
      <c r="S10" s="1141"/>
      <c r="U10" s="68"/>
    </row>
    <row r="11" spans="1:21" s="67" customFormat="1" ht="26.25" customHeight="1" x14ac:dyDescent="0.2">
      <c r="A11" s="1142" t="s">
        <v>1933</v>
      </c>
      <c r="B11" s="1143" t="s">
        <v>638</v>
      </c>
      <c r="C11" s="1143"/>
      <c r="D11" s="1143" t="s">
        <v>638</v>
      </c>
      <c r="E11" s="1143"/>
      <c r="F11" s="1143" t="s">
        <v>638</v>
      </c>
      <c r="G11" s="1143"/>
      <c r="H11" s="1143" t="s">
        <v>638</v>
      </c>
      <c r="I11" s="1143"/>
      <c r="J11" s="1143" t="s">
        <v>638</v>
      </c>
      <c r="K11" s="1143"/>
      <c r="L11" s="1143" t="s">
        <v>638</v>
      </c>
      <c r="M11" s="1143"/>
      <c r="N11" s="1144" t="s">
        <v>2036</v>
      </c>
      <c r="O11" s="1144"/>
      <c r="P11" s="1144" t="s">
        <v>2037</v>
      </c>
      <c r="Q11" s="1144"/>
      <c r="R11" s="1144" t="s">
        <v>1890</v>
      </c>
      <c r="S11" s="1144"/>
      <c r="U11" s="68"/>
    </row>
    <row r="12" spans="1:21" s="67" customFormat="1" ht="17.25" customHeight="1" x14ac:dyDescent="0.2">
      <c r="A12" s="1600" t="s">
        <v>2003</v>
      </c>
      <c r="B12" s="1601"/>
      <c r="C12" s="1601"/>
      <c r="D12" s="1601"/>
      <c r="E12" s="1601"/>
      <c r="F12" s="1601"/>
      <c r="G12" s="1601"/>
      <c r="H12" s="1601"/>
      <c r="I12" s="1601"/>
      <c r="J12" s="1601"/>
      <c r="K12" s="1601"/>
      <c r="L12" s="1601"/>
      <c r="M12" s="1601"/>
      <c r="N12" s="1601"/>
      <c r="O12" s="1601"/>
      <c r="P12" s="1601"/>
      <c r="Q12" s="1601"/>
      <c r="R12" s="1601"/>
      <c r="S12" s="1601"/>
      <c r="U12" s="68"/>
    </row>
    <row r="13" spans="1:21" s="67" customFormat="1" ht="22.5" customHeight="1" x14ac:dyDescent="0.2">
      <c r="A13" s="1137" t="s">
        <v>1891</v>
      </c>
      <c r="B13" s="1138" t="s">
        <v>638</v>
      </c>
      <c r="C13" s="1138"/>
      <c r="D13" s="1138" t="s">
        <v>638</v>
      </c>
      <c r="E13" s="1138"/>
      <c r="F13" s="1138" t="s">
        <v>638</v>
      </c>
      <c r="G13" s="1138"/>
      <c r="H13" s="1138" t="s">
        <v>638</v>
      </c>
      <c r="I13" s="1138"/>
      <c r="J13" s="1139">
        <v>6.7000000000000004E-2</v>
      </c>
      <c r="K13" s="1138"/>
      <c r="L13" s="1138" t="s">
        <v>638</v>
      </c>
      <c r="M13" s="1138"/>
      <c r="N13" s="1138" t="s">
        <v>638</v>
      </c>
      <c r="O13" s="1138"/>
      <c r="P13" s="1138" t="s">
        <v>638</v>
      </c>
      <c r="Q13" s="1138"/>
      <c r="R13" s="1139">
        <v>4.7E-2</v>
      </c>
      <c r="S13" s="1138"/>
      <c r="U13" s="68"/>
    </row>
    <row r="14" spans="1:21" s="67" customFormat="1" ht="21.75" customHeight="1" x14ac:dyDescent="0.2">
      <c r="A14" s="766" t="s">
        <v>1894</v>
      </c>
      <c r="B14" s="773" t="s">
        <v>638</v>
      </c>
      <c r="C14" s="773"/>
      <c r="D14" s="773" t="s">
        <v>638</v>
      </c>
      <c r="E14" s="773"/>
      <c r="F14" s="773" t="s">
        <v>638</v>
      </c>
      <c r="G14" s="773"/>
      <c r="H14" s="773" t="s">
        <v>638</v>
      </c>
      <c r="I14" s="773"/>
      <c r="J14" s="773" t="s">
        <v>638</v>
      </c>
      <c r="K14" s="773"/>
      <c r="L14" s="770">
        <v>7.0000000000000007E-2</v>
      </c>
      <c r="M14" s="770"/>
      <c r="N14" s="770">
        <v>0.115</v>
      </c>
      <c r="O14" s="770"/>
      <c r="P14" s="770">
        <v>0.125</v>
      </c>
      <c r="Q14" s="770"/>
      <c r="R14" s="770">
        <v>7.0000000000000007E-2</v>
      </c>
      <c r="S14" s="770"/>
      <c r="U14" s="68"/>
    </row>
    <row r="15" spans="1:21" s="67" customFormat="1" ht="25.5" x14ac:dyDescent="0.2">
      <c r="A15" s="766" t="s">
        <v>1934</v>
      </c>
      <c r="B15" s="773" t="s">
        <v>638</v>
      </c>
      <c r="C15" s="773"/>
      <c r="D15" s="773" t="s">
        <v>638</v>
      </c>
      <c r="E15" s="773"/>
      <c r="F15" s="773" t="s">
        <v>638</v>
      </c>
      <c r="G15" s="773"/>
      <c r="H15" s="773" t="s">
        <v>638</v>
      </c>
      <c r="I15" s="773"/>
      <c r="J15" s="773" t="s">
        <v>638</v>
      </c>
      <c r="K15" s="773"/>
      <c r="L15" s="772">
        <v>58.5</v>
      </c>
      <c r="M15" s="773"/>
      <c r="N15" s="773" t="s">
        <v>638</v>
      </c>
      <c r="O15" s="773"/>
      <c r="P15" s="773" t="s">
        <v>638</v>
      </c>
      <c r="Q15" s="773"/>
      <c r="R15" s="1145">
        <v>65</v>
      </c>
      <c r="S15" s="773"/>
      <c r="U15" s="68"/>
    </row>
    <row r="16" spans="1:21" s="67" customFormat="1" ht="37.5" customHeight="1" x14ac:dyDescent="0.2">
      <c r="A16" s="766" t="s">
        <v>1899</v>
      </c>
      <c r="B16" s="773" t="s">
        <v>638</v>
      </c>
      <c r="C16" s="773"/>
      <c r="D16" s="773" t="s">
        <v>638</v>
      </c>
      <c r="E16" s="773"/>
      <c r="F16" s="1617">
        <v>1343869</v>
      </c>
      <c r="G16" s="1617"/>
      <c r="H16" s="1617">
        <v>1482189</v>
      </c>
      <c r="I16" s="1617"/>
      <c r="J16" s="1617">
        <v>1525818</v>
      </c>
      <c r="K16" s="1617"/>
      <c r="L16" s="1617">
        <v>1520982</v>
      </c>
      <c r="M16" s="1617"/>
      <c r="N16" s="1617">
        <v>1459752</v>
      </c>
      <c r="O16" s="1617"/>
      <c r="P16" s="773" t="s">
        <v>638</v>
      </c>
      <c r="Q16" s="773"/>
      <c r="R16" s="1618" t="s">
        <v>2038</v>
      </c>
      <c r="S16" s="1618"/>
      <c r="U16" s="68"/>
    </row>
    <row r="17" spans="1:21" s="67" customFormat="1" ht="17.25" customHeight="1" x14ac:dyDescent="0.2">
      <c r="A17" s="766"/>
      <c r="B17" s="773" t="s">
        <v>638</v>
      </c>
      <c r="C17" s="773"/>
      <c r="D17" s="773" t="s">
        <v>638</v>
      </c>
      <c r="E17" s="773"/>
      <c r="F17" s="773" t="s">
        <v>638</v>
      </c>
      <c r="G17" s="773"/>
      <c r="H17" s="770">
        <v>0.10299999999999999</v>
      </c>
      <c r="I17" s="770"/>
      <c r="J17" s="770">
        <v>2.9000000000000001E-2</v>
      </c>
      <c r="K17" s="770"/>
      <c r="L17" s="770">
        <v>-3.0000000000000001E-3</v>
      </c>
      <c r="M17" s="770"/>
      <c r="N17" s="770">
        <v>-0.04</v>
      </c>
      <c r="O17" s="770"/>
      <c r="P17" s="770">
        <v>7.0000000000000007E-2</v>
      </c>
      <c r="Q17" s="770"/>
      <c r="R17" s="770">
        <v>0.05</v>
      </c>
      <c r="S17" s="770"/>
      <c r="U17" s="68"/>
    </row>
    <row r="18" spans="1:21" s="67" customFormat="1" ht="24" customHeight="1" x14ac:dyDescent="0.2">
      <c r="A18" s="776" t="s">
        <v>1905</v>
      </c>
      <c r="B18" s="773" t="s">
        <v>638</v>
      </c>
      <c r="C18" s="773"/>
      <c r="D18" s="773" t="s">
        <v>638</v>
      </c>
      <c r="E18" s="773"/>
      <c r="F18" s="773" t="s">
        <v>638</v>
      </c>
      <c r="G18" s="773"/>
      <c r="H18" s="773" t="s">
        <v>638</v>
      </c>
      <c r="I18" s="773"/>
      <c r="J18" s="770">
        <v>0.29899999999999999</v>
      </c>
      <c r="K18" s="773"/>
      <c r="L18" s="773" t="s">
        <v>638</v>
      </c>
      <c r="M18" s="773"/>
      <c r="N18" s="770">
        <v>0.49</v>
      </c>
      <c r="O18" s="773"/>
      <c r="P18" s="770">
        <v>0.71</v>
      </c>
      <c r="Q18" s="773"/>
      <c r="R18" s="1146">
        <v>1</v>
      </c>
      <c r="S18" s="773"/>
      <c r="U18" s="68"/>
    </row>
    <row r="19" spans="1:21" s="67" customFormat="1" ht="17.25" customHeight="1" x14ac:dyDescent="0.2">
      <c r="A19" s="1147" t="s">
        <v>1935</v>
      </c>
      <c r="B19" s="1143" t="s">
        <v>638</v>
      </c>
      <c r="C19" s="1143"/>
      <c r="D19" s="1143" t="s">
        <v>638</v>
      </c>
      <c r="E19" s="1143"/>
      <c r="F19" s="1143" t="s">
        <v>638</v>
      </c>
      <c r="G19" s="1143"/>
      <c r="H19" s="1143" t="s">
        <v>638</v>
      </c>
      <c r="I19" s="1143"/>
      <c r="J19" s="1143" t="s">
        <v>638</v>
      </c>
      <c r="K19" s="1143"/>
      <c r="L19" s="1143" t="s">
        <v>638</v>
      </c>
      <c r="M19" s="1143"/>
      <c r="N19" s="1148">
        <v>0.32800000000000001</v>
      </c>
      <c r="O19" s="1143"/>
      <c r="P19" s="1143" t="s">
        <v>638</v>
      </c>
      <c r="Q19" s="1143"/>
      <c r="R19" s="1148">
        <v>0.45200000000000001</v>
      </c>
      <c r="S19" s="1143"/>
      <c r="U19" s="68"/>
    </row>
    <row r="20" spans="1:21" s="67" customFormat="1" ht="18" customHeight="1" x14ac:dyDescent="0.2">
      <c r="A20" s="776"/>
      <c r="B20" s="773"/>
      <c r="C20" s="773"/>
      <c r="D20" s="773"/>
      <c r="E20" s="773"/>
      <c r="F20" s="773"/>
      <c r="G20" s="773"/>
      <c r="H20" s="773"/>
      <c r="I20" s="773"/>
      <c r="J20" s="773"/>
      <c r="K20" s="773"/>
      <c r="L20" s="773"/>
      <c r="M20" s="773"/>
      <c r="N20" s="770"/>
      <c r="O20" s="773"/>
      <c r="P20" s="773"/>
      <c r="Q20" s="773"/>
      <c r="R20" s="770"/>
      <c r="S20" s="773"/>
      <c r="U20" s="68"/>
    </row>
    <row r="21" spans="1:21" ht="15" customHeight="1" x14ac:dyDescent="0.2">
      <c r="A21" s="475" t="s">
        <v>2047</v>
      </c>
      <c r="B21" s="71"/>
      <c r="C21" s="71"/>
      <c r="D21" s="71"/>
      <c r="E21" s="71"/>
      <c r="F21" s="72"/>
      <c r="G21" s="72"/>
      <c r="H21" s="72"/>
      <c r="I21" s="72"/>
      <c r="J21" s="72"/>
      <c r="K21" s="72"/>
      <c r="L21" s="72"/>
      <c r="M21" s="72"/>
      <c r="N21" s="72"/>
      <c r="O21" s="72"/>
      <c r="P21" s="72"/>
      <c r="Q21" s="72"/>
      <c r="R21" s="72"/>
      <c r="S21" s="72"/>
    </row>
    <row r="22" spans="1:21" ht="18.75" customHeight="1" x14ac:dyDescent="0.2">
      <c r="A22" s="1599" t="s">
        <v>1991</v>
      </c>
      <c r="B22" s="1599"/>
      <c r="C22" s="1599"/>
      <c r="D22" s="1599"/>
      <c r="E22" s="1599"/>
      <c r="F22" s="1599"/>
      <c r="G22" s="1599"/>
      <c r="H22" s="1599"/>
      <c r="I22" s="1599"/>
      <c r="J22" s="1599"/>
      <c r="K22" s="1599"/>
      <c r="L22" s="1599"/>
      <c r="M22" s="1599"/>
      <c r="N22" s="1599"/>
      <c r="O22" s="1599"/>
      <c r="P22" s="1599"/>
      <c r="Q22" s="1599"/>
      <c r="R22" s="1599"/>
      <c r="S22" s="1599"/>
    </row>
    <row r="23" spans="1:21" x14ac:dyDescent="0.2">
      <c r="A23" s="74"/>
      <c r="B23" s="70"/>
      <c r="C23" s="70"/>
      <c r="D23" s="70"/>
      <c r="E23" s="70"/>
      <c r="F23" s="70"/>
      <c r="G23" s="70"/>
      <c r="H23" s="70"/>
      <c r="I23" s="70"/>
      <c r="J23" s="70"/>
      <c r="K23" s="70"/>
      <c r="L23" s="70"/>
      <c r="M23" s="70"/>
      <c r="N23" s="70"/>
      <c r="O23" s="70"/>
      <c r="P23" s="70"/>
      <c r="Q23" s="70"/>
      <c r="R23" s="70"/>
      <c r="S23" s="70"/>
    </row>
  </sheetData>
  <mergeCells count="21">
    <mergeCell ref="R1:S1"/>
    <mergeCell ref="B3:S3"/>
    <mergeCell ref="A4:A5"/>
    <mergeCell ref="B4:Q4"/>
    <mergeCell ref="R4:S5"/>
    <mergeCell ref="B5:C5"/>
    <mergeCell ref="D5:E5"/>
    <mergeCell ref="F5:G5"/>
    <mergeCell ref="H5:I5"/>
    <mergeCell ref="J5:K5"/>
    <mergeCell ref="L5:M5"/>
    <mergeCell ref="N5:O5"/>
    <mergeCell ref="P5:Q5"/>
    <mergeCell ref="A22:S22"/>
    <mergeCell ref="A12:S12"/>
    <mergeCell ref="F16:G16"/>
    <mergeCell ref="H16:I16"/>
    <mergeCell ref="J16:K16"/>
    <mergeCell ref="L16:M16"/>
    <mergeCell ref="N16:O16"/>
    <mergeCell ref="R16:S1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&amp;L&amp;"Tahoma,Normal"498</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B17"/>
  <sheetViews>
    <sheetView showGridLines="0" view="pageBreakPreview" zoomScaleSheetLayoutView="100" workbookViewId="0"/>
  </sheetViews>
  <sheetFormatPr baseColWidth="10" defaultColWidth="11.42578125" defaultRowHeight="12.75" x14ac:dyDescent="0.2"/>
  <cols>
    <col min="1" max="1" width="21.85546875" style="65" customWidth="1"/>
    <col min="2" max="2" width="7.140625" style="65" customWidth="1"/>
    <col min="3" max="3" width="2.42578125" style="65" customWidth="1"/>
    <col min="4" max="4" width="7.140625" style="65" customWidth="1"/>
    <col min="5" max="5" width="1.5703125" style="65" customWidth="1"/>
    <col min="6" max="6" width="6.85546875" style="65" customWidth="1"/>
    <col min="7" max="7" width="2" style="65" customWidth="1"/>
    <col min="8" max="8" width="7.140625" style="65" customWidth="1"/>
    <col min="9" max="9" width="3.140625" style="65" customWidth="1"/>
    <col min="10" max="10" width="7.28515625" style="65" bestFit="1" customWidth="1"/>
    <col min="11" max="11" width="3.140625" style="65" customWidth="1"/>
    <col min="12" max="12" width="7.28515625" style="65" bestFit="1" customWidth="1"/>
    <col min="13" max="13" width="2.7109375" style="65" customWidth="1"/>
    <col min="14" max="14" width="6.85546875" style="65" customWidth="1"/>
    <col min="15" max="15" width="2.28515625" style="65" customWidth="1"/>
    <col min="16" max="16" width="6.85546875" style="65" customWidth="1"/>
    <col min="17" max="17" width="2" style="65" customWidth="1"/>
    <col min="18" max="18" width="6.85546875" style="65" customWidth="1"/>
    <col min="19" max="19" width="3" style="65" customWidth="1"/>
    <col min="20" max="20" width="8.140625" style="65" bestFit="1" customWidth="1"/>
    <col min="21" max="21" width="2" style="65" customWidth="1"/>
    <col min="22" max="22" width="7" style="65" customWidth="1"/>
    <col min="23" max="23" width="1.85546875" style="65" customWidth="1"/>
    <col min="24" max="24" width="7.140625" style="65" customWidth="1"/>
    <col min="25" max="25" width="3.28515625" style="65" customWidth="1"/>
    <col min="26" max="16384" width="11.42578125" style="65"/>
  </cols>
  <sheetData>
    <row r="1" spans="1:28" s="62" customFormat="1" ht="15.75" customHeight="1" x14ac:dyDescent="0.2">
      <c r="A1" s="93" t="s">
        <v>172</v>
      </c>
      <c r="B1" s="94"/>
      <c r="C1" s="94"/>
      <c r="D1" s="94"/>
      <c r="E1" s="94"/>
      <c r="F1" s="94"/>
      <c r="G1" s="94"/>
      <c r="H1" s="94"/>
      <c r="I1" s="94"/>
      <c r="J1" s="94"/>
      <c r="K1" s="94"/>
      <c r="L1" s="94"/>
      <c r="M1" s="94"/>
      <c r="N1" s="94"/>
      <c r="O1" s="94"/>
      <c r="P1" s="94"/>
      <c r="Q1" s="94"/>
      <c r="R1" s="94"/>
      <c r="S1" s="94"/>
      <c r="T1" s="94"/>
      <c r="U1" s="94"/>
      <c r="V1" s="94"/>
      <c r="W1" s="94"/>
      <c r="X1" s="94"/>
      <c r="Y1" s="709" t="s">
        <v>1614</v>
      </c>
    </row>
    <row r="2" spans="1:28" s="62" customFormat="1" ht="15.75" customHeight="1" x14ac:dyDescent="0.2">
      <c r="A2" s="93" t="s">
        <v>34</v>
      </c>
      <c r="B2" s="94"/>
      <c r="C2" s="94"/>
      <c r="D2" s="94"/>
      <c r="E2" s="94"/>
      <c r="F2" s="94"/>
      <c r="G2" s="94"/>
      <c r="H2" s="94"/>
      <c r="I2" s="94"/>
      <c r="J2" s="94"/>
      <c r="K2" s="94"/>
      <c r="L2" s="94"/>
      <c r="M2" s="94"/>
      <c r="N2" s="94"/>
      <c r="O2" s="94"/>
      <c r="P2" s="94"/>
      <c r="Q2" s="94"/>
      <c r="R2" s="94"/>
      <c r="S2" s="94"/>
      <c r="T2" s="94"/>
      <c r="U2" s="94"/>
      <c r="V2" s="94"/>
      <c r="W2" s="94"/>
      <c r="X2" s="94"/>
      <c r="Y2" s="94"/>
    </row>
    <row r="3" spans="1:28" ht="18" customHeight="1" x14ac:dyDescent="0.2">
      <c r="A3" s="472"/>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473"/>
    </row>
    <row r="4" spans="1:28" ht="32.25" customHeight="1" x14ac:dyDescent="0.2">
      <c r="A4" s="710" t="s">
        <v>52</v>
      </c>
      <c r="B4" s="1619" t="s">
        <v>173</v>
      </c>
      <c r="C4" s="1619"/>
      <c r="D4" s="1619" t="s">
        <v>174</v>
      </c>
      <c r="E4" s="1619"/>
      <c r="F4" s="1619" t="s">
        <v>175</v>
      </c>
      <c r="G4" s="1619"/>
      <c r="H4" s="1619" t="s">
        <v>176</v>
      </c>
      <c r="I4" s="1619"/>
      <c r="J4" s="1619" t="s">
        <v>177</v>
      </c>
      <c r="K4" s="1619"/>
      <c r="L4" s="1619" t="s">
        <v>178</v>
      </c>
      <c r="M4" s="1619"/>
      <c r="N4" s="1619" t="s">
        <v>179</v>
      </c>
      <c r="O4" s="1619"/>
      <c r="P4" s="1619" t="s">
        <v>180</v>
      </c>
      <c r="Q4" s="1619"/>
      <c r="R4" s="1619" t="s">
        <v>181</v>
      </c>
      <c r="S4" s="1619"/>
      <c r="T4" s="1619" t="s">
        <v>182</v>
      </c>
      <c r="U4" s="1619"/>
      <c r="V4" s="1619" t="s">
        <v>183</v>
      </c>
      <c r="W4" s="1619"/>
      <c r="X4" s="1619" t="s">
        <v>184</v>
      </c>
      <c r="Y4" s="1620"/>
    </row>
    <row r="5" spans="1:28" ht="26.25" customHeight="1" x14ac:dyDescent="0.2">
      <c r="A5" s="1108" t="s">
        <v>185</v>
      </c>
      <c r="B5" s="1074">
        <v>9689</v>
      </c>
      <c r="C5" s="1074"/>
      <c r="D5" s="1074">
        <v>9736</v>
      </c>
      <c r="E5" s="1074"/>
      <c r="F5" s="1074">
        <v>9783</v>
      </c>
      <c r="G5" s="1074"/>
      <c r="H5" s="1074">
        <v>9830</v>
      </c>
      <c r="I5" s="1074"/>
      <c r="J5" s="1074">
        <v>9877</v>
      </c>
      <c r="K5" s="1074"/>
      <c r="L5" s="1074">
        <v>9924</v>
      </c>
      <c r="M5" s="1074"/>
      <c r="N5" s="1074">
        <v>9971</v>
      </c>
      <c r="O5" s="1074"/>
      <c r="P5" s="1074">
        <v>10018</v>
      </c>
      <c r="Q5" s="1074"/>
      <c r="R5" s="1074">
        <v>10065</v>
      </c>
      <c r="S5" s="1074"/>
      <c r="T5" s="1074">
        <v>10112</v>
      </c>
      <c r="U5" s="1074"/>
      <c r="V5" s="1074">
        <v>10159</v>
      </c>
      <c r="W5" s="1074"/>
      <c r="X5" s="1074">
        <v>10209</v>
      </c>
      <c r="Y5" s="1089"/>
    </row>
    <row r="6" spans="1:28" ht="26.25" customHeight="1" x14ac:dyDescent="0.2">
      <c r="A6" s="123" t="s">
        <v>744</v>
      </c>
      <c r="B6" s="124">
        <f>10709-B13</f>
        <v>10071</v>
      </c>
      <c r="C6" s="124"/>
      <c r="D6" s="124">
        <f>10908-D13</f>
        <v>10283</v>
      </c>
      <c r="E6" s="124"/>
      <c r="F6" s="124">
        <f>11033-F13</f>
        <v>10408</v>
      </c>
      <c r="G6" s="124"/>
      <c r="H6" s="124">
        <f>11122-H13</f>
        <v>10442</v>
      </c>
      <c r="I6" s="124"/>
      <c r="J6" s="124">
        <f>11176-J13</f>
        <v>10490</v>
      </c>
      <c r="K6" s="124"/>
      <c r="L6" s="124">
        <f>11211-L13</f>
        <v>10523</v>
      </c>
      <c r="M6" s="124"/>
      <c r="N6" s="124">
        <f>11246-N13</f>
        <v>10570</v>
      </c>
      <c r="O6" s="124"/>
      <c r="P6" s="124">
        <f>11284-P13</f>
        <v>10614</v>
      </c>
      <c r="Q6" s="124"/>
      <c r="R6" s="124">
        <f>11334-R13</f>
        <v>10664</v>
      </c>
      <c r="S6" s="124"/>
      <c r="T6" s="124">
        <f>11347-T13</f>
        <v>10705</v>
      </c>
      <c r="U6" s="124"/>
      <c r="V6" s="124">
        <f>11359-V13</f>
        <v>10720</v>
      </c>
      <c r="W6" s="124"/>
      <c r="X6" s="124">
        <f>11396-X13</f>
        <v>10774</v>
      </c>
      <c r="Y6" s="124"/>
    </row>
    <row r="7" spans="1:28" ht="26.25" customHeight="1" x14ac:dyDescent="0.2">
      <c r="A7" s="123" t="s">
        <v>186</v>
      </c>
      <c r="B7" s="124">
        <v>8165</v>
      </c>
      <c r="C7" s="124"/>
      <c r="D7" s="124">
        <v>8069</v>
      </c>
      <c r="E7" s="124"/>
      <c r="F7" s="124">
        <v>8062</v>
      </c>
      <c r="G7" s="124"/>
      <c r="H7" s="124">
        <v>8089</v>
      </c>
      <c r="I7" s="124"/>
      <c r="J7" s="124">
        <v>8085</v>
      </c>
      <c r="K7" s="124"/>
      <c r="L7" s="124">
        <v>8116</v>
      </c>
      <c r="M7" s="124"/>
      <c r="N7" s="124">
        <v>8079</v>
      </c>
      <c r="O7" s="124"/>
      <c r="P7" s="124">
        <v>8064</v>
      </c>
      <c r="Q7" s="124"/>
      <c r="R7" s="124">
        <v>8188</v>
      </c>
      <c r="S7" s="124"/>
      <c r="T7" s="124">
        <v>8299</v>
      </c>
      <c r="U7" s="124"/>
      <c r="V7" s="124">
        <v>8211</v>
      </c>
      <c r="W7" s="124"/>
      <c r="X7" s="124">
        <v>8427</v>
      </c>
      <c r="Y7" s="1092"/>
    </row>
    <row r="8" spans="1:28" ht="26.25" customHeight="1" x14ac:dyDescent="0.2">
      <c r="A8" s="123" t="s">
        <v>745</v>
      </c>
      <c r="B8" s="124">
        <v>8976</v>
      </c>
      <c r="C8" s="124"/>
      <c r="D8" s="124">
        <v>8894</v>
      </c>
      <c r="E8" s="124"/>
      <c r="F8" s="124">
        <v>8920</v>
      </c>
      <c r="G8" s="124"/>
      <c r="H8" s="124">
        <v>8935</v>
      </c>
      <c r="I8" s="124"/>
      <c r="J8" s="124">
        <v>8978</v>
      </c>
      <c r="K8" s="124"/>
      <c r="L8" s="124">
        <v>8988</v>
      </c>
      <c r="M8" s="124"/>
      <c r="N8" s="124">
        <v>8914</v>
      </c>
      <c r="O8" s="124"/>
      <c r="P8" s="124">
        <v>8917</v>
      </c>
      <c r="Q8" s="124"/>
      <c r="R8" s="124">
        <v>8978</v>
      </c>
      <c r="S8" s="124"/>
      <c r="T8" s="124">
        <v>8978</v>
      </c>
      <c r="U8" s="124"/>
      <c r="V8" s="124">
        <v>8974</v>
      </c>
      <c r="W8" s="124"/>
      <c r="X8" s="124">
        <v>9112</v>
      </c>
      <c r="Y8" s="1092"/>
    </row>
    <row r="9" spans="1:28" s="67" customFormat="1" ht="26.25" customHeight="1" x14ac:dyDescent="0.2">
      <c r="A9" s="123" t="s">
        <v>187</v>
      </c>
      <c r="B9" s="124">
        <v>1524</v>
      </c>
      <c r="C9" s="124"/>
      <c r="D9" s="124">
        <v>1667</v>
      </c>
      <c r="E9" s="124"/>
      <c r="F9" s="124">
        <v>1721</v>
      </c>
      <c r="G9" s="124"/>
      <c r="H9" s="124">
        <v>1741</v>
      </c>
      <c r="I9" s="124"/>
      <c r="J9" s="124">
        <v>1792</v>
      </c>
      <c r="K9" s="124"/>
      <c r="L9" s="124">
        <v>1808</v>
      </c>
      <c r="M9" s="124"/>
      <c r="N9" s="124">
        <v>1892</v>
      </c>
      <c r="O9" s="124"/>
      <c r="P9" s="124">
        <v>1954</v>
      </c>
      <c r="Q9" s="124"/>
      <c r="R9" s="124">
        <v>1877</v>
      </c>
      <c r="S9" s="124"/>
      <c r="T9" s="124">
        <v>1813</v>
      </c>
      <c r="U9" s="124"/>
      <c r="V9" s="124">
        <v>1948</v>
      </c>
      <c r="W9" s="124"/>
      <c r="X9" s="124">
        <v>1782</v>
      </c>
      <c r="Y9" s="1092"/>
      <c r="AA9" s="68"/>
    </row>
    <row r="10" spans="1:28" ht="26.25" customHeight="1" x14ac:dyDescent="0.2">
      <c r="A10" s="123" t="s">
        <v>746</v>
      </c>
      <c r="B10" s="124">
        <v>1613</v>
      </c>
      <c r="C10" s="124"/>
      <c r="D10" s="124">
        <v>1823</v>
      </c>
      <c r="E10" s="124"/>
      <c r="F10" s="124">
        <v>1910</v>
      </c>
      <c r="G10" s="124"/>
      <c r="H10" s="124">
        <v>1980</v>
      </c>
      <c r="I10" s="124"/>
      <c r="J10" s="124">
        <v>1985</v>
      </c>
      <c r="K10" s="124"/>
      <c r="L10" s="124">
        <v>2021</v>
      </c>
      <c r="M10" s="124"/>
      <c r="N10" s="124">
        <v>2125</v>
      </c>
      <c r="O10" s="124"/>
      <c r="P10" s="124">
        <v>2172</v>
      </c>
      <c r="Q10" s="124"/>
      <c r="R10" s="124">
        <v>2171</v>
      </c>
      <c r="S10" s="124"/>
      <c r="T10" s="124">
        <v>2183</v>
      </c>
      <c r="U10" s="124"/>
      <c r="V10" s="124">
        <v>2200</v>
      </c>
      <c r="W10" s="124"/>
      <c r="X10" s="124">
        <v>2108</v>
      </c>
      <c r="Y10" s="1092"/>
    </row>
    <row r="11" spans="1:28" ht="26.25" customHeight="1" x14ac:dyDescent="0.2">
      <c r="A11" s="1621" t="s">
        <v>188</v>
      </c>
      <c r="B11" s="1622">
        <v>1105</v>
      </c>
      <c r="C11" s="1622"/>
      <c r="D11" s="1622">
        <v>1147</v>
      </c>
      <c r="E11" s="1622"/>
      <c r="F11" s="1622">
        <v>1147</v>
      </c>
      <c r="G11" s="1622"/>
      <c r="H11" s="1622">
        <v>1148</v>
      </c>
      <c r="I11" s="1622"/>
      <c r="J11" s="1622">
        <v>1149</v>
      </c>
      <c r="K11" s="1622"/>
      <c r="L11" s="1622">
        <v>1148</v>
      </c>
      <c r="M11" s="1622"/>
      <c r="N11" s="1622">
        <v>683</v>
      </c>
      <c r="O11" s="1622"/>
      <c r="P11" s="1622">
        <v>684</v>
      </c>
      <c r="Q11" s="1622"/>
      <c r="R11" s="1622">
        <v>608</v>
      </c>
      <c r="S11" s="1622"/>
      <c r="T11" s="1622">
        <v>650</v>
      </c>
      <c r="U11" s="1622"/>
      <c r="V11" s="1622">
        <v>650</v>
      </c>
      <c r="W11" s="1622"/>
      <c r="X11" s="1622">
        <v>651</v>
      </c>
      <c r="Y11" s="1623"/>
    </row>
    <row r="12" spans="1:28" ht="15" customHeight="1" x14ac:dyDescent="0.2">
      <c r="A12" s="1621"/>
      <c r="B12" s="1622"/>
      <c r="C12" s="1622"/>
      <c r="D12" s="1622"/>
      <c r="E12" s="1622"/>
      <c r="F12" s="1622"/>
      <c r="G12" s="1622"/>
      <c r="H12" s="1622"/>
      <c r="I12" s="1622"/>
      <c r="J12" s="1622"/>
      <c r="K12" s="1622"/>
      <c r="L12" s="1622"/>
      <c r="M12" s="1622"/>
      <c r="N12" s="1622"/>
      <c r="O12" s="1622"/>
      <c r="P12" s="1622"/>
      <c r="Q12" s="1622"/>
      <c r="R12" s="1622"/>
      <c r="S12" s="1622"/>
      <c r="T12" s="1622"/>
      <c r="U12" s="1622"/>
      <c r="V12" s="1622"/>
      <c r="W12" s="1622"/>
      <c r="X12" s="1622"/>
      <c r="Y12" s="1623"/>
    </row>
    <row r="13" spans="1:28" ht="27" customHeight="1" x14ac:dyDescent="0.2">
      <c r="A13" s="1621" t="s">
        <v>747</v>
      </c>
      <c r="B13" s="1622">
        <v>638</v>
      </c>
      <c r="C13" s="1622"/>
      <c r="D13" s="1622">
        <v>625</v>
      </c>
      <c r="E13" s="1622"/>
      <c r="F13" s="1622">
        <v>625</v>
      </c>
      <c r="G13" s="1622"/>
      <c r="H13" s="1622">
        <v>680</v>
      </c>
      <c r="I13" s="1622"/>
      <c r="J13" s="1622">
        <v>686</v>
      </c>
      <c r="K13" s="1622"/>
      <c r="L13" s="1622">
        <v>688</v>
      </c>
      <c r="M13" s="1622"/>
      <c r="N13" s="1622">
        <v>676</v>
      </c>
      <c r="O13" s="1622"/>
      <c r="P13" s="1622">
        <v>670</v>
      </c>
      <c r="Q13" s="1622"/>
      <c r="R13" s="1622">
        <v>670</v>
      </c>
      <c r="S13" s="1622"/>
      <c r="T13" s="1622">
        <v>642</v>
      </c>
      <c r="U13" s="1622"/>
      <c r="V13" s="1622">
        <v>639</v>
      </c>
      <c r="W13" s="1622"/>
      <c r="X13" s="1622">
        <v>622</v>
      </c>
      <c r="Y13" s="1623"/>
    </row>
    <row r="14" spans="1:28" ht="22.5" customHeight="1" x14ac:dyDescent="0.2">
      <c r="A14" s="1625"/>
      <c r="B14" s="1624"/>
      <c r="C14" s="1624"/>
      <c r="D14" s="1624"/>
      <c r="E14" s="1624"/>
      <c r="F14" s="1624"/>
      <c r="G14" s="1624"/>
      <c r="H14" s="1624"/>
      <c r="I14" s="1624"/>
      <c r="J14" s="1624"/>
      <c r="K14" s="1624"/>
      <c r="L14" s="1624"/>
      <c r="M14" s="1624"/>
      <c r="N14" s="1624"/>
      <c r="O14" s="1624"/>
      <c r="P14" s="1624"/>
      <c r="Q14" s="1624"/>
      <c r="R14" s="1624"/>
      <c r="S14" s="1624"/>
      <c r="T14" s="1624"/>
      <c r="U14" s="1624"/>
      <c r="V14" s="1624"/>
      <c r="W14" s="1624"/>
      <c r="X14" s="1624"/>
      <c r="Y14" s="1626"/>
      <c r="AB14" s="69"/>
    </row>
    <row r="15" spans="1:28" ht="15" customHeight="1" x14ac:dyDescent="0.2">
      <c r="A15" s="475"/>
      <c r="B15" s="71"/>
      <c r="C15" s="71"/>
      <c r="D15" s="72"/>
      <c r="E15" s="72"/>
      <c r="F15" s="72"/>
      <c r="G15" s="72"/>
      <c r="H15" s="72"/>
      <c r="I15" s="72"/>
      <c r="J15" s="72"/>
      <c r="K15" s="72"/>
      <c r="L15" s="72"/>
      <c r="M15" s="72"/>
      <c r="N15" s="72"/>
      <c r="O15" s="72"/>
      <c r="P15" s="72"/>
      <c r="Q15" s="72"/>
      <c r="R15" s="72"/>
      <c r="S15" s="72"/>
      <c r="T15" s="72"/>
      <c r="U15" s="72"/>
      <c r="V15" s="72"/>
      <c r="W15" s="72"/>
      <c r="X15" s="72"/>
      <c r="Y15" s="475"/>
    </row>
    <row r="16" spans="1:28" ht="15" customHeight="1" x14ac:dyDescent="0.2">
      <c r="A16" s="1599" t="s">
        <v>214</v>
      </c>
      <c r="B16" s="1599"/>
      <c r="C16" s="1599"/>
      <c r="D16" s="1599"/>
      <c r="E16" s="1599"/>
      <c r="F16" s="1599"/>
      <c r="G16" s="1599"/>
      <c r="H16" s="1599"/>
      <c r="I16" s="1599"/>
      <c r="J16" s="1599"/>
      <c r="K16" s="1599"/>
      <c r="L16" s="1599"/>
      <c r="M16" s="1599"/>
      <c r="N16" s="1599"/>
      <c r="O16" s="1599"/>
      <c r="P16" s="1599"/>
      <c r="Q16" s="1599"/>
      <c r="R16" s="1599"/>
      <c r="S16" s="1599"/>
      <c r="T16" s="1599"/>
      <c r="U16" s="1599"/>
      <c r="V16" s="1599"/>
      <c r="W16" s="1599"/>
      <c r="X16" s="1599"/>
      <c r="Y16" s="1599"/>
    </row>
    <row r="17" spans="1:25" x14ac:dyDescent="0.2">
      <c r="A17" s="74"/>
      <c r="B17" s="70"/>
      <c r="C17" s="70"/>
      <c r="D17" s="70"/>
      <c r="E17" s="70"/>
      <c r="F17" s="70"/>
      <c r="G17" s="70"/>
      <c r="H17" s="70"/>
      <c r="I17" s="70"/>
      <c r="J17" s="70"/>
      <c r="K17" s="70"/>
      <c r="L17" s="70"/>
      <c r="M17" s="70"/>
      <c r="N17" s="70"/>
      <c r="O17" s="70"/>
      <c r="P17" s="70"/>
      <c r="Q17" s="70"/>
      <c r="R17" s="70"/>
      <c r="S17" s="70"/>
      <c r="T17" s="70"/>
      <c r="U17" s="70"/>
      <c r="V17" s="70"/>
      <c r="W17" s="70"/>
      <c r="X17" s="70"/>
      <c r="Y17" s="70"/>
    </row>
  </sheetData>
  <mergeCells count="64">
    <mergeCell ref="P13:P14"/>
    <mergeCell ref="Q13:Q14"/>
    <mergeCell ref="Y13:Y14"/>
    <mergeCell ref="S13:S14"/>
    <mergeCell ref="T13:T14"/>
    <mergeCell ref="U13:U14"/>
    <mergeCell ref="V13:V14"/>
    <mergeCell ref="W13:W14"/>
    <mergeCell ref="X13:X14"/>
    <mergeCell ref="K13:K14"/>
    <mergeCell ref="L13:L14"/>
    <mergeCell ref="M13:M14"/>
    <mergeCell ref="N13:N14"/>
    <mergeCell ref="O13:O14"/>
    <mergeCell ref="A13:A14"/>
    <mergeCell ref="B13:B14"/>
    <mergeCell ref="C13:C14"/>
    <mergeCell ref="D13:D14"/>
    <mergeCell ref="E13:E14"/>
    <mergeCell ref="F13:F14"/>
    <mergeCell ref="T11:T12"/>
    <mergeCell ref="U11:U12"/>
    <mergeCell ref="V11:V12"/>
    <mergeCell ref="W11:W12"/>
    <mergeCell ref="H11:H12"/>
    <mergeCell ref="I11:I12"/>
    <mergeCell ref="J11:J12"/>
    <mergeCell ref="K11:K12"/>
    <mergeCell ref="L11:L12"/>
    <mergeCell ref="M11:M12"/>
    <mergeCell ref="R13:R14"/>
    <mergeCell ref="G13:G14"/>
    <mergeCell ref="H13:H14"/>
    <mergeCell ref="I13:I14"/>
    <mergeCell ref="J13:J14"/>
    <mergeCell ref="X11:X12"/>
    <mergeCell ref="Y11:Y12"/>
    <mergeCell ref="N11:N12"/>
    <mergeCell ref="O11:O12"/>
    <mergeCell ref="P11:P12"/>
    <mergeCell ref="Q11:Q12"/>
    <mergeCell ref="R11:R12"/>
    <mergeCell ref="S11:S12"/>
    <mergeCell ref="C11:C12"/>
    <mergeCell ref="D11:D12"/>
    <mergeCell ref="E11:E12"/>
    <mergeCell ref="F11:F12"/>
    <mergeCell ref="G11:G12"/>
    <mergeCell ref="A16:Y16"/>
    <mergeCell ref="B3:X3"/>
    <mergeCell ref="B4:C4"/>
    <mergeCell ref="D4:E4"/>
    <mergeCell ref="F4:G4"/>
    <mergeCell ref="H4:I4"/>
    <mergeCell ref="J4:K4"/>
    <mergeCell ref="L4:M4"/>
    <mergeCell ref="N4:O4"/>
    <mergeCell ref="P4:Q4"/>
    <mergeCell ref="R4:S4"/>
    <mergeCell ref="T4:U4"/>
    <mergeCell ref="V4:W4"/>
    <mergeCell ref="X4:Y4"/>
    <mergeCell ref="A11:A12"/>
    <mergeCell ref="B11:B12"/>
  </mergeCells>
  <printOptions horizontalCentered="1" verticalCentered="1"/>
  <pageMargins left="0.98425196850393704" right="0.39370078740157483" top="0.39370078740157483" bottom="0.39370078740157483" header="0" footer="0.59055118110236227"/>
  <pageSetup scale="89" orientation="landscape" r:id="rId1"/>
  <headerFooter alignWithMargins="0">
    <oddFooter>&amp;R&amp;"Tahoma,Normal"499</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I36"/>
  <sheetViews>
    <sheetView showGridLines="0" view="pageBreakPreview" zoomScaleNormal="120" zoomScaleSheetLayoutView="100" workbookViewId="0"/>
  </sheetViews>
  <sheetFormatPr baseColWidth="10" defaultColWidth="11.42578125" defaultRowHeight="12.75" x14ac:dyDescent="0.2"/>
  <cols>
    <col min="1" max="1" width="40.7109375" customWidth="1"/>
    <col min="2" max="2" width="8.85546875" customWidth="1"/>
    <col min="3" max="3" width="5.42578125" customWidth="1"/>
    <col min="4" max="4" width="15.42578125" customWidth="1"/>
    <col min="5" max="5" width="10" customWidth="1"/>
    <col min="6" max="6" width="11.28515625" customWidth="1"/>
    <col min="7" max="7" width="6.85546875" customWidth="1"/>
    <col min="8" max="8" width="13" customWidth="1"/>
    <col min="9" max="9" width="7.42578125" customWidth="1"/>
  </cols>
  <sheetData>
    <row r="1" spans="1:9" ht="16.5" customHeight="1" x14ac:dyDescent="0.2">
      <c r="A1" s="741" t="s">
        <v>57</v>
      </c>
      <c r="B1" s="739"/>
      <c r="C1" s="739"/>
      <c r="D1" s="739"/>
      <c r="E1" s="739"/>
      <c r="F1" s="739"/>
      <c r="G1" s="739"/>
      <c r="H1" s="739"/>
      <c r="I1" s="736" t="s">
        <v>618</v>
      </c>
    </row>
    <row r="2" spans="1:9" ht="15" x14ac:dyDescent="0.2">
      <c r="A2" s="737" t="s">
        <v>34</v>
      </c>
      <c r="B2" s="739"/>
      <c r="C2" s="739"/>
      <c r="D2" s="739"/>
      <c r="E2" s="739"/>
      <c r="F2" s="739"/>
      <c r="G2" s="739"/>
      <c r="H2" s="739"/>
      <c r="I2" s="739"/>
    </row>
    <row r="3" spans="1:9" ht="18.75" customHeight="1" x14ac:dyDescent="0.2">
      <c r="A3" s="739"/>
      <c r="B3" s="739"/>
      <c r="C3" s="739"/>
      <c r="D3" s="739"/>
      <c r="E3" s="739"/>
      <c r="F3" s="739"/>
      <c r="G3" s="739"/>
      <c r="H3" s="739"/>
      <c r="I3" s="739"/>
    </row>
    <row r="4" spans="1:9" ht="21" customHeight="1" x14ac:dyDescent="0.2">
      <c r="A4" s="1472" t="s">
        <v>52</v>
      </c>
      <c r="B4" s="1480">
        <v>2012</v>
      </c>
      <c r="C4" s="1480"/>
      <c r="D4" s="1480"/>
      <c r="E4" s="1480"/>
      <c r="F4" s="1466">
        <v>2013</v>
      </c>
      <c r="G4" s="1466"/>
      <c r="H4" s="1466"/>
      <c r="I4" s="1466"/>
    </row>
    <row r="5" spans="1:9" ht="21" customHeight="1" x14ac:dyDescent="0.2">
      <c r="A5" s="1479"/>
      <c r="B5" s="1479" t="s">
        <v>58</v>
      </c>
      <c r="C5" s="1479"/>
      <c r="D5" s="1470" t="s">
        <v>59</v>
      </c>
      <c r="E5" s="1470"/>
      <c r="F5" s="1479" t="s">
        <v>58</v>
      </c>
      <c r="G5" s="1479"/>
      <c r="H5" s="1470" t="s">
        <v>59</v>
      </c>
      <c r="I5" s="1470"/>
    </row>
    <row r="6" spans="1:9" ht="15" customHeight="1" x14ac:dyDescent="0.2">
      <c r="A6" s="1250" t="s">
        <v>60</v>
      </c>
      <c r="B6" s="1251">
        <v>45</v>
      </c>
      <c r="C6" s="1252"/>
      <c r="D6" s="1253">
        <v>1</v>
      </c>
      <c r="E6" s="1254"/>
      <c r="F6" s="1251">
        <v>33</v>
      </c>
      <c r="G6" s="1252"/>
      <c r="H6" s="1253">
        <v>1</v>
      </c>
      <c r="I6" s="1254"/>
    </row>
    <row r="7" spans="1:9" ht="15" customHeight="1" x14ac:dyDescent="0.2">
      <c r="A7" s="23" t="s">
        <v>61</v>
      </c>
      <c r="B7" s="24">
        <v>45</v>
      </c>
      <c r="C7" s="25"/>
      <c r="D7" s="26">
        <f>B7/B6</f>
        <v>1</v>
      </c>
      <c r="E7" s="743"/>
      <c r="F7" s="24">
        <v>33</v>
      </c>
      <c r="G7" s="25"/>
      <c r="H7" s="26">
        <v>1</v>
      </c>
      <c r="I7" s="743"/>
    </row>
    <row r="8" spans="1:9" ht="15" customHeight="1" x14ac:dyDescent="0.2">
      <c r="A8" s="1255" t="s">
        <v>62</v>
      </c>
      <c r="B8" s="1256">
        <v>0</v>
      </c>
      <c r="C8" s="1257"/>
      <c r="D8" s="1258">
        <f>B8/B6</f>
        <v>0</v>
      </c>
      <c r="E8" s="1259"/>
      <c r="F8" s="1256">
        <v>0</v>
      </c>
      <c r="G8" s="1257"/>
      <c r="H8" s="1258">
        <v>0</v>
      </c>
      <c r="I8" s="1259"/>
    </row>
    <row r="9" spans="1:9" ht="15" customHeight="1" x14ac:dyDescent="0.2">
      <c r="A9" s="371" t="s">
        <v>0</v>
      </c>
      <c r="B9" s="456">
        <f>SUM(B10:B13)</f>
        <v>45</v>
      </c>
      <c r="C9" s="375"/>
      <c r="D9" s="376">
        <f>SUM(D10:D13)</f>
        <v>1</v>
      </c>
      <c r="E9" s="742"/>
      <c r="F9" s="375">
        <f>SUM(F10:F13)</f>
        <v>33</v>
      </c>
      <c r="G9" s="375"/>
      <c r="H9" s="376">
        <v>1</v>
      </c>
      <c r="I9" s="742"/>
    </row>
    <row r="10" spans="1:9" ht="15" customHeight="1" x14ac:dyDescent="0.2">
      <c r="A10" s="1250" t="s">
        <v>63</v>
      </c>
      <c r="B10" s="1251">
        <v>8</v>
      </c>
      <c r="C10" s="1252"/>
      <c r="D10" s="1260">
        <v>0.18</v>
      </c>
      <c r="E10" s="1254"/>
      <c r="F10" s="1251">
        <v>1</v>
      </c>
      <c r="G10" s="1261" t="s">
        <v>735</v>
      </c>
      <c r="H10" s="1260">
        <v>3.0300000000000001E-2</v>
      </c>
      <c r="I10" s="1254"/>
    </row>
    <row r="11" spans="1:9" ht="15" customHeight="1" x14ac:dyDescent="0.2">
      <c r="A11" s="1262" t="s">
        <v>64</v>
      </c>
      <c r="B11" s="24">
        <v>37</v>
      </c>
      <c r="C11" s="25"/>
      <c r="D11" s="1263">
        <v>0.82</v>
      </c>
      <c r="E11" s="743"/>
      <c r="F11" s="24">
        <v>32</v>
      </c>
      <c r="G11" s="25"/>
      <c r="H11" s="1263">
        <v>0.96970000000000001</v>
      </c>
      <c r="I11" s="743"/>
    </row>
    <row r="12" spans="1:9" ht="15" customHeight="1" x14ac:dyDescent="0.2">
      <c r="A12" s="1262" t="s">
        <v>65</v>
      </c>
      <c r="B12" s="24">
        <v>0</v>
      </c>
      <c r="C12" s="25"/>
      <c r="D12" s="26">
        <v>0</v>
      </c>
      <c r="E12" s="743"/>
      <c r="F12" s="24">
        <v>0</v>
      </c>
      <c r="G12" s="25"/>
      <c r="H12" s="26">
        <v>0</v>
      </c>
      <c r="I12" s="743"/>
    </row>
    <row r="13" spans="1:9" ht="15" customHeight="1" x14ac:dyDescent="0.2">
      <c r="A13" s="1255" t="s">
        <v>62</v>
      </c>
      <c r="B13" s="1256">
        <v>0</v>
      </c>
      <c r="C13" s="1257"/>
      <c r="D13" s="1258">
        <v>0</v>
      </c>
      <c r="E13" s="1259"/>
      <c r="F13" s="1256">
        <v>0</v>
      </c>
      <c r="G13" s="1257"/>
      <c r="H13" s="1258">
        <v>0</v>
      </c>
      <c r="I13" s="1259"/>
    </row>
    <row r="14" spans="1:9" ht="15" customHeight="1" x14ac:dyDescent="0.2">
      <c r="A14" s="371" t="s">
        <v>0</v>
      </c>
      <c r="B14" s="375">
        <f>SUM(B15:B20)</f>
        <v>45</v>
      </c>
      <c r="C14" s="375"/>
      <c r="D14" s="376">
        <f>SUM(D15:D20)</f>
        <v>1</v>
      </c>
      <c r="E14" s="742"/>
      <c r="F14" s="375">
        <f>SUM(F15:F20)</f>
        <v>33</v>
      </c>
      <c r="G14" s="375"/>
      <c r="H14" s="376">
        <f>SUM(H15:H20)</f>
        <v>1</v>
      </c>
      <c r="I14" s="742"/>
    </row>
    <row r="15" spans="1:9" ht="15" customHeight="1" x14ac:dyDescent="0.2">
      <c r="A15" s="1250" t="s">
        <v>66</v>
      </c>
      <c r="B15" s="1251">
        <v>1</v>
      </c>
      <c r="C15" s="1252"/>
      <c r="D15" s="1253">
        <v>2.2200000000000001E-2</v>
      </c>
      <c r="E15" s="1254"/>
      <c r="F15" s="1251">
        <v>0</v>
      </c>
      <c r="G15" s="1252"/>
      <c r="H15" s="1253">
        <v>0</v>
      </c>
      <c r="I15" s="1254"/>
    </row>
    <row r="16" spans="1:9" ht="26.25" customHeight="1" x14ac:dyDescent="0.2">
      <c r="A16" s="1262" t="s">
        <v>67</v>
      </c>
      <c r="B16" s="24">
        <v>6</v>
      </c>
      <c r="C16" s="25"/>
      <c r="D16" s="26">
        <v>0.13339999999999999</v>
      </c>
      <c r="E16" s="743"/>
      <c r="F16" s="24">
        <v>5</v>
      </c>
      <c r="G16" s="25"/>
      <c r="H16" s="26">
        <v>0.1515</v>
      </c>
      <c r="I16" s="743"/>
    </row>
    <row r="17" spans="1:9" ht="25.5" customHeight="1" x14ac:dyDescent="0.2">
      <c r="A17" s="1262" t="s">
        <v>68</v>
      </c>
      <c r="B17" s="24">
        <v>3</v>
      </c>
      <c r="C17" s="25"/>
      <c r="D17" s="26">
        <v>6.6600000000000006E-2</v>
      </c>
      <c r="E17" s="743"/>
      <c r="F17" s="24">
        <v>0</v>
      </c>
      <c r="G17" s="25"/>
      <c r="H17" s="26">
        <v>0</v>
      </c>
      <c r="I17" s="743"/>
    </row>
    <row r="18" spans="1:9" ht="15" customHeight="1" x14ac:dyDescent="0.2">
      <c r="A18" s="1262" t="s">
        <v>69</v>
      </c>
      <c r="B18" s="24">
        <v>34</v>
      </c>
      <c r="C18" s="25"/>
      <c r="D18" s="26">
        <v>0.75560000000000005</v>
      </c>
      <c r="E18" s="743"/>
      <c r="F18" s="24">
        <v>27</v>
      </c>
      <c r="G18" s="25"/>
      <c r="H18" s="26">
        <v>0.81820000000000004</v>
      </c>
      <c r="I18" s="743"/>
    </row>
    <row r="19" spans="1:9" ht="15" customHeight="1" x14ac:dyDescent="0.2">
      <c r="A19" s="23" t="s">
        <v>70</v>
      </c>
      <c r="B19" s="24">
        <v>1</v>
      </c>
      <c r="C19" s="25"/>
      <c r="D19" s="1263">
        <v>2.2200000000000001E-2</v>
      </c>
      <c r="E19" s="743"/>
      <c r="F19" s="24">
        <v>1</v>
      </c>
      <c r="G19" s="25"/>
      <c r="H19" s="1263">
        <v>3.0300000000000001E-2</v>
      </c>
      <c r="I19" s="743"/>
    </row>
    <row r="20" spans="1:9" ht="15" customHeight="1" x14ac:dyDescent="0.2">
      <c r="A20" s="1255" t="s">
        <v>62</v>
      </c>
      <c r="B20" s="1256">
        <v>0</v>
      </c>
      <c r="C20" s="1257"/>
      <c r="D20" s="1258">
        <v>0</v>
      </c>
      <c r="E20" s="1259"/>
      <c r="F20" s="1256">
        <v>0</v>
      </c>
      <c r="G20" s="1257"/>
      <c r="H20" s="1258">
        <v>0</v>
      </c>
      <c r="I20" s="1259"/>
    </row>
    <row r="21" spans="1:9" x14ac:dyDescent="0.2">
      <c r="A21" s="23"/>
      <c r="B21" s="24"/>
      <c r="C21" s="25"/>
      <c r="D21" s="26"/>
      <c r="E21" s="743"/>
      <c r="F21" s="24"/>
      <c r="G21" s="25"/>
      <c r="H21" s="26"/>
      <c r="I21" s="743"/>
    </row>
    <row r="22" spans="1:9" x14ac:dyDescent="0.2">
      <c r="A22" s="23"/>
      <c r="B22" s="24"/>
      <c r="C22" s="25"/>
      <c r="D22" s="26"/>
      <c r="E22" s="743"/>
      <c r="F22" s="24"/>
      <c r="G22" s="25"/>
      <c r="H22" s="26"/>
      <c r="I22" s="743"/>
    </row>
    <row r="23" spans="1:9" ht="15" customHeight="1" x14ac:dyDescent="0.2">
      <c r="A23" s="744" t="s">
        <v>71</v>
      </c>
      <c r="B23" s="745"/>
      <c r="C23" s="745"/>
      <c r="D23" s="745"/>
      <c r="E23" s="745"/>
      <c r="F23" s="745"/>
      <c r="G23" s="745"/>
      <c r="H23" s="745"/>
      <c r="I23" s="745"/>
    </row>
    <row r="24" spans="1:9" ht="15" customHeight="1" x14ac:dyDescent="0.2">
      <c r="A24" s="27" t="s">
        <v>1636</v>
      </c>
      <c r="B24" s="745"/>
      <c r="C24" s="745"/>
      <c r="D24" s="745"/>
      <c r="E24" s="745"/>
      <c r="F24" s="745"/>
      <c r="G24" s="745"/>
      <c r="H24" s="745"/>
      <c r="I24" s="745"/>
    </row>
    <row r="25" spans="1:9" x14ac:dyDescent="0.2">
      <c r="A25" s="27" t="s">
        <v>56</v>
      </c>
      <c r="B25" s="745"/>
      <c r="C25" s="745"/>
      <c r="D25" s="745"/>
      <c r="E25" s="745"/>
      <c r="F25" s="745"/>
      <c r="G25" s="745"/>
      <c r="H25" s="745"/>
      <c r="I25" s="745"/>
    </row>
    <row r="26" spans="1:9" x14ac:dyDescent="0.2">
      <c r="A26" s="746"/>
      <c r="B26" s="1478"/>
      <c r="C26" s="1478"/>
      <c r="D26" s="1478"/>
      <c r="E26" s="746"/>
      <c r="F26" s="27"/>
      <c r="G26" s="27"/>
      <c r="H26" s="27"/>
      <c r="I26" s="27"/>
    </row>
    <row r="27" spans="1:9" x14ac:dyDescent="0.2">
      <c r="A27" s="746"/>
      <c r="B27" s="746"/>
      <c r="C27" s="746"/>
      <c r="D27" s="746"/>
      <c r="E27" s="746"/>
      <c r="F27" s="27"/>
      <c r="G27" s="27"/>
      <c r="H27" s="27"/>
      <c r="I27" s="27"/>
    </row>
    <row r="28" spans="1:9" x14ac:dyDescent="0.2">
      <c r="A28" s="746"/>
      <c r="B28" s="746"/>
      <c r="C28" s="746"/>
      <c r="D28" s="746"/>
      <c r="E28" s="746"/>
      <c r="F28" s="27"/>
      <c r="G28" s="27"/>
      <c r="H28" s="27"/>
      <c r="I28" s="27"/>
    </row>
    <row r="29" spans="1:9" x14ac:dyDescent="0.2">
      <c r="A29" s="746"/>
      <c r="B29" s="1478"/>
      <c r="C29" s="1478"/>
      <c r="D29" s="1478"/>
      <c r="E29" s="746"/>
      <c r="F29" s="27"/>
      <c r="G29" s="27"/>
      <c r="H29" s="27"/>
      <c r="I29" s="27"/>
    </row>
    <row r="30" spans="1:9" x14ac:dyDescent="0.2">
      <c r="A30" s="746"/>
      <c r="B30" s="746"/>
      <c r="C30" s="746"/>
      <c r="D30" s="746"/>
      <c r="E30" s="746"/>
      <c r="F30" s="27"/>
      <c r="G30" s="27"/>
      <c r="H30" s="27"/>
      <c r="I30" s="27"/>
    </row>
    <row r="31" spans="1:9" x14ac:dyDescent="0.2">
      <c r="A31" s="746"/>
      <c r="B31" s="746"/>
      <c r="C31" s="746"/>
      <c r="D31" s="746"/>
      <c r="E31" s="746"/>
      <c r="F31" s="27"/>
      <c r="G31" s="27"/>
      <c r="H31" s="27"/>
      <c r="I31" s="27"/>
    </row>
    <row r="32" spans="1:9" x14ac:dyDescent="0.2">
      <c r="A32" s="27"/>
      <c r="B32" s="27"/>
      <c r="C32" s="27"/>
      <c r="D32" s="27"/>
      <c r="E32" s="27"/>
      <c r="F32" s="27"/>
      <c r="G32" s="27"/>
      <c r="H32" s="27"/>
      <c r="I32" s="27"/>
    </row>
    <row r="33" spans="1:9" x14ac:dyDescent="0.2">
      <c r="A33" s="15"/>
      <c r="B33" s="15"/>
      <c r="C33" s="15"/>
      <c r="D33" s="15"/>
      <c r="E33" s="15"/>
      <c r="F33" s="15"/>
      <c r="G33" s="15"/>
      <c r="H33" s="15"/>
      <c r="I33" s="15"/>
    </row>
    <row r="34" spans="1:9" x14ac:dyDescent="0.2">
      <c r="A34" s="15"/>
      <c r="B34" s="15"/>
      <c r="C34" s="15"/>
      <c r="D34" s="15"/>
      <c r="E34" s="15"/>
      <c r="F34" s="15"/>
      <c r="G34" s="15"/>
      <c r="H34" s="15"/>
      <c r="I34" s="15"/>
    </row>
    <row r="35" spans="1:9" x14ac:dyDescent="0.2">
      <c r="A35" s="15"/>
      <c r="B35" s="15"/>
      <c r="C35" s="15"/>
      <c r="D35" s="15"/>
      <c r="E35" s="15"/>
      <c r="F35" s="15"/>
      <c r="G35" s="15"/>
      <c r="H35" s="15"/>
      <c r="I35" s="15"/>
    </row>
    <row r="36" spans="1:9" x14ac:dyDescent="0.2">
      <c r="A36" s="15"/>
      <c r="B36" s="15"/>
      <c r="C36" s="15"/>
      <c r="D36" s="15"/>
      <c r="E36" s="15"/>
      <c r="F36" s="15"/>
      <c r="G36" s="15"/>
      <c r="H36" s="15"/>
      <c r="I36" s="15"/>
    </row>
  </sheetData>
  <mergeCells count="9">
    <mergeCell ref="B26:D26"/>
    <mergeCell ref="B29:D29"/>
    <mergeCell ref="A4:A5"/>
    <mergeCell ref="B4:E4"/>
    <mergeCell ref="F4:I4"/>
    <mergeCell ref="B5:C5"/>
    <mergeCell ref="D5:E5"/>
    <mergeCell ref="F5:G5"/>
    <mergeCell ref="H5:I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&amp;R&amp;"Tahoma,Normal"437</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W21"/>
  <sheetViews>
    <sheetView showGridLines="0" view="pageBreakPreview" zoomScaleNormal="75" zoomScaleSheetLayoutView="100" workbookViewId="0"/>
  </sheetViews>
  <sheetFormatPr baseColWidth="10" defaultColWidth="12.5703125" defaultRowHeight="15" x14ac:dyDescent="0.3"/>
  <cols>
    <col min="1" max="1" width="20" style="78" customWidth="1"/>
    <col min="2" max="2" width="8.5703125" style="78" bestFit="1" customWidth="1"/>
    <col min="3" max="3" width="5.85546875" style="78" customWidth="1"/>
    <col min="4" max="4" width="9.140625" style="78" customWidth="1"/>
    <col min="5" max="5" width="3.28515625" style="78" customWidth="1"/>
    <col min="6" max="6" width="2" style="78" customWidth="1"/>
    <col min="7" max="7" width="9.28515625" style="78" customWidth="1"/>
    <col min="8" max="8" width="3.7109375" style="78" customWidth="1"/>
    <col min="9" max="9" width="8.42578125" style="78" bestFit="1" customWidth="1"/>
    <col min="10" max="10" width="3.140625" style="78" customWidth="1"/>
    <col min="11" max="11" width="1.42578125" style="78" customWidth="1"/>
    <col min="12" max="12" width="8.85546875" style="78" bestFit="1" customWidth="1"/>
    <col min="13" max="13" width="4" style="78" customWidth="1"/>
    <col min="14" max="14" width="9.140625" style="78" bestFit="1" customWidth="1"/>
    <col min="15" max="15" width="2.85546875" style="78" customWidth="1"/>
    <col min="16" max="16" width="1.42578125" style="78" customWidth="1"/>
    <col min="17" max="17" width="9.42578125" style="78" customWidth="1"/>
    <col min="18" max="18" width="3.7109375" style="78" customWidth="1"/>
    <col min="19" max="19" width="9.85546875" style="78" customWidth="1"/>
    <col min="20" max="20" width="4.42578125" style="78" customWidth="1"/>
    <col min="21" max="21" width="5" style="78" customWidth="1"/>
    <col min="22" max="16384" width="12.5703125" style="78"/>
  </cols>
  <sheetData>
    <row r="1" spans="1:23" s="76" customFormat="1" x14ac:dyDescent="0.2">
      <c r="A1" s="548" t="s">
        <v>189</v>
      </c>
      <c r="B1" s="548"/>
      <c r="C1" s="548"/>
      <c r="D1" s="548"/>
      <c r="E1" s="548"/>
      <c r="F1" s="548"/>
      <c r="G1" s="548"/>
      <c r="H1" s="548"/>
      <c r="I1" s="548"/>
      <c r="J1" s="548"/>
      <c r="K1" s="548"/>
      <c r="L1" s="548"/>
      <c r="M1" s="548"/>
      <c r="N1" s="548"/>
      <c r="O1" s="548"/>
      <c r="P1" s="548"/>
      <c r="Q1" s="548"/>
      <c r="R1" s="548"/>
      <c r="S1" s="548"/>
      <c r="T1" s="464" t="s">
        <v>1615</v>
      </c>
      <c r="U1" s="75"/>
      <c r="V1" s="75"/>
      <c r="W1" s="75"/>
    </row>
    <row r="2" spans="1:23" s="76" customFormat="1" ht="18" customHeight="1" x14ac:dyDescent="0.3">
      <c r="A2" s="548" t="s">
        <v>34</v>
      </c>
      <c r="B2" s="548"/>
      <c r="C2" s="548"/>
      <c r="D2" s="548"/>
      <c r="E2" s="548"/>
      <c r="F2" s="548"/>
      <c r="G2" s="548"/>
      <c r="H2" s="548"/>
      <c r="I2" s="548"/>
      <c r="J2" s="548"/>
      <c r="K2" s="548"/>
      <c r="L2" s="548"/>
      <c r="M2" s="548"/>
      <c r="N2" s="548"/>
      <c r="O2" s="548"/>
      <c r="P2" s="548"/>
      <c r="Q2" s="548"/>
      <c r="R2" s="548"/>
      <c r="S2" s="548"/>
      <c r="T2" s="548"/>
      <c r="U2" s="77"/>
      <c r="V2" s="77"/>
      <c r="W2" s="77"/>
    </row>
    <row r="3" spans="1:23" ht="13.5" customHeight="1" x14ac:dyDescent="0.3">
      <c r="A3" s="465"/>
      <c r="B3" s="467"/>
      <c r="C3" s="467"/>
      <c r="D3" s="467"/>
      <c r="E3" s="467"/>
      <c r="F3" s="549"/>
      <c r="G3" s="467"/>
      <c r="H3" s="467"/>
      <c r="I3" s="467"/>
      <c r="J3" s="467"/>
      <c r="K3" s="549"/>
      <c r="L3" s="467"/>
      <c r="M3" s="467"/>
      <c r="N3" s="467"/>
      <c r="O3" s="467"/>
      <c r="P3" s="549"/>
      <c r="Q3" s="467"/>
      <c r="R3" s="467"/>
      <c r="S3" s="467"/>
      <c r="T3" s="465"/>
    </row>
    <row r="4" spans="1:23" ht="24" customHeight="1" x14ac:dyDescent="0.35">
      <c r="A4" s="1628" t="s">
        <v>190</v>
      </c>
      <c r="B4" s="1630" t="s">
        <v>191</v>
      </c>
      <c r="C4" s="1630"/>
      <c r="D4" s="1631"/>
      <c r="E4" s="1631"/>
      <c r="F4" s="502"/>
      <c r="G4" s="1630" t="s">
        <v>192</v>
      </c>
      <c r="H4" s="1630"/>
      <c r="I4" s="1631"/>
      <c r="J4" s="1631"/>
      <c r="K4" s="502"/>
      <c r="L4" s="1630" t="s">
        <v>193</v>
      </c>
      <c r="M4" s="1631"/>
      <c r="N4" s="1631"/>
      <c r="O4" s="1631"/>
      <c r="P4" s="502"/>
      <c r="Q4" s="1630" t="s">
        <v>0</v>
      </c>
      <c r="R4" s="1631"/>
      <c r="S4" s="1631"/>
      <c r="T4" s="1631"/>
      <c r="U4" s="79"/>
    </row>
    <row r="5" spans="1:23" ht="21.75" customHeight="1" x14ac:dyDescent="0.3">
      <c r="A5" s="1629"/>
      <c r="B5" s="1412">
        <v>2012</v>
      </c>
      <c r="C5" s="1412"/>
      <c r="D5" s="1412">
        <v>2013</v>
      </c>
      <c r="E5" s="1412"/>
      <c r="F5" s="501"/>
      <c r="G5" s="1412">
        <v>2012</v>
      </c>
      <c r="H5" s="1412"/>
      <c r="I5" s="1412">
        <v>2013</v>
      </c>
      <c r="J5" s="1412"/>
      <c r="K5" s="1326"/>
      <c r="L5" s="1412">
        <v>2012</v>
      </c>
      <c r="M5" s="1412"/>
      <c r="N5" s="1412">
        <v>2013</v>
      </c>
      <c r="O5" s="1412"/>
      <c r="P5" s="1327"/>
      <c r="Q5" s="1413">
        <v>2012</v>
      </c>
      <c r="R5" s="1413"/>
      <c r="S5" s="1413">
        <v>2013</v>
      </c>
      <c r="T5" s="1413"/>
    </row>
    <row r="6" spans="1:23" ht="22.5" customHeight="1" x14ac:dyDescent="0.3">
      <c r="A6" s="777" t="s">
        <v>0</v>
      </c>
      <c r="B6" s="778">
        <f>SUM(B7:B18)</f>
        <v>834</v>
      </c>
      <c r="C6" s="778"/>
      <c r="D6" s="778">
        <f>SUM(D7:D18)</f>
        <v>2119</v>
      </c>
      <c r="E6" s="778"/>
      <c r="F6" s="778"/>
      <c r="G6" s="778">
        <f>SUM(G7:G18)</f>
        <v>3277</v>
      </c>
      <c r="H6" s="778"/>
      <c r="I6" s="778">
        <f>SUM(I7:I18)</f>
        <v>3827</v>
      </c>
      <c r="J6" s="778"/>
      <c r="K6" s="778"/>
      <c r="L6" s="778">
        <f>SUM(L7:L18)</f>
        <v>2159</v>
      </c>
      <c r="M6" s="778"/>
      <c r="N6" s="778">
        <f>SUM(N7:N18)</f>
        <v>2222</v>
      </c>
      <c r="O6" s="778"/>
      <c r="P6" s="778"/>
      <c r="Q6" s="778">
        <f>SUM(Q7:Q18)</f>
        <v>6270</v>
      </c>
      <c r="R6" s="778"/>
      <c r="S6" s="778">
        <f>SUM(S7:S18)</f>
        <v>8168</v>
      </c>
      <c r="T6" s="778"/>
    </row>
    <row r="7" spans="1:23" ht="21" customHeight="1" x14ac:dyDescent="0.3">
      <c r="A7" s="1079" t="s">
        <v>194</v>
      </c>
      <c r="B7" s="1080">
        <v>112</v>
      </c>
      <c r="C7" s="1080"/>
      <c r="D7" s="1080">
        <v>391</v>
      </c>
      <c r="E7" s="1080"/>
      <c r="F7" s="1080"/>
      <c r="G7" s="1080">
        <v>98</v>
      </c>
      <c r="H7" s="1080"/>
      <c r="I7" s="1080">
        <v>689</v>
      </c>
      <c r="J7" s="1080"/>
      <c r="K7" s="1080"/>
      <c r="L7" s="1080">
        <v>203</v>
      </c>
      <c r="M7" s="1080"/>
      <c r="N7" s="1080">
        <v>455</v>
      </c>
      <c r="O7" s="1080"/>
      <c r="P7" s="1080"/>
      <c r="Q7" s="1080">
        <f t="shared" ref="Q7:Q18" si="0">SUM(B7,G7,L7)</f>
        <v>413</v>
      </c>
      <c r="R7" s="1081"/>
      <c r="S7" s="1080">
        <f t="shared" ref="S7:S18" si="1">SUM(D7,I7,N7)</f>
        <v>1535</v>
      </c>
      <c r="T7" s="1081"/>
    </row>
    <row r="8" spans="1:23" ht="21" customHeight="1" x14ac:dyDescent="0.3">
      <c r="A8" s="877" t="s">
        <v>195</v>
      </c>
      <c r="B8" s="1082">
        <v>69</v>
      </c>
      <c r="C8" s="1082"/>
      <c r="D8" s="1082">
        <v>124</v>
      </c>
      <c r="E8" s="1082"/>
      <c r="F8" s="1082"/>
      <c r="G8" s="1082">
        <v>118</v>
      </c>
      <c r="H8" s="1082"/>
      <c r="I8" s="1082">
        <v>88</v>
      </c>
      <c r="J8" s="1082"/>
      <c r="K8" s="1082"/>
      <c r="L8" s="1082">
        <v>168</v>
      </c>
      <c r="M8" s="1082"/>
      <c r="N8" s="1082">
        <v>247</v>
      </c>
      <c r="O8" s="1082"/>
      <c r="P8" s="1082"/>
      <c r="Q8" s="1082">
        <f t="shared" si="0"/>
        <v>355</v>
      </c>
      <c r="R8" s="1083"/>
      <c r="S8" s="1082">
        <f t="shared" si="1"/>
        <v>459</v>
      </c>
      <c r="T8" s="1083"/>
    </row>
    <row r="9" spans="1:23" ht="21" customHeight="1" x14ac:dyDescent="0.3">
      <c r="A9" s="877" t="s">
        <v>196</v>
      </c>
      <c r="B9" s="1082">
        <v>47</v>
      </c>
      <c r="C9" s="1082"/>
      <c r="D9" s="1082">
        <v>168</v>
      </c>
      <c r="E9" s="1082"/>
      <c r="F9" s="1082"/>
      <c r="G9" s="1082">
        <v>70</v>
      </c>
      <c r="H9" s="1082"/>
      <c r="I9" s="1082">
        <v>80</v>
      </c>
      <c r="J9" s="1082"/>
      <c r="K9" s="1082"/>
      <c r="L9" s="1082">
        <v>98</v>
      </c>
      <c r="M9" s="1082"/>
      <c r="N9" s="1082">
        <v>100</v>
      </c>
      <c r="O9" s="1082"/>
      <c r="P9" s="1082"/>
      <c r="Q9" s="1082">
        <f t="shared" si="0"/>
        <v>215</v>
      </c>
      <c r="R9" s="1083"/>
      <c r="S9" s="1082">
        <f t="shared" si="1"/>
        <v>348</v>
      </c>
      <c r="T9" s="1083"/>
    </row>
    <row r="10" spans="1:23" ht="21" customHeight="1" x14ac:dyDescent="0.3">
      <c r="A10" s="877" t="s">
        <v>197</v>
      </c>
      <c r="B10" s="1082">
        <v>70</v>
      </c>
      <c r="C10" s="1082"/>
      <c r="D10" s="1082">
        <v>148</v>
      </c>
      <c r="E10" s="1082"/>
      <c r="F10" s="1082"/>
      <c r="G10" s="1082">
        <v>51</v>
      </c>
      <c r="H10" s="1082"/>
      <c r="I10" s="1082">
        <v>91</v>
      </c>
      <c r="J10" s="1082"/>
      <c r="K10" s="1082"/>
      <c r="L10" s="1082">
        <v>133</v>
      </c>
      <c r="M10" s="1082"/>
      <c r="N10" s="1082">
        <v>156</v>
      </c>
      <c r="O10" s="1082"/>
      <c r="P10" s="1082"/>
      <c r="Q10" s="1082">
        <f t="shared" si="0"/>
        <v>254</v>
      </c>
      <c r="R10" s="1083"/>
      <c r="S10" s="1082">
        <f t="shared" si="1"/>
        <v>395</v>
      </c>
      <c r="T10" s="1083"/>
    </row>
    <row r="11" spans="1:23" ht="21" customHeight="1" x14ac:dyDescent="0.3">
      <c r="A11" s="877" t="s">
        <v>198</v>
      </c>
      <c r="B11" s="1082">
        <v>59</v>
      </c>
      <c r="C11" s="1082"/>
      <c r="D11" s="1082">
        <v>199</v>
      </c>
      <c r="E11" s="1082"/>
      <c r="F11" s="1082"/>
      <c r="G11" s="1082">
        <v>45</v>
      </c>
      <c r="H11" s="1082"/>
      <c r="I11" s="1082">
        <v>102</v>
      </c>
      <c r="J11" s="1082"/>
      <c r="K11" s="1082"/>
      <c r="L11" s="1082">
        <v>159</v>
      </c>
      <c r="M11" s="1082"/>
      <c r="N11" s="1082">
        <v>172</v>
      </c>
      <c r="O11" s="1082"/>
      <c r="P11" s="1082"/>
      <c r="Q11" s="1082">
        <f t="shared" si="0"/>
        <v>263</v>
      </c>
      <c r="R11" s="1083"/>
      <c r="S11" s="1082">
        <f t="shared" si="1"/>
        <v>473</v>
      </c>
      <c r="T11" s="1083"/>
    </row>
    <row r="12" spans="1:23" ht="21" customHeight="1" x14ac:dyDescent="0.3">
      <c r="A12" s="877" t="s">
        <v>199</v>
      </c>
      <c r="B12" s="1082">
        <v>59</v>
      </c>
      <c r="C12" s="1082"/>
      <c r="D12" s="1082">
        <v>131</v>
      </c>
      <c r="E12" s="1082"/>
      <c r="F12" s="1082"/>
      <c r="G12" s="1082">
        <v>68</v>
      </c>
      <c r="H12" s="1082"/>
      <c r="I12" s="1082">
        <v>2122</v>
      </c>
      <c r="J12" s="1082"/>
      <c r="K12" s="1082"/>
      <c r="L12" s="1082">
        <v>112</v>
      </c>
      <c r="M12" s="1082"/>
      <c r="N12" s="1082">
        <v>237</v>
      </c>
      <c r="O12" s="1082"/>
      <c r="P12" s="1082"/>
      <c r="Q12" s="1082">
        <f t="shared" si="0"/>
        <v>239</v>
      </c>
      <c r="R12" s="1083"/>
      <c r="S12" s="1082">
        <f t="shared" si="1"/>
        <v>2490</v>
      </c>
      <c r="T12" s="1083"/>
    </row>
    <row r="13" spans="1:23" ht="21" customHeight="1" x14ac:dyDescent="0.3">
      <c r="A13" s="877" t="s">
        <v>200</v>
      </c>
      <c r="B13" s="1082">
        <v>86</v>
      </c>
      <c r="C13" s="1082"/>
      <c r="D13" s="1082">
        <v>259</v>
      </c>
      <c r="E13" s="1082"/>
      <c r="F13" s="1082"/>
      <c r="G13" s="1082">
        <v>99</v>
      </c>
      <c r="H13" s="1082"/>
      <c r="I13" s="1082">
        <v>361</v>
      </c>
      <c r="J13" s="1082"/>
      <c r="K13" s="1082"/>
      <c r="L13" s="1082">
        <v>136</v>
      </c>
      <c r="M13" s="1082"/>
      <c r="N13" s="1082">
        <v>130</v>
      </c>
      <c r="O13" s="1082"/>
      <c r="P13" s="1082"/>
      <c r="Q13" s="1082">
        <f t="shared" si="0"/>
        <v>321</v>
      </c>
      <c r="R13" s="1083"/>
      <c r="S13" s="1082">
        <f t="shared" si="1"/>
        <v>750</v>
      </c>
      <c r="T13" s="1083"/>
    </row>
    <row r="14" spans="1:23" ht="21" customHeight="1" x14ac:dyDescent="0.3">
      <c r="A14" s="877" t="s">
        <v>201</v>
      </c>
      <c r="B14" s="1082">
        <v>63</v>
      </c>
      <c r="C14" s="1082"/>
      <c r="D14" s="1082">
        <v>124</v>
      </c>
      <c r="E14" s="1082"/>
      <c r="F14" s="1082"/>
      <c r="G14" s="1082">
        <v>763</v>
      </c>
      <c r="H14" s="1082"/>
      <c r="I14" s="1082">
        <v>28</v>
      </c>
      <c r="J14" s="1082"/>
      <c r="K14" s="1082"/>
      <c r="L14" s="1082">
        <v>83</v>
      </c>
      <c r="M14" s="1082"/>
      <c r="N14" s="1082">
        <v>203</v>
      </c>
      <c r="O14" s="1082"/>
      <c r="P14" s="1082"/>
      <c r="Q14" s="1082">
        <f t="shared" si="0"/>
        <v>909</v>
      </c>
      <c r="R14" s="1083"/>
      <c r="S14" s="1082">
        <f t="shared" si="1"/>
        <v>355</v>
      </c>
      <c r="T14" s="1083"/>
    </row>
    <row r="15" spans="1:23" ht="21" customHeight="1" x14ac:dyDescent="0.3">
      <c r="A15" s="877" t="s">
        <v>202</v>
      </c>
      <c r="B15" s="1082">
        <v>94</v>
      </c>
      <c r="C15" s="1082"/>
      <c r="D15" s="1082">
        <v>213</v>
      </c>
      <c r="E15" s="1082"/>
      <c r="F15" s="1082"/>
      <c r="G15" s="1082">
        <v>1865</v>
      </c>
      <c r="H15" s="1082"/>
      <c r="I15" s="1082">
        <v>56</v>
      </c>
      <c r="J15" s="1082"/>
      <c r="K15" s="1082"/>
      <c r="L15" s="1082">
        <v>344</v>
      </c>
      <c r="M15" s="1082"/>
      <c r="N15" s="1082">
        <v>108</v>
      </c>
      <c r="O15" s="1082"/>
      <c r="P15" s="1082"/>
      <c r="Q15" s="1082">
        <f t="shared" si="0"/>
        <v>2303</v>
      </c>
      <c r="R15" s="1083"/>
      <c r="S15" s="1082">
        <f t="shared" si="1"/>
        <v>377</v>
      </c>
      <c r="T15" s="1083"/>
    </row>
    <row r="16" spans="1:23" ht="21" customHeight="1" x14ac:dyDescent="0.3">
      <c r="A16" s="877" t="s">
        <v>203</v>
      </c>
      <c r="B16" s="1082">
        <v>93</v>
      </c>
      <c r="C16" s="1082"/>
      <c r="D16" s="1082">
        <v>126</v>
      </c>
      <c r="E16" s="1082"/>
      <c r="F16" s="1082"/>
      <c r="G16" s="1082">
        <v>21</v>
      </c>
      <c r="H16" s="1082"/>
      <c r="I16" s="1082">
        <v>97</v>
      </c>
      <c r="J16" s="1082"/>
      <c r="K16" s="1082"/>
      <c r="L16" s="1082">
        <v>330</v>
      </c>
      <c r="M16" s="1082"/>
      <c r="N16" s="1082">
        <v>230</v>
      </c>
      <c r="O16" s="1082"/>
      <c r="P16" s="1082"/>
      <c r="Q16" s="1082">
        <f t="shared" si="0"/>
        <v>444</v>
      </c>
      <c r="R16" s="1083"/>
      <c r="S16" s="1082">
        <f t="shared" si="1"/>
        <v>453</v>
      </c>
      <c r="T16" s="1083"/>
    </row>
    <row r="17" spans="1:22" ht="21" customHeight="1" x14ac:dyDescent="0.3">
      <c r="A17" s="877" t="s">
        <v>204</v>
      </c>
      <c r="B17" s="1082">
        <v>68</v>
      </c>
      <c r="C17" s="1082"/>
      <c r="D17" s="1082">
        <v>232</v>
      </c>
      <c r="E17" s="1082"/>
      <c r="F17" s="1082"/>
      <c r="G17" s="1082">
        <v>58</v>
      </c>
      <c r="H17" s="1082"/>
      <c r="I17" s="1082">
        <v>99</v>
      </c>
      <c r="J17" s="1082"/>
      <c r="K17" s="1082"/>
      <c r="L17" s="1082">
        <v>247</v>
      </c>
      <c r="M17" s="1082"/>
      <c r="N17" s="1082">
        <v>79</v>
      </c>
      <c r="O17" s="1082"/>
      <c r="P17" s="1082"/>
      <c r="Q17" s="1082">
        <f t="shared" si="0"/>
        <v>373</v>
      </c>
      <c r="R17" s="1083"/>
      <c r="S17" s="1082">
        <f t="shared" si="1"/>
        <v>410</v>
      </c>
      <c r="T17" s="1083"/>
    </row>
    <row r="18" spans="1:22" ht="21" customHeight="1" x14ac:dyDescent="0.3">
      <c r="A18" s="1084" t="s">
        <v>205</v>
      </c>
      <c r="B18" s="1085">
        <v>14</v>
      </c>
      <c r="C18" s="1085"/>
      <c r="D18" s="1085">
        <v>4</v>
      </c>
      <c r="E18" s="1085"/>
      <c r="F18" s="1085"/>
      <c r="G18" s="1085">
        <v>21</v>
      </c>
      <c r="H18" s="1085"/>
      <c r="I18" s="1085">
        <v>14</v>
      </c>
      <c r="J18" s="1085"/>
      <c r="K18" s="1085"/>
      <c r="L18" s="1085">
        <v>146</v>
      </c>
      <c r="M18" s="1085"/>
      <c r="N18" s="1085">
        <v>105</v>
      </c>
      <c r="O18" s="1085"/>
      <c r="P18" s="1085"/>
      <c r="Q18" s="1085">
        <f t="shared" si="0"/>
        <v>181</v>
      </c>
      <c r="R18" s="1086"/>
      <c r="S18" s="1085">
        <f t="shared" si="1"/>
        <v>123</v>
      </c>
      <c r="T18" s="1086"/>
      <c r="V18" s="80"/>
    </row>
    <row r="19" spans="1:22" x14ac:dyDescent="0.3">
      <c r="A19" s="468"/>
      <c r="B19" s="468"/>
      <c r="C19" s="468"/>
      <c r="D19" s="468"/>
      <c r="E19" s="468"/>
      <c r="F19" s="468"/>
      <c r="G19" s="468"/>
      <c r="H19" s="468"/>
      <c r="I19" s="468"/>
      <c r="J19" s="468"/>
      <c r="K19" s="468"/>
      <c r="L19" s="468"/>
      <c r="M19" s="468"/>
      <c r="N19" s="468"/>
      <c r="O19" s="468"/>
      <c r="P19" s="468"/>
      <c r="Q19" s="468"/>
      <c r="R19" s="468"/>
      <c r="S19" s="468"/>
      <c r="T19" s="468"/>
    </row>
    <row r="20" spans="1:22" x14ac:dyDescent="0.3">
      <c r="A20" s="1627" t="s">
        <v>214</v>
      </c>
      <c r="B20" s="1627"/>
      <c r="C20" s="1627"/>
      <c r="D20" s="1627"/>
      <c r="E20" s="1627"/>
      <c r="F20" s="1627"/>
      <c r="G20" s="1627"/>
      <c r="H20" s="1627"/>
      <c r="I20" s="1627"/>
      <c r="J20" s="1627"/>
      <c r="K20" s="1627"/>
      <c r="L20" s="1627"/>
      <c r="M20" s="1627"/>
      <c r="N20" s="1627"/>
      <c r="O20" s="1627"/>
      <c r="P20" s="1627"/>
      <c r="Q20" s="1627"/>
      <c r="R20" s="1627"/>
      <c r="S20" s="1627"/>
      <c r="T20" s="1627"/>
      <c r="U20" s="58"/>
    </row>
    <row r="21" spans="1:22" x14ac:dyDescent="0.3">
      <c r="A21" s="58"/>
      <c r="B21" s="58"/>
      <c r="C21" s="58"/>
      <c r="D21" s="58"/>
      <c r="E21" s="58"/>
      <c r="F21" s="58"/>
      <c r="G21" s="58"/>
      <c r="H21" s="58"/>
      <c r="I21" s="58"/>
      <c r="J21" s="58"/>
      <c r="K21" s="58"/>
      <c r="L21" s="58"/>
      <c r="M21" s="58"/>
      <c r="N21" s="58"/>
      <c r="O21" s="58"/>
      <c r="P21" s="58"/>
      <c r="Q21" s="58"/>
      <c r="R21" s="58"/>
      <c r="S21" s="58"/>
      <c r="T21" s="81"/>
      <c r="U21" s="58"/>
    </row>
  </sheetData>
  <mergeCells count="6">
    <mergeCell ref="A20:T20"/>
    <mergeCell ref="A4:A5"/>
    <mergeCell ref="B4:E4"/>
    <mergeCell ref="G4:J4"/>
    <mergeCell ref="L4:O4"/>
    <mergeCell ref="Q4:T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&amp;L&amp;"Tahoma,Normal"500</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E26"/>
  <sheetViews>
    <sheetView showGridLines="0" view="pageBreakPreview" topLeftCell="A7" zoomScaleSheetLayoutView="100" workbookViewId="0"/>
  </sheetViews>
  <sheetFormatPr baseColWidth="10" defaultColWidth="12.5703125" defaultRowHeight="15" x14ac:dyDescent="0.3"/>
  <cols>
    <col min="1" max="1" width="10" style="78" customWidth="1"/>
    <col min="2" max="2" width="6.7109375" style="78" bestFit="1" customWidth="1"/>
    <col min="3" max="3" width="0.85546875" style="78" customWidth="1"/>
    <col min="4" max="4" width="6.7109375" style="78" bestFit="1" customWidth="1"/>
    <col min="5" max="5" width="0.85546875" style="78" customWidth="1"/>
    <col min="6" max="6" width="0.7109375" style="78" customWidth="1"/>
    <col min="7" max="7" width="7.85546875" style="78" bestFit="1" customWidth="1"/>
    <col min="8" max="8" width="0.85546875" style="78" customWidth="1"/>
    <col min="9" max="9" width="7.85546875" style="78" bestFit="1" customWidth="1"/>
    <col min="10" max="10" width="0.85546875" style="78" customWidth="1"/>
    <col min="11" max="11" width="0.7109375" style="78" customWidth="1"/>
    <col min="12" max="12" width="10.7109375" style="78" bestFit="1" customWidth="1"/>
    <col min="13" max="13" width="1.5703125" style="78" customWidth="1"/>
    <col min="14" max="14" width="11.7109375" style="78" bestFit="1" customWidth="1"/>
    <col min="15" max="16" width="1" style="78" customWidth="1"/>
    <col min="17" max="17" width="10.7109375" style="78" bestFit="1" customWidth="1"/>
    <col min="18" max="18" width="0.7109375" style="78" customWidth="1"/>
    <col min="19" max="19" width="13.7109375" style="78" bestFit="1" customWidth="1"/>
    <col min="20" max="21" width="1" style="78" customWidth="1"/>
    <col min="22" max="22" width="10.7109375" style="78" bestFit="1" customWidth="1"/>
    <col min="23" max="23" width="1.42578125" style="78" customWidth="1"/>
    <col min="24" max="24" width="10.7109375" style="78" bestFit="1" customWidth="1"/>
    <col min="25" max="25" width="1" style="78" customWidth="1"/>
    <col min="26" max="26" width="0.42578125" style="78" customWidth="1"/>
    <col min="27" max="27" width="14.140625" style="78" bestFit="1" customWidth="1"/>
    <col min="28" max="28" width="1.140625" style="78" customWidth="1"/>
    <col min="29" max="29" width="14.140625" style="78" bestFit="1" customWidth="1"/>
    <col min="30" max="30" width="2.7109375" style="78" customWidth="1"/>
    <col min="31" max="16384" width="12.5703125" style="78"/>
  </cols>
  <sheetData>
    <row r="1" spans="1:31" s="62" customFormat="1" ht="15.75" customHeight="1" x14ac:dyDescent="0.2">
      <c r="A1" s="466" t="s">
        <v>206</v>
      </c>
      <c r="B1" s="466"/>
      <c r="C1" s="466"/>
      <c r="D1" s="466"/>
      <c r="E1" s="466"/>
      <c r="F1" s="466"/>
      <c r="G1" s="466"/>
      <c r="H1" s="466"/>
      <c r="I1" s="466"/>
      <c r="J1" s="466"/>
      <c r="K1" s="466"/>
      <c r="L1" s="466"/>
      <c r="M1" s="466"/>
      <c r="N1" s="466"/>
      <c r="O1" s="466"/>
      <c r="P1" s="466"/>
      <c r="Q1" s="466"/>
      <c r="R1" s="466"/>
      <c r="S1" s="466"/>
      <c r="T1" s="466"/>
      <c r="U1" s="466"/>
      <c r="V1" s="466"/>
      <c r="W1" s="466"/>
      <c r="X1" s="466"/>
      <c r="Y1" s="466"/>
      <c r="Z1" s="466"/>
      <c r="AA1" s="466"/>
      <c r="AB1" s="466"/>
      <c r="AC1" s="550"/>
      <c r="AD1" s="464" t="s">
        <v>1616</v>
      </c>
      <c r="AE1" s="82"/>
    </row>
    <row r="2" spans="1:31" s="62" customFormat="1" ht="15.75" customHeight="1" x14ac:dyDescent="0.2">
      <c r="A2" s="466" t="s">
        <v>34</v>
      </c>
      <c r="B2" s="466"/>
      <c r="C2" s="466"/>
      <c r="D2" s="466"/>
      <c r="E2" s="466"/>
      <c r="F2" s="466"/>
      <c r="G2" s="466"/>
      <c r="H2" s="466"/>
      <c r="I2" s="466"/>
      <c r="J2" s="466"/>
      <c r="K2" s="466"/>
      <c r="L2" s="466"/>
      <c r="M2" s="466"/>
      <c r="N2" s="466"/>
      <c r="O2" s="466"/>
      <c r="P2" s="466"/>
      <c r="Q2" s="466"/>
      <c r="R2" s="466"/>
      <c r="S2" s="466"/>
      <c r="T2" s="466"/>
      <c r="U2" s="466"/>
      <c r="V2" s="466"/>
      <c r="W2" s="466"/>
      <c r="X2" s="466"/>
      <c r="Y2" s="466"/>
      <c r="Z2" s="466"/>
      <c r="AA2" s="466"/>
      <c r="AB2" s="466"/>
      <c r="AC2" s="466"/>
      <c r="AD2" s="551"/>
      <c r="AE2" s="82"/>
    </row>
    <row r="3" spans="1:31" s="62" customFormat="1" x14ac:dyDescent="0.2">
      <c r="A3" s="466"/>
      <c r="B3" s="466"/>
      <c r="C3" s="466"/>
      <c r="D3" s="466"/>
      <c r="E3" s="466"/>
      <c r="F3" s="466"/>
      <c r="G3" s="466"/>
      <c r="H3" s="466"/>
      <c r="I3" s="466"/>
      <c r="J3" s="466"/>
      <c r="K3" s="466"/>
      <c r="L3" s="466"/>
      <c r="M3" s="466"/>
      <c r="N3" s="466"/>
      <c r="O3" s="466"/>
      <c r="P3" s="466"/>
      <c r="Q3" s="466"/>
      <c r="R3" s="466"/>
      <c r="S3" s="466"/>
      <c r="T3" s="466"/>
      <c r="U3" s="466"/>
      <c r="V3" s="466"/>
      <c r="W3" s="466"/>
      <c r="X3" s="466"/>
      <c r="Y3" s="466"/>
      <c r="Z3" s="466"/>
      <c r="AA3" s="466"/>
      <c r="AB3" s="466"/>
      <c r="AC3" s="466"/>
      <c r="AD3" s="551"/>
      <c r="AE3" s="82"/>
    </row>
    <row r="4" spans="1:31" s="65" customFormat="1" ht="21" customHeight="1" x14ac:dyDescent="0.3">
      <c r="A4" s="1633" t="s">
        <v>190</v>
      </c>
      <c r="B4" s="1633" t="s">
        <v>208</v>
      </c>
      <c r="C4" s="1636"/>
      <c r="D4" s="1636"/>
      <c r="E4" s="1636"/>
      <c r="F4" s="712"/>
      <c r="G4" s="1633" t="s">
        <v>209</v>
      </c>
      <c r="H4" s="1636"/>
      <c r="I4" s="1636"/>
      <c r="J4" s="1636"/>
      <c r="K4" s="712"/>
      <c r="L4" s="1630" t="s">
        <v>210</v>
      </c>
      <c r="M4" s="1630"/>
      <c r="N4" s="1630"/>
      <c r="O4" s="1630"/>
      <c r="P4" s="1630"/>
      <c r="Q4" s="1630"/>
      <c r="R4" s="1630"/>
      <c r="S4" s="1630"/>
      <c r="T4" s="1630"/>
      <c r="U4" s="1630"/>
      <c r="V4" s="1630"/>
      <c r="W4" s="1630"/>
      <c r="X4" s="1630"/>
      <c r="Y4" s="1630"/>
      <c r="Z4" s="1630"/>
      <c r="AA4" s="1630"/>
      <c r="AB4" s="1630"/>
      <c r="AC4" s="1638"/>
      <c r="AD4" s="1638"/>
      <c r="AE4" s="78"/>
    </row>
    <row r="5" spans="1:31" s="65" customFormat="1" ht="21" customHeight="1" x14ac:dyDescent="0.3">
      <c r="A5" s="1634"/>
      <c r="B5" s="1637"/>
      <c r="C5" s="1637"/>
      <c r="D5" s="1637"/>
      <c r="E5" s="1637"/>
      <c r="F5" s="552"/>
      <c r="G5" s="1637"/>
      <c r="H5" s="1637"/>
      <c r="I5" s="1637"/>
      <c r="J5" s="1637"/>
      <c r="K5" s="552"/>
      <c r="L5" s="1639" t="s">
        <v>211</v>
      </c>
      <c r="M5" s="1640"/>
      <c r="N5" s="1640"/>
      <c r="O5" s="1640"/>
      <c r="P5" s="83"/>
      <c r="Q5" s="1639" t="s">
        <v>212</v>
      </c>
      <c r="R5" s="1639"/>
      <c r="S5" s="1640"/>
      <c r="T5" s="1640"/>
      <c r="U5" s="83"/>
      <c r="V5" s="1639" t="s">
        <v>213</v>
      </c>
      <c r="W5" s="1639"/>
      <c r="X5" s="1640"/>
      <c r="Y5" s="1640"/>
      <c r="Z5" s="83"/>
      <c r="AA5" s="1641" t="s">
        <v>0</v>
      </c>
      <c r="AB5" s="1642"/>
      <c r="AC5" s="1643"/>
      <c r="AD5" s="1643"/>
      <c r="AE5" s="78"/>
    </row>
    <row r="6" spans="1:31" s="84" customFormat="1" ht="21" customHeight="1" x14ac:dyDescent="0.2">
      <c r="A6" s="1635"/>
      <c r="B6" s="1329">
        <v>2012</v>
      </c>
      <c r="C6" s="1329"/>
      <c r="D6" s="1329">
        <v>2013</v>
      </c>
      <c r="E6" s="1329"/>
      <c r="F6" s="1327"/>
      <c r="G6" s="1329">
        <v>2012</v>
      </c>
      <c r="H6" s="1329"/>
      <c r="I6" s="1329">
        <v>2013</v>
      </c>
      <c r="J6" s="1329"/>
      <c r="K6" s="1329"/>
      <c r="L6" s="1329">
        <v>2012</v>
      </c>
      <c r="M6" s="1329"/>
      <c r="N6" s="1329">
        <v>2013</v>
      </c>
      <c r="O6" s="1329"/>
      <c r="P6" s="1330"/>
      <c r="Q6" s="1329">
        <v>2012</v>
      </c>
      <c r="R6" s="1329"/>
      <c r="S6" s="1329">
        <v>2013</v>
      </c>
      <c r="T6" s="1329"/>
      <c r="U6" s="1328"/>
      <c r="V6" s="1329">
        <v>2012</v>
      </c>
      <c r="W6" s="1329"/>
      <c r="X6" s="1329">
        <v>2013</v>
      </c>
      <c r="Y6" s="1329"/>
      <c r="Z6" s="1328"/>
      <c r="AA6" s="1414">
        <v>2012</v>
      </c>
      <c r="AB6" s="1329"/>
      <c r="AC6" s="1414">
        <v>2013</v>
      </c>
      <c r="AD6" s="1329"/>
    </row>
    <row r="7" spans="1:31" ht="24" customHeight="1" x14ac:dyDescent="0.3">
      <c r="A7" s="555" t="s">
        <v>0</v>
      </c>
      <c r="B7" s="642">
        <f>SUM(B8:B19)</f>
        <v>2380</v>
      </c>
      <c r="C7" s="642"/>
      <c r="D7" s="642">
        <f>SUM(D8:D19)</f>
        <v>4666</v>
      </c>
      <c r="E7" s="642"/>
      <c r="F7" s="642"/>
      <c r="G7" s="642">
        <f>SUM(G8:G19)</f>
        <v>14929</v>
      </c>
      <c r="H7" s="642"/>
      <c r="I7" s="642">
        <f>SUM(I8:I19)</f>
        <v>31783</v>
      </c>
      <c r="J7" s="642"/>
      <c r="K7" s="642"/>
      <c r="L7" s="642">
        <f>SUM(L8:L19)</f>
        <v>1729832.1099999999</v>
      </c>
      <c r="M7" s="642"/>
      <c r="N7" s="642">
        <f>SUM(N8:N19)</f>
        <v>1722162.75</v>
      </c>
      <c r="O7" s="642"/>
      <c r="P7" s="642"/>
      <c r="Q7" s="642">
        <f>SUM(Q8:Q19)</f>
        <v>5555582.8099999996</v>
      </c>
      <c r="R7" s="642"/>
      <c r="S7" s="642">
        <f>SUM(S8:S19)</f>
        <v>6046262.6399999987</v>
      </c>
      <c r="T7" s="642"/>
      <c r="U7" s="642"/>
      <c r="V7" s="642">
        <f>SUM(V8:V19)</f>
        <v>2490445.0999999996</v>
      </c>
      <c r="W7" s="642"/>
      <c r="X7" s="642">
        <f>SUM(X8:X19)</f>
        <v>2693886.8800000004</v>
      </c>
      <c r="Y7" s="642"/>
      <c r="Z7" s="642"/>
      <c r="AA7" s="642">
        <f>SUM(AA8:AA19)</f>
        <v>9775860.0199999996</v>
      </c>
      <c r="AB7" s="643"/>
      <c r="AC7" s="642">
        <f>SUM(AC8:AC19)</f>
        <v>10462312.270000001</v>
      </c>
      <c r="AD7" s="643"/>
    </row>
    <row r="8" spans="1:31" ht="24" customHeight="1" x14ac:dyDescent="0.3">
      <c r="A8" s="1079" t="s">
        <v>194</v>
      </c>
      <c r="B8" s="1134">
        <v>65</v>
      </c>
      <c r="C8" s="1134">
        <v>641</v>
      </c>
      <c r="D8" s="1134">
        <v>295</v>
      </c>
      <c r="E8" s="1134">
        <v>641</v>
      </c>
      <c r="F8" s="1134"/>
      <c r="G8" s="1134">
        <v>495</v>
      </c>
      <c r="H8" s="1134">
        <v>641</v>
      </c>
      <c r="I8" s="1134">
        <v>1958</v>
      </c>
      <c r="J8" s="1134">
        <v>641</v>
      </c>
      <c r="K8" s="1134"/>
      <c r="L8" s="1134">
        <v>181627.29</v>
      </c>
      <c r="M8" s="1134">
        <v>181627.29</v>
      </c>
      <c r="N8" s="1134">
        <v>118865.98</v>
      </c>
      <c r="O8" s="1134">
        <v>641</v>
      </c>
      <c r="P8" s="1134"/>
      <c r="Q8" s="1134">
        <v>603890.12</v>
      </c>
      <c r="R8" s="1134">
        <v>641</v>
      </c>
      <c r="S8" s="1134">
        <v>501777.1</v>
      </c>
      <c r="T8" s="1134">
        <v>641</v>
      </c>
      <c r="U8" s="1134"/>
      <c r="V8" s="1134">
        <v>187182.6</v>
      </c>
      <c r="W8" s="1134">
        <v>641</v>
      </c>
      <c r="X8" s="1134">
        <v>183624.53</v>
      </c>
      <c r="Y8" s="1134">
        <v>641</v>
      </c>
      <c r="Z8" s="1134"/>
      <c r="AA8" s="1134">
        <f t="shared" ref="AA8:AA19" si="0">SUM(L8,Q8,V8)</f>
        <v>972700.01</v>
      </c>
      <c r="AB8" s="1129"/>
      <c r="AC8" s="1134">
        <f t="shared" ref="AC8:AC19" si="1">SUM(N8,S8,X8)</f>
        <v>804267.61</v>
      </c>
      <c r="AD8" s="1129"/>
    </row>
    <row r="9" spans="1:31" ht="24" customHeight="1" x14ac:dyDescent="0.3">
      <c r="A9" s="877" t="s">
        <v>195</v>
      </c>
      <c r="B9" s="1135">
        <v>270</v>
      </c>
      <c r="C9" s="1135">
        <v>654</v>
      </c>
      <c r="D9" s="1135">
        <v>414</v>
      </c>
      <c r="E9" s="1135">
        <v>654</v>
      </c>
      <c r="F9" s="1135"/>
      <c r="G9" s="1135">
        <v>1685</v>
      </c>
      <c r="H9" s="1135">
        <v>654</v>
      </c>
      <c r="I9" s="1135">
        <v>2605</v>
      </c>
      <c r="J9" s="1135">
        <v>654</v>
      </c>
      <c r="K9" s="1135"/>
      <c r="L9" s="1135">
        <v>68041.16</v>
      </c>
      <c r="M9" s="1135">
        <v>68041.16</v>
      </c>
      <c r="N9" s="1135">
        <v>137857</v>
      </c>
      <c r="O9" s="1135">
        <v>654</v>
      </c>
      <c r="P9" s="1135"/>
      <c r="Q9" s="1135">
        <v>266095.15999999997</v>
      </c>
      <c r="R9" s="1135">
        <v>654</v>
      </c>
      <c r="S9" s="1135">
        <v>596306.15</v>
      </c>
      <c r="T9" s="1135">
        <v>654</v>
      </c>
      <c r="U9" s="1135"/>
      <c r="V9" s="1135">
        <v>77046.350000000006</v>
      </c>
      <c r="W9" s="1135">
        <v>654</v>
      </c>
      <c r="X9" s="1135">
        <v>309764.38</v>
      </c>
      <c r="Y9" s="1135">
        <v>654</v>
      </c>
      <c r="Z9" s="1135"/>
      <c r="AA9" s="1135">
        <f t="shared" si="0"/>
        <v>411182.66999999993</v>
      </c>
      <c r="AB9" s="1131"/>
      <c r="AC9" s="1135">
        <f t="shared" si="1"/>
        <v>1043927.53</v>
      </c>
      <c r="AD9" s="1131"/>
    </row>
    <row r="10" spans="1:31" ht="24" customHeight="1" x14ac:dyDescent="0.3">
      <c r="A10" s="877" t="s">
        <v>196</v>
      </c>
      <c r="B10" s="1135">
        <v>266</v>
      </c>
      <c r="C10" s="1135">
        <v>534</v>
      </c>
      <c r="D10" s="1135">
        <v>250</v>
      </c>
      <c r="E10" s="1135">
        <v>534</v>
      </c>
      <c r="F10" s="1135"/>
      <c r="G10" s="1135">
        <v>1527</v>
      </c>
      <c r="H10" s="1135">
        <v>534</v>
      </c>
      <c r="I10" s="1135">
        <v>1909</v>
      </c>
      <c r="J10" s="1135">
        <v>534</v>
      </c>
      <c r="K10" s="1135"/>
      <c r="L10" s="1135">
        <v>76476.37</v>
      </c>
      <c r="M10" s="1135">
        <v>76476.37</v>
      </c>
      <c r="N10" s="1135">
        <v>164933.28</v>
      </c>
      <c r="O10" s="1135">
        <v>534</v>
      </c>
      <c r="P10" s="1135"/>
      <c r="Q10" s="1135">
        <v>270805.63</v>
      </c>
      <c r="R10" s="1135">
        <v>534</v>
      </c>
      <c r="S10" s="1135">
        <v>392576.41</v>
      </c>
      <c r="T10" s="1135">
        <v>534</v>
      </c>
      <c r="U10" s="1135"/>
      <c r="V10" s="1135">
        <v>92646.09</v>
      </c>
      <c r="W10" s="1135">
        <v>534</v>
      </c>
      <c r="X10" s="1135">
        <v>251596.81</v>
      </c>
      <c r="Y10" s="1135">
        <v>534</v>
      </c>
      <c r="Z10" s="1135"/>
      <c r="AA10" s="1135">
        <f t="shared" si="0"/>
        <v>439928.08999999997</v>
      </c>
      <c r="AB10" s="1131"/>
      <c r="AC10" s="1135">
        <f t="shared" si="1"/>
        <v>809106.5</v>
      </c>
      <c r="AD10" s="1131"/>
    </row>
    <row r="11" spans="1:31" ht="24" customHeight="1" x14ac:dyDescent="0.3">
      <c r="A11" s="877" t="s">
        <v>197</v>
      </c>
      <c r="B11" s="1135">
        <v>190</v>
      </c>
      <c r="C11" s="1135">
        <v>482</v>
      </c>
      <c r="D11" s="1135">
        <v>410</v>
      </c>
      <c r="E11" s="1135">
        <v>482</v>
      </c>
      <c r="F11" s="1135"/>
      <c r="G11" s="1135">
        <v>1339</v>
      </c>
      <c r="H11" s="1135">
        <v>482</v>
      </c>
      <c r="I11" s="1135">
        <v>2790</v>
      </c>
      <c r="J11" s="1135">
        <v>482</v>
      </c>
      <c r="K11" s="1135"/>
      <c r="L11" s="1135">
        <v>145076.54999999999</v>
      </c>
      <c r="M11" s="1135">
        <v>145076.54999999999</v>
      </c>
      <c r="N11" s="1135">
        <v>104416.5</v>
      </c>
      <c r="O11" s="1135">
        <v>482</v>
      </c>
      <c r="P11" s="1135"/>
      <c r="Q11" s="1135">
        <v>469261.38</v>
      </c>
      <c r="R11" s="1135">
        <v>482</v>
      </c>
      <c r="S11" s="1135">
        <v>425078.1</v>
      </c>
      <c r="T11" s="1135">
        <v>482</v>
      </c>
      <c r="U11" s="1135"/>
      <c r="V11" s="1135">
        <v>294219.18</v>
      </c>
      <c r="W11" s="1135">
        <v>482</v>
      </c>
      <c r="X11" s="1135">
        <v>156122.79999999999</v>
      </c>
      <c r="Y11" s="1135">
        <v>482</v>
      </c>
      <c r="Z11" s="1135"/>
      <c r="AA11" s="1135">
        <f t="shared" si="0"/>
        <v>908557.10999999987</v>
      </c>
      <c r="AB11" s="1131"/>
      <c r="AC11" s="1135">
        <f t="shared" si="1"/>
        <v>685617.39999999991</v>
      </c>
      <c r="AD11" s="1131"/>
    </row>
    <row r="12" spans="1:31" ht="24" customHeight="1" x14ac:dyDescent="0.3">
      <c r="A12" s="877" t="s">
        <v>198</v>
      </c>
      <c r="B12" s="1135">
        <v>216</v>
      </c>
      <c r="C12" s="1135">
        <v>559</v>
      </c>
      <c r="D12" s="1135">
        <v>609</v>
      </c>
      <c r="E12" s="1135">
        <v>559</v>
      </c>
      <c r="F12" s="1135"/>
      <c r="G12" s="1135">
        <v>1295</v>
      </c>
      <c r="H12" s="1135">
        <v>559</v>
      </c>
      <c r="I12" s="1135">
        <v>4387</v>
      </c>
      <c r="J12" s="1135">
        <v>559</v>
      </c>
      <c r="K12" s="1135"/>
      <c r="L12" s="1135">
        <v>127105.64</v>
      </c>
      <c r="M12" s="1135">
        <v>127105.64</v>
      </c>
      <c r="N12" s="1135">
        <v>136564.92000000001</v>
      </c>
      <c r="O12" s="1135">
        <v>559</v>
      </c>
      <c r="P12" s="1135"/>
      <c r="Q12" s="1135">
        <v>574551.75</v>
      </c>
      <c r="R12" s="1135">
        <v>559</v>
      </c>
      <c r="S12" s="1135">
        <v>595166.80000000005</v>
      </c>
      <c r="T12" s="1135">
        <v>559</v>
      </c>
      <c r="U12" s="1135"/>
      <c r="V12" s="1135">
        <v>220458.83</v>
      </c>
      <c r="W12" s="1135">
        <v>559</v>
      </c>
      <c r="X12" s="1135">
        <v>205603.38</v>
      </c>
      <c r="Y12" s="1135">
        <v>559</v>
      </c>
      <c r="Z12" s="1135"/>
      <c r="AA12" s="1135">
        <f t="shared" si="0"/>
        <v>922116.22</v>
      </c>
      <c r="AB12" s="1131"/>
      <c r="AC12" s="1135">
        <f t="shared" si="1"/>
        <v>937335.10000000009</v>
      </c>
      <c r="AD12" s="1131"/>
    </row>
    <row r="13" spans="1:31" ht="24" customHeight="1" x14ac:dyDescent="0.3">
      <c r="A13" s="877" t="s">
        <v>199</v>
      </c>
      <c r="B13" s="1135">
        <v>10</v>
      </c>
      <c r="C13" s="1135">
        <v>560</v>
      </c>
      <c r="D13" s="1135">
        <v>445</v>
      </c>
      <c r="E13" s="1135">
        <v>560</v>
      </c>
      <c r="F13" s="1135"/>
      <c r="G13" s="1135">
        <v>38</v>
      </c>
      <c r="H13" s="1135">
        <v>560</v>
      </c>
      <c r="I13" s="1135">
        <v>3248</v>
      </c>
      <c r="J13" s="1135">
        <v>560</v>
      </c>
      <c r="K13" s="1135"/>
      <c r="L13" s="1135">
        <v>144582.65</v>
      </c>
      <c r="M13" s="1135">
        <v>144582.65</v>
      </c>
      <c r="N13" s="1135">
        <v>270148.84999999998</v>
      </c>
      <c r="O13" s="1135">
        <v>560</v>
      </c>
      <c r="P13" s="1135"/>
      <c r="Q13" s="1135">
        <v>544924.80000000005</v>
      </c>
      <c r="R13" s="1135">
        <v>560</v>
      </c>
      <c r="S13" s="1135">
        <v>536365.02</v>
      </c>
      <c r="T13" s="1135">
        <v>560</v>
      </c>
      <c r="U13" s="1135"/>
      <c r="V13" s="1135">
        <v>211680.28</v>
      </c>
      <c r="W13" s="1135">
        <v>560</v>
      </c>
      <c r="X13" s="1135">
        <v>228417.37</v>
      </c>
      <c r="Y13" s="1135">
        <v>560</v>
      </c>
      <c r="Z13" s="1135"/>
      <c r="AA13" s="1135">
        <f t="shared" si="0"/>
        <v>901187.7300000001</v>
      </c>
      <c r="AB13" s="1131"/>
      <c r="AC13" s="1135">
        <f t="shared" si="1"/>
        <v>1034931.24</v>
      </c>
      <c r="AD13" s="1131"/>
    </row>
    <row r="14" spans="1:31" ht="24" customHeight="1" x14ac:dyDescent="0.3">
      <c r="A14" s="877" t="s">
        <v>200</v>
      </c>
      <c r="B14" s="1135">
        <v>317</v>
      </c>
      <c r="C14" s="1135">
        <v>461</v>
      </c>
      <c r="D14" s="1135">
        <v>386</v>
      </c>
      <c r="E14" s="1135">
        <v>461</v>
      </c>
      <c r="F14" s="1135"/>
      <c r="G14" s="1135">
        <v>1571</v>
      </c>
      <c r="H14" s="1135">
        <v>461</v>
      </c>
      <c r="I14" s="1135">
        <v>2786</v>
      </c>
      <c r="J14" s="1135">
        <v>461</v>
      </c>
      <c r="K14" s="1135"/>
      <c r="L14" s="1135">
        <v>171901.47</v>
      </c>
      <c r="M14" s="1135">
        <v>171901.47</v>
      </c>
      <c r="N14" s="1135">
        <v>243979.6</v>
      </c>
      <c r="O14" s="1135">
        <v>461</v>
      </c>
      <c r="P14" s="1135"/>
      <c r="Q14" s="1135">
        <v>472040.71</v>
      </c>
      <c r="R14" s="1135">
        <v>461</v>
      </c>
      <c r="S14" s="1135">
        <v>543476.44999999995</v>
      </c>
      <c r="T14" s="1135">
        <v>461</v>
      </c>
      <c r="U14" s="1135"/>
      <c r="V14" s="1135">
        <v>161223.70000000001</v>
      </c>
      <c r="W14" s="1135">
        <v>461</v>
      </c>
      <c r="X14" s="1135">
        <v>205485.17</v>
      </c>
      <c r="Y14" s="1135">
        <v>461</v>
      </c>
      <c r="Z14" s="1135"/>
      <c r="AA14" s="1135">
        <f t="shared" si="0"/>
        <v>805165.88000000012</v>
      </c>
      <c r="AB14" s="1131"/>
      <c r="AC14" s="1135">
        <f t="shared" si="1"/>
        <v>992941.22</v>
      </c>
      <c r="AD14" s="1131"/>
    </row>
    <row r="15" spans="1:31" ht="24" customHeight="1" x14ac:dyDescent="0.3">
      <c r="A15" s="877" t="s">
        <v>201</v>
      </c>
      <c r="B15" s="1135">
        <v>277</v>
      </c>
      <c r="C15" s="1135">
        <v>437</v>
      </c>
      <c r="D15" s="1135">
        <v>418</v>
      </c>
      <c r="E15" s="1135">
        <v>437</v>
      </c>
      <c r="F15" s="1135"/>
      <c r="G15" s="1135">
        <v>1625</v>
      </c>
      <c r="H15" s="1135">
        <v>437</v>
      </c>
      <c r="I15" s="1135">
        <v>2937</v>
      </c>
      <c r="J15" s="1135">
        <v>437</v>
      </c>
      <c r="K15" s="1135"/>
      <c r="L15" s="1135">
        <v>195935.35999999999</v>
      </c>
      <c r="M15" s="1135">
        <v>195935.35999999999</v>
      </c>
      <c r="N15" s="1135">
        <v>112908.37</v>
      </c>
      <c r="O15" s="1135">
        <v>437</v>
      </c>
      <c r="P15" s="1135"/>
      <c r="Q15" s="1135">
        <v>434793.66</v>
      </c>
      <c r="R15" s="1135">
        <v>437</v>
      </c>
      <c r="S15" s="1135">
        <v>667439.1</v>
      </c>
      <c r="T15" s="1135">
        <v>437</v>
      </c>
      <c r="U15" s="1135"/>
      <c r="V15" s="1135">
        <v>240197.2</v>
      </c>
      <c r="W15" s="1135">
        <v>437</v>
      </c>
      <c r="X15" s="1135">
        <v>190982.78</v>
      </c>
      <c r="Y15" s="1135">
        <v>437</v>
      </c>
      <c r="Z15" s="1135"/>
      <c r="AA15" s="1135">
        <f t="shared" si="0"/>
        <v>870926.22</v>
      </c>
      <c r="AB15" s="1131"/>
      <c r="AC15" s="1135">
        <f t="shared" si="1"/>
        <v>971330.25</v>
      </c>
      <c r="AD15" s="1131"/>
    </row>
    <row r="16" spans="1:31" ht="24" customHeight="1" x14ac:dyDescent="0.3">
      <c r="A16" s="877" t="s">
        <v>202</v>
      </c>
      <c r="B16" s="1135">
        <v>461</v>
      </c>
      <c r="C16" s="1135">
        <v>543</v>
      </c>
      <c r="D16" s="1135">
        <v>422</v>
      </c>
      <c r="E16" s="1135">
        <v>543</v>
      </c>
      <c r="F16" s="1135"/>
      <c r="G16" s="1135">
        <v>3275</v>
      </c>
      <c r="H16" s="1135">
        <v>543</v>
      </c>
      <c r="I16" s="1135">
        <v>2757</v>
      </c>
      <c r="J16" s="1135">
        <v>543</v>
      </c>
      <c r="K16" s="1135"/>
      <c r="L16" s="1135">
        <v>124525.55</v>
      </c>
      <c r="M16" s="1135">
        <v>124525.55</v>
      </c>
      <c r="N16" s="1135">
        <v>49820.61</v>
      </c>
      <c r="O16" s="1135">
        <v>543</v>
      </c>
      <c r="P16" s="1135"/>
      <c r="Q16" s="1135">
        <v>425577.96</v>
      </c>
      <c r="R16" s="1135">
        <v>543</v>
      </c>
      <c r="S16" s="1135">
        <v>442761.51</v>
      </c>
      <c r="T16" s="1135">
        <v>543</v>
      </c>
      <c r="U16" s="1135"/>
      <c r="V16" s="1135">
        <v>300454.95</v>
      </c>
      <c r="W16" s="1135">
        <v>543</v>
      </c>
      <c r="X16" s="1135">
        <v>225528.85</v>
      </c>
      <c r="Y16" s="1135">
        <v>543</v>
      </c>
      <c r="Z16" s="1135"/>
      <c r="AA16" s="1135">
        <f t="shared" si="0"/>
        <v>850558.46</v>
      </c>
      <c r="AB16" s="1131"/>
      <c r="AC16" s="1135">
        <f t="shared" si="1"/>
        <v>718110.97</v>
      </c>
      <c r="AD16" s="1131"/>
    </row>
    <row r="17" spans="1:30" ht="24" customHeight="1" x14ac:dyDescent="0.3">
      <c r="A17" s="877" t="s">
        <v>203</v>
      </c>
      <c r="B17" s="1135">
        <v>306</v>
      </c>
      <c r="C17" s="1135">
        <v>600</v>
      </c>
      <c r="D17" s="1135">
        <v>692</v>
      </c>
      <c r="E17" s="1135">
        <v>600</v>
      </c>
      <c r="F17" s="1135"/>
      <c r="G17" s="1135">
        <v>2075</v>
      </c>
      <c r="H17" s="1135">
        <v>600</v>
      </c>
      <c r="I17" s="1135">
        <v>3976</v>
      </c>
      <c r="J17" s="1135">
        <v>600</v>
      </c>
      <c r="K17" s="1135"/>
      <c r="L17" s="1135">
        <v>185612.15</v>
      </c>
      <c r="M17" s="1135">
        <v>185612.15</v>
      </c>
      <c r="N17" s="1135">
        <v>158483.21</v>
      </c>
      <c r="O17" s="1135">
        <v>600</v>
      </c>
      <c r="P17" s="1135"/>
      <c r="Q17" s="1135">
        <v>457722.42</v>
      </c>
      <c r="R17" s="1135">
        <v>600</v>
      </c>
      <c r="S17" s="1135">
        <v>553230.22</v>
      </c>
      <c r="T17" s="1135">
        <v>600</v>
      </c>
      <c r="U17" s="1135"/>
      <c r="V17" s="1135">
        <v>221421.15</v>
      </c>
      <c r="W17" s="1135">
        <v>600</v>
      </c>
      <c r="X17" s="1135">
        <v>340223.25</v>
      </c>
      <c r="Y17" s="1135">
        <v>600</v>
      </c>
      <c r="Z17" s="1135"/>
      <c r="AA17" s="1135">
        <f t="shared" si="0"/>
        <v>864755.72</v>
      </c>
      <c r="AB17" s="1131"/>
      <c r="AC17" s="1135">
        <f t="shared" si="1"/>
        <v>1051936.68</v>
      </c>
      <c r="AD17" s="1131"/>
    </row>
    <row r="18" spans="1:30" ht="24" customHeight="1" x14ac:dyDescent="0.3">
      <c r="A18" s="877" t="s">
        <v>204</v>
      </c>
      <c r="B18" s="1132">
        <v>0</v>
      </c>
      <c r="C18" s="1135">
        <v>543</v>
      </c>
      <c r="D18" s="1135">
        <v>300</v>
      </c>
      <c r="E18" s="1135">
        <v>543</v>
      </c>
      <c r="F18" s="1135"/>
      <c r="G18" s="1132">
        <v>0</v>
      </c>
      <c r="H18" s="1135">
        <v>543</v>
      </c>
      <c r="I18" s="1135">
        <v>2280</v>
      </c>
      <c r="J18" s="1135">
        <v>543</v>
      </c>
      <c r="K18" s="1135"/>
      <c r="L18" s="1135">
        <v>57203.64</v>
      </c>
      <c r="M18" s="1135">
        <v>57203.64</v>
      </c>
      <c r="N18" s="1135">
        <v>74703.509999999995</v>
      </c>
      <c r="O18" s="1135">
        <v>543</v>
      </c>
      <c r="P18" s="1135"/>
      <c r="Q18" s="1135">
        <v>228868.33</v>
      </c>
      <c r="R18" s="1135">
        <v>543</v>
      </c>
      <c r="S18" s="1135">
        <v>346132.21</v>
      </c>
      <c r="T18" s="1135">
        <v>543</v>
      </c>
      <c r="U18" s="1135"/>
      <c r="V18" s="1135">
        <v>153180.59</v>
      </c>
      <c r="W18" s="1135">
        <v>543</v>
      </c>
      <c r="X18" s="1135">
        <v>187993</v>
      </c>
      <c r="Y18" s="1135">
        <v>543</v>
      </c>
      <c r="Z18" s="1135"/>
      <c r="AA18" s="1135">
        <f t="shared" si="0"/>
        <v>439252.55999999994</v>
      </c>
      <c r="AB18" s="1131"/>
      <c r="AC18" s="1135">
        <f t="shared" si="1"/>
        <v>608828.72</v>
      </c>
      <c r="AD18" s="1131"/>
    </row>
    <row r="19" spans="1:30" ht="24" customHeight="1" x14ac:dyDescent="0.3">
      <c r="A19" s="1084" t="s">
        <v>205</v>
      </c>
      <c r="B19" s="1133">
        <v>2</v>
      </c>
      <c r="C19" s="1133">
        <v>216</v>
      </c>
      <c r="D19" s="1133">
        <v>25</v>
      </c>
      <c r="E19" s="1133">
        <v>216</v>
      </c>
      <c r="F19" s="1133"/>
      <c r="G19" s="1133">
        <v>4</v>
      </c>
      <c r="H19" s="1133">
        <v>216</v>
      </c>
      <c r="I19" s="1133">
        <v>150</v>
      </c>
      <c r="J19" s="1133">
        <v>216</v>
      </c>
      <c r="K19" s="1133"/>
      <c r="L19" s="1133">
        <v>251744.28</v>
      </c>
      <c r="M19" s="1133">
        <v>251744.28</v>
      </c>
      <c r="N19" s="1133">
        <v>149480.92000000001</v>
      </c>
      <c r="O19" s="1133">
        <v>216</v>
      </c>
      <c r="P19" s="1133"/>
      <c r="Q19" s="1133">
        <v>807050.89</v>
      </c>
      <c r="R19" s="1133">
        <v>216</v>
      </c>
      <c r="S19" s="1133">
        <v>445953.57</v>
      </c>
      <c r="T19" s="1133">
        <v>216</v>
      </c>
      <c r="U19" s="1133"/>
      <c r="V19" s="1133">
        <v>330734.18</v>
      </c>
      <c r="W19" s="1133">
        <v>216</v>
      </c>
      <c r="X19" s="1133">
        <v>208544.56</v>
      </c>
      <c r="Y19" s="1133">
        <v>216</v>
      </c>
      <c r="Z19" s="1133"/>
      <c r="AA19" s="1133">
        <f t="shared" si="0"/>
        <v>1389529.3499999999</v>
      </c>
      <c r="AB19" s="1136"/>
      <c r="AC19" s="1133">
        <f t="shared" si="1"/>
        <v>803979.05</v>
      </c>
      <c r="AD19" s="1136"/>
    </row>
    <row r="20" spans="1:30" s="85" customFormat="1" ht="15" customHeight="1" x14ac:dyDescent="0.3">
      <c r="A20" s="553"/>
      <c r="B20" s="553"/>
      <c r="C20" s="553"/>
      <c r="D20" s="553"/>
      <c r="E20" s="553"/>
      <c r="F20" s="553"/>
      <c r="G20" s="553"/>
      <c r="H20" s="553"/>
      <c r="I20" s="553"/>
      <c r="J20" s="553"/>
      <c r="K20" s="553"/>
      <c r="L20" s="553"/>
      <c r="M20" s="553"/>
      <c r="N20" s="553"/>
      <c r="O20" s="553"/>
      <c r="P20" s="553"/>
      <c r="Q20" s="553"/>
      <c r="R20" s="553"/>
      <c r="S20" s="553"/>
      <c r="T20" s="553"/>
      <c r="U20" s="553"/>
      <c r="V20" s="553"/>
      <c r="W20" s="553"/>
      <c r="X20" s="553"/>
      <c r="Y20" s="553"/>
      <c r="Z20" s="553"/>
      <c r="AA20" s="553"/>
      <c r="AB20" s="553"/>
      <c r="AC20" s="553"/>
      <c r="AD20" s="553"/>
    </row>
    <row r="21" spans="1:30" ht="15" customHeight="1" x14ac:dyDescent="0.3">
      <c r="A21" s="1632" t="s">
        <v>214</v>
      </c>
      <c r="B21" s="1632"/>
      <c r="C21" s="1632"/>
      <c r="D21" s="1632"/>
      <c r="E21" s="1632"/>
      <c r="F21" s="1632"/>
      <c r="G21" s="1632"/>
      <c r="H21" s="1632"/>
      <c r="I21" s="1632"/>
      <c r="J21" s="1632"/>
      <c r="K21" s="1632"/>
      <c r="L21" s="1632"/>
      <c r="M21" s="1632"/>
      <c r="N21" s="1632"/>
      <c r="O21" s="1632"/>
      <c r="P21" s="1632"/>
      <c r="Q21" s="1632"/>
      <c r="R21" s="1632"/>
      <c r="S21" s="1632"/>
      <c r="T21" s="1632"/>
      <c r="U21" s="1632"/>
      <c r="V21" s="1632"/>
      <c r="W21" s="1632"/>
      <c r="X21" s="1632"/>
      <c r="Y21" s="554"/>
      <c r="Z21" s="554"/>
      <c r="AA21" s="554"/>
      <c r="AB21" s="554"/>
      <c r="AC21" s="554"/>
      <c r="AD21" s="554"/>
    </row>
    <row r="22" spans="1:30" x14ac:dyDescent="0.3">
      <c r="A22" s="54"/>
      <c r="B22" s="55"/>
      <c r="C22" s="55"/>
      <c r="D22" s="55"/>
      <c r="E22" s="55"/>
      <c r="F22" s="55"/>
      <c r="G22" s="55"/>
      <c r="H22" s="55"/>
      <c r="I22" s="55"/>
      <c r="J22" s="55"/>
      <c r="K22" s="55"/>
      <c r="L22" s="55"/>
      <c r="M22" s="55"/>
      <c r="N22" s="55"/>
      <c r="O22" s="55"/>
      <c r="P22" s="55"/>
      <c r="Q22" s="55"/>
      <c r="R22" s="55"/>
      <c r="S22" s="55"/>
      <c r="T22" s="55"/>
      <c r="U22" s="55"/>
      <c r="V22" s="55"/>
      <c r="W22" s="55"/>
      <c r="X22" s="55"/>
      <c r="Y22" s="58"/>
      <c r="Z22" s="58"/>
      <c r="AA22" s="58"/>
      <c r="AB22" s="58"/>
      <c r="AC22" s="58"/>
      <c r="AD22" s="58"/>
    </row>
    <row r="26" spans="1:30" x14ac:dyDescent="0.3">
      <c r="N26" s="86"/>
    </row>
  </sheetData>
  <mergeCells count="9">
    <mergeCell ref="A21:X21"/>
    <mergeCell ref="A4:A6"/>
    <mergeCell ref="B4:E5"/>
    <mergeCell ref="G4:J5"/>
    <mergeCell ref="L4:AD4"/>
    <mergeCell ref="L5:O5"/>
    <mergeCell ref="Q5:T5"/>
    <mergeCell ref="V5:Y5"/>
    <mergeCell ref="AA5:AD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&amp;R&amp;"Tahoma,Normal"501</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Z23"/>
  <sheetViews>
    <sheetView showGridLines="0" view="pageBreakPreview" zoomScaleSheetLayoutView="100" workbookViewId="0"/>
  </sheetViews>
  <sheetFormatPr baseColWidth="10" defaultColWidth="12.5703125" defaultRowHeight="15" x14ac:dyDescent="0.3"/>
  <cols>
    <col min="1" max="1" width="19.5703125" style="78" customWidth="1"/>
    <col min="2" max="2" width="9" style="78" bestFit="1" customWidth="1"/>
    <col min="3" max="3" width="1.7109375" style="78" customWidth="1"/>
    <col min="4" max="4" width="9" style="78" bestFit="1" customWidth="1"/>
    <col min="5" max="5" width="1.7109375" style="78" customWidth="1"/>
    <col min="6" max="6" width="12.7109375" style="78" bestFit="1" customWidth="1"/>
    <col min="7" max="7" width="1.7109375" style="78" customWidth="1"/>
    <col min="8" max="8" width="13.7109375" style="78" bestFit="1" customWidth="1"/>
    <col min="9" max="10" width="1.7109375" style="78" customWidth="1"/>
    <col min="11" max="11" width="12.7109375" style="78" bestFit="1" customWidth="1"/>
    <col min="12" max="12" width="1.7109375" style="78" customWidth="1"/>
    <col min="13" max="13" width="12.7109375" style="78" bestFit="1" customWidth="1"/>
    <col min="14" max="14" width="2.42578125" style="78" customWidth="1"/>
    <col min="15" max="15" width="1.7109375" style="78" customWidth="1"/>
    <col min="16" max="16" width="15.28515625" style="78" bestFit="1" customWidth="1"/>
    <col min="17" max="17" width="2.7109375" style="78" customWidth="1"/>
    <col min="18" max="18" width="15.28515625" style="78" bestFit="1" customWidth="1"/>
    <col min="19" max="19" width="2.42578125" style="78" customWidth="1"/>
    <col min="20" max="20" width="5.5703125" style="78" customWidth="1"/>
    <col min="21" max="16384" width="12.5703125" style="78"/>
  </cols>
  <sheetData>
    <row r="1" spans="1:26" s="88" customFormat="1" ht="15.75" customHeight="1" x14ac:dyDescent="0.2">
      <c r="A1" s="466" t="s">
        <v>215</v>
      </c>
      <c r="B1" s="87"/>
      <c r="C1" s="87"/>
      <c r="D1" s="87"/>
      <c r="E1" s="87"/>
      <c r="F1" s="87"/>
      <c r="G1" s="87"/>
      <c r="H1" s="87"/>
      <c r="I1" s="87"/>
      <c r="J1" s="87"/>
      <c r="K1" s="87"/>
      <c r="L1" s="87"/>
      <c r="M1" s="87"/>
      <c r="N1" s="87"/>
      <c r="O1" s="87"/>
      <c r="P1" s="87"/>
      <c r="Q1" s="87"/>
      <c r="R1" s="87"/>
      <c r="S1" s="464" t="s">
        <v>1617</v>
      </c>
      <c r="U1" s="89"/>
      <c r="V1" s="89"/>
      <c r="W1" s="89"/>
      <c r="X1" s="89"/>
      <c r="Y1" s="89"/>
      <c r="Z1" s="89"/>
    </row>
    <row r="2" spans="1:26" s="88" customFormat="1" ht="15.75" customHeight="1" x14ac:dyDescent="0.3">
      <c r="A2" s="466" t="s">
        <v>34</v>
      </c>
      <c r="B2" s="87"/>
      <c r="C2" s="87"/>
      <c r="D2" s="87"/>
      <c r="E2" s="87"/>
      <c r="F2" s="87"/>
      <c r="G2" s="87"/>
      <c r="H2" s="87"/>
      <c r="I2" s="87"/>
      <c r="J2" s="87"/>
      <c r="K2" s="87"/>
      <c r="L2" s="87"/>
      <c r="M2" s="87"/>
      <c r="N2" s="87"/>
      <c r="O2" s="87"/>
      <c r="P2" s="87"/>
      <c r="Q2" s="87"/>
      <c r="R2" s="87"/>
      <c r="S2" s="87"/>
      <c r="T2" s="90"/>
      <c r="U2" s="90"/>
      <c r="V2" s="90"/>
      <c r="W2" s="91"/>
      <c r="X2" s="91"/>
      <c r="Y2" s="91"/>
      <c r="Z2" s="91"/>
    </row>
    <row r="3" spans="1:26" ht="14.25" customHeight="1" x14ac:dyDescent="0.3">
      <c r="A3" s="467"/>
      <c r="B3" s="465"/>
      <c r="C3" s="465"/>
      <c r="D3" s="465"/>
      <c r="E3" s="467"/>
      <c r="F3" s="467"/>
      <c r="G3" s="467"/>
      <c r="H3" s="467"/>
      <c r="I3" s="467"/>
      <c r="J3" s="467"/>
      <c r="K3" s="467"/>
      <c r="L3" s="467"/>
      <c r="M3" s="467"/>
      <c r="N3" s="467"/>
      <c r="O3" s="467"/>
      <c r="P3" s="467"/>
      <c r="Q3" s="467"/>
      <c r="R3" s="467"/>
      <c r="S3" s="467"/>
      <c r="T3" s="55"/>
    </row>
    <row r="4" spans="1:26" ht="21" customHeight="1" x14ac:dyDescent="0.3">
      <c r="A4" s="1628" t="s">
        <v>190</v>
      </c>
      <c r="B4" s="1628" t="s">
        <v>217</v>
      </c>
      <c r="C4" s="1628"/>
      <c r="D4" s="1628"/>
      <c r="E4" s="1636"/>
      <c r="F4" s="1630" t="s">
        <v>210</v>
      </c>
      <c r="G4" s="1630"/>
      <c r="H4" s="1630"/>
      <c r="I4" s="1630"/>
      <c r="J4" s="1630"/>
      <c r="K4" s="1630"/>
      <c r="L4" s="1630"/>
      <c r="M4" s="1630"/>
      <c r="N4" s="1630"/>
      <c r="O4" s="1630"/>
      <c r="P4" s="1630"/>
      <c r="Q4" s="1630"/>
      <c r="R4" s="1630"/>
      <c r="S4" s="1630"/>
      <c r="T4" s="55"/>
    </row>
    <row r="5" spans="1:26" ht="20.25" customHeight="1" x14ac:dyDescent="0.3">
      <c r="A5" s="1644"/>
      <c r="B5" s="1644"/>
      <c r="C5" s="1644"/>
      <c r="D5" s="1644"/>
      <c r="E5" s="1644"/>
      <c r="F5" s="1639" t="s">
        <v>218</v>
      </c>
      <c r="G5" s="1639"/>
      <c r="H5" s="1639"/>
      <c r="I5" s="1639"/>
      <c r="J5" s="711"/>
      <c r="K5" s="1639" t="s">
        <v>219</v>
      </c>
      <c r="L5" s="1639"/>
      <c r="M5" s="1639"/>
      <c r="N5" s="1639"/>
      <c r="O5" s="711"/>
      <c r="P5" s="1639" t="s">
        <v>0</v>
      </c>
      <c r="Q5" s="1639"/>
      <c r="R5" s="1639"/>
      <c r="S5" s="1640"/>
      <c r="T5" s="58"/>
    </row>
    <row r="6" spans="1:26" s="79" customFormat="1" ht="20.25" customHeight="1" x14ac:dyDescent="0.35">
      <c r="A6" s="1635"/>
      <c r="B6" s="1329">
        <v>2012</v>
      </c>
      <c r="C6" s="1329"/>
      <c r="D6" s="1329">
        <v>2013</v>
      </c>
      <c r="E6" s="1329"/>
      <c r="F6" s="1329">
        <v>2012</v>
      </c>
      <c r="G6" s="1329"/>
      <c r="H6" s="1329">
        <v>2013</v>
      </c>
      <c r="I6" s="1329"/>
      <c r="J6" s="1326"/>
      <c r="K6" s="1329">
        <v>2012</v>
      </c>
      <c r="L6" s="1329"/>
      <c r="M6" s="1329">
        <v>2013</v>
      </c>
      <c r="N6" s="1329"/>
      <c r="O6" s="1326"/>
      <c r="P6" s="1331">
        <v>2012</v>
      </c>
      <c r="Q6" s="1331"/>
      <c r="R6" s="1331">
        <v>2013</v>
      </c>
      <c r="S6" s="1331"/>
      <c r="T6" s="92"/>
    </row>
    <row r="7" spans="1:26" ht="24" customHeight="1" x14ac:dyDescent="0.3">
      <c r="A7" s="144" t="s">
        <v>0</v>
      </c>
      <c r="B7" s="516">
        <f>SUM(B8:B19)</f>
        <v>126459</v>
      </c>
      <c r="C7" s="516"/>
      <c r="D7" s="516">
        <f>SUM(D8:D19)</f>
        <v>133683</v>
      </c>
      <c r="E7" s="516"/>
      <c r="F7" s="516">
        <f>SUM(F8:F19)</f>
        <v>155246855.43000001</v>
      </c>
      <c r="G7" s="516"/>
      <c r="H7" s="516">
        <f>SUM(H8:H19)</f>
        <v>180421308.64000002</v>
      </c>
      <c r="I7" s="516"/>
      <c r="J7" s="516"/>
      <c r="K7" s="516">
        <f>SUM(K8:K19)</f>
        <v>57074946.219999999</v>
      </c>
      <c r="L7" s="516"/>
      <c r="M7" s="516">
        <f>SUM(M8:M19)</f>
        <v>71390013.890000001</v>
      </c>
      <c r="N7" s="516"/>
      <c r="O7" s="516"/>
      <c r="P7" s="516">
        <f>SUM(P8:P19)</f>
        <v>212321801.64999998</v>
      </c>
      <c r="Q7" s="516"/>
      <c r="R7" s="516">
        <f>SUM(R8:R19)</f>
        <v>251811322.53000003</v>
      </c>
      <c r="S7" s="145"/>
      <c r="T7" s="58"/>
    </row>
    <row r="8" spans="1:26" ht="24" customHeight="1" x14ac:dyDescent="0.3">
      <c r="A8" s="1079" t="s">
        <v>194</v>
      </c>
      <c r="B8" s="1129">
        <v>10442</v>
      </c>
      <c r="C8" s="1129"/>
      <c r="D8" s="1129">
        <v>11026</v>
      </c>
      <c r="E8" s="1129"/>
      <c r="F8" s="1129">
        <v>12479576.369999999</v>
      </c>
      <c r="G8" s="1129"/>
      <c r="H8" s="1129">
        <v>15533448.85</v>
      </c>
      <c r="I8" s="1129"/>
      <c r="J8" s="1129"/>
      <c r="K8" s="1130">
        <v>0</v>
      </c>
      <c r="L8" s="1129"/>
      <c r="M8" s="1130">
        <v>0</v>
      </c>
      <c r="N8" s="1129"/>
      <c r="O8" s="1129"/>
      <c r="P8" s="1129">
        <f>SUM(F8,K8)</f>
        <v>12479576.369999999</v>
      </c>
      <c r="Q8" s="1129"/>
      <c r="R8" s="1129">
        <f t="shared" ref="R8:R19" si="0">SUM(H8,M8)</f>
        <v>15533448.85</v>
      </c>
      <c r="S8" s="1080"/>
      <c r="T8" s="58"/>
    </row>
    <row r="9" spans="1:26" ht="24" customHeight="1" x14ac:dyDescent="0.3">
      <c r="A9" s="877" t="s">
        <v>195</v>
      </c>
      <c r="B9" s="1131">
        <v>10366</v>
      </c>
      <c r="C9" s="1131"/>
      <c r="D9" s="1131">
        <v>10810</v>
      </c>
      <c r="E9" s="1131"/>
      <c r="F9" s="1131">
        <v>11561770.9</v>
      </c>
      <c r="G9" s="1131"/>
      <c r="H9" s="1131">
        <v>13899143.800000001</v>
      </c>
      <c r="I9" s="1131"/>
      <c r="J9" s="1131"/>
      <c r="K9" s="1131">
        <v>8852095.0399999991</v>
      </c>
      <c r="L9" s="1131"/>
      <c r="M9" s="1131">
        <v>11016648.92</v>
      </c>
      <c r="N9" s="1131"/>
      <c r="O9" s="1131"/>
      <c r="P9" s="1131">
        <f t="shared" ref="P9:P19" si="1">SUM(F9,K9)</f>
        <v>20413865.939999998</v>
      </c>
      <c r="Q9" s="1131"/>
      <c r="R9" s="1131">
        <f t="shared" si="0"/>
        <v>24915792.719999999</v>
      </c>
      <c r="S9" s="1082"/>
      <c r="T9" s="58"/>
    </row>
    <row r="10" spans="1:26" ht="24" customHeight="1" x14ac:dyDescent="0.3">
      <c r="A10" s="877" t="s">
        <v>196</v>
      </c>
      <c r="B10" s="1131">
        <v>10419</v>
      </c>
      <c r="C10" s="1131"/>
      <c r="D10" s="1131">
        <v>10812</v>
      </c>
      <c r="E10" s="1131"/>
      <c r="F10" s="1131">
        <v>12563348.25</v>
      </c>
      <c r="G10" s="1131"/>
      <c r="H10" s="1131">
        <v>14723188.449999999</v>
      </c>
      <c r="I10" s="1131"/>
      <c r="J10" s="1131"/>
      <c r="K10" s="1132">
        <v>0</v>
      </c>
      <c r="L10" s="1131"/>
      <c r="M10" s="1132">
        <v>0</v>
      </c>
      <c r="N10" s="1131"/>
      <c r="O10" s="1131"/>
      <c r="P10" s="1131">
        <f t="shared" si="1"/>
        <v>12563348.25</v>
      </c>
      <c r="Q10" s="1131"/>
      <c r="R10" s="1131">
        <f t="shared" si="0"/>
        <v>14723188.449999999</v>
      </c>
      <c r="S10" s="1082"/>
      <c r="T10" s="58"/>
    </row>
    <row r="11" spans="1:26" ht="24" customHeight="1" x14ac:dyDescent="0.3">
      <c r="A11" s="877" t="s">
        <v>197</v>
      </c>
      <c r="B11" s="1131">
        <v>10440</v>
      </c>
      <c r="C11" s="1131"/>
      <c r="D11" s="1131">
        <v>10830</v>
      </c>
      <c r="E11" s="1131"/>
      <c r="F11" s="1131">
        <v>12477498.310000001</v>
      </c>
      <c r="G11" s="1131"/>
      <c r="H11" s="1131">
        <v>14236448.82</v>
      </c>
      <c r="I11" s="1131"/>
      <c r="J11" s="1131"/>
      <c r="K11" s="1131">
        <v>9092543.5600000005</v>
      </c>
      <c r="L11" s="1131"/>
      <c r="M11" s="1131">
        <v>11539338.949999999</v>
      </c>
      <c r="N11" s="1131"/>
      <c r="O11" s="1131"/>
      <c r="P11" s="1131">
        <f t="shared" si="1"/>
        <v>21570041.870000001</v>
      </c>
      <c r="Q11" s="1131"/>
      <c r="R11" s="1131">
        <f>SUM(H11,M11)</f>
        <v>25775787.77</v>
      </c>
      <c r="S11" s="1082"/>
      <c r="T11" s="58"/>
    </row>
    <row r="12" spans="1:26" ht="24" customHeight="1" x14ac:dyDescent="0.3">
      <c r="A12" s="877" t="s">
        <v>198</v>
      </c>
      <c r="B12" s="1131">
        <v>10452</v>
      </c>
      <c r="C12" s="1131"/>
      <c r="D12" s="1131">
        <v>10907</v>
      </c>
      <c r="E12" s="1131"/>
      <c r="F12" s="1131">
        <v>12898525.189999999</v>
      </c>
      <c r="G12" s="1131"/>
      <c r="H12" s="1131">
        <v>15045795.609999999</v>
      </c>
      <c r="I12" s="1131"/>
      <c r="J12" s="1131"/>
      <c r="K12" s="1132">
        <v>0</v>
      </c>
      <c r="L12" s="1131"/>
      <c r="M12" s="1132">
        <v>0</v>
      </c>
      <c r="N12" s="1131"/>
      <c r="O12" s="1131"/>
      <c r="P12" s="1131">
        <f t="shared" si="1"/>
        <v>12898525.189999999</v>
      </c>
      <c r="Q12" s="1131"/>
      <c r="R12" s="1131">
        <f>SUM(H12,M12)</f>
        <v>15045795.609999999</v>
      </c>
      <c r="S12" s="1082"/>
      <c r="T12" s="58"/>
    </row>
    <row r="13" spans="1:26" ht="24" customHeight="1" x14ac:dyDescent="0.3">
      <c r="A13" s="877" t="s">
        <v>199</v>
      </c>
      <c r="B13" s="1131">
        <v>10450</v>
      </c>
      <c r="C13" s="1131"/>
      <c r="D13" s="1131">
        <v>10960</v>
      </c>
      <c r="E13" s="1131"/>
      <c r="F13" s="1131">
        <v>12614722.279999999</v>
      </c>
      <c r="G13" s="1131"/>
      <c r="H13" s="1131">
        <v>14698855.26</v>
      </c>
      <c r="I13" s="1131"/>
      <c r="J13" s="1131"/>
      <c r="K13" s="1131">
        <v>9169957.7300000004</v>
      </c>
      <c r="L13" s="1131"/>
      <c r="M13" s="1131">
        <v>11925299.529999999</v>
      </c>
      <c r="N13" s="1131"/>
      <c r="O13" s="1131"/>
      <c r="P13" s="1131">
        <f t="shared" si="1"/>
        <v>21784680.009999998</v>
      </c>
      <c r="Q13" s="1131"/>
      <c r="R13" s="1131">
        <f>SUM(H13,M13)</f>
        <v>26624154.789999999</v>
      </c>
      <c r="S13" s="1082"/>
      <c r="T13" s="58"/>
    </row>
    <row r="14" spans="1:26" ht="24" customHeight="1" x14ac:dyDescent="0.3">
      <c r="A14" s="877" t="s">
        <v>200</v>
      </c>
      <c r="B14" s="1131">
        <v>10507</v>
      </c>
      <c r="C14" s="1131"/>
      <c r="D14" s="1131">
        <v>11037</v>
      </c>
      <c r="E14" s="1131"/>
      <c r="F14" s="1131">
        <v>13050453.57</v>
      </c>
      <c r="G14" s="1131"/>
      <c r="H14" s="1131">
        <v>15371699.83</v>
      </c>
      <c r="I14" s="1131"/>
      <c r="J14" s="1131"/>
      <c r="K14" s="1132">
        <v>0</v>
      </c>
      <c r="L14" s="1131"/>
      <c r="M14" s="1132">
        <v>0</v>
      </c>
      <c r="N14" s="1131"/>
      <c r="O14" s="1131"/>
      <c r="P14" s="1131">
        <f t="shared" si="1"/>
        <v>13050453.57</v>
      </c>
      <c r="Q14" s="1131"/>
      <c r="R14" s="1131">
        <f>SUM(H14,M14)</f>
        <v>15371699.83</v>
      </c>
      <c r="S14" s="1082"/>
      <c r="T14" s="58"/>
    </row>
    <row r="15" spans="1:26" ht="24" customHeight="1" x14ac:dyDescent="0.3">
      <c r="A15" s="877" t="s">
        <v>201</v>
      </c>
      <c r="B15" s="1131">
        <v>10569</v>
      </c>
      <c r="C15" s="1131"/>
      <c r="D15" s="1131">
        <v>11065</v>
      </c>
      <c r="E15" s="1131"/>
      <c r="F15" s="1131">
        <v>13219718.470000001</v>
      </c>
      <c r="G15" s="1131"/>
      <c r="H15" s="1131">
        <v>15450235.18</v>
      </c>
      <c r="I15" s="1131"/>
      <c r="J15" s="1131"/>
      <c r="K15" s="1131">
        <v>9477981.0899999999</v>
      </c>
      <c r="L15" s="1131"/>
      <c r="M15" s="1131">
        <v>12373353.18</v>
      </c>
      <c r="N15" s="1131"/>
      <c r="O15" s="1131"/>
      <c r="P15" s="1131">
        <f t="shared" si="1"/>
        <v>22697699.560000002</v>
      </c>
      <c r="Q15" s="1131"/>
      <c r="R15" s="1131">
        <f>SUM(H15,M15)</f>
        <v>27823588.359999999</v>
      </c>
      <c r="S15" s="1082"/>
      <c r="T15" s="58"/>
    </row>
    <row r="16" spans="1:26" ht="24" customHeight="1" x14ac:dyDescent="0.3">
      <c r="A16" s="877" t="s">
        <v>202</v>
      </c>
      <c r="B16" s="1131">
        <v>10619</v>
      </c>
      <c r="C16" s="1131"/>
      <c r="D16" s="1131">
        <v>11141</v>
      </c>
      <c r="E16" s="1131"/>
      <c r="F16" s="1131">
        <v>12928078.26</v>
      </c>
      <c r="G16" s="1131"/>
      <c r="H16" s="1131">
        <v>14982496.66</v>
      </c>
      <c r="I16" s="1131"/>
      <c r="J16" s="1131"/>
      <c r="K16" s="1132">
        <v>0</v>
      </c>
      <c r="L16" s="1131"/>
      <c r="M16" s="1132">
        <v>0</v>
      </c>
      <c r="N16" s="1131"/>
      <c r="O16" s="1131"/>
      <c r="P16" s="1131">
        <f t="shared" si="1"/>
        <v>12928078.26</v>
      </c>
      <c r="Q16" s="1131"/>
      <c r="R16" s="1131">
        <f t="shared" si="0"/>
        <v>14982496.66</v>
      </c>
      <c r="S16" s="1082"/>
      <c r="T16" s="58"/>
    </row>
    <row r="17" spans="1:20" ht="24" customHeight="1" x14ac:dyDescent="0.3">
      <c r="A17" s="877" t="s">
        <v>203</v>
      </c>
      <c r="B17" s="1131">
        <v>10512</v>
      </c>
      <c r="C17" s="1131"/>
      <c r="D17" s="1131">
        <v>11440</v>
      </c>
      <c r="E17" s="1131"/>
      <c r="F17" s="1131">
        <v>13106144.470000001</v>
      </c>
      <c r="G17" s="1131"/>
      <c r="H17" s="1131">
        <v>15461265.560000001</v>
      </c>
      <c r="I17" s="1131"/>
      <c r="J17" s="1131"/>
      <c r="K17" s="1131">
        <v>9410273.75</v>
      </c>
      <c r="L17" s="1131"/>
      <c r="M17" s="1131">
        <v>12216923.83</v>
      </c>
      <c r="N17" s="1131"/>
      <c r="O17" s="1131"/>
      <c r="P17" s="1131">
        <f t="shared" si="1"/>
        <v>22516418.219999999</v>
      </c>
      <c r="Q17" s="1131"/>
      <c r="R17" s="1131">
        <f t="shared" si="0"/>
        <v>27678189.390000001</v>
      </c>
      <c r="S17" s="1082"/>
      <c r="T17" s="58"/>
    </row>
    <row r="18" spans="1:20" ht="24" customHeight="1" x14ac:dyDescent="0.3">
      <c r="A18" s="877" t="s">
        <v>204</v>
      </c>
      <c r="B18" s="1131">
        <v>10893</v>
      </c>
      <c r="C18" s="1131"/>
      <c r="D18" s="1131">
        <v>11249</v>
      </c>
      <c r="E18" s="1131"/>
      <c r="F18" s="1131">
        <v>13204592.51</v>
      </c>
      <c r="G18" s="1131"/>
      <c r="H18" s="1131">
        <v>15198875.68</v>
      </c>
      <c r="I18" s="1131"/>
      <c r="J18" s="1131"/>
      <c r="K18" s="1132">
        <v>0</v>
      </c>
      <c r="L18" s="1131"/>
      <c r="M18" s="1132">
        <v>0</v>
      </c>
      <c r="N18" s="1131"/>
      <c r="O18" s="1131"/>
      <c r="P18" s="1131">
        <f t="shared" si="1"/>
        <v>13204592.51</v>
      </c>
      <c r="Q18" s="1131"/>
      <c r="R18" s="1131">
        <f t="shared" si="0"/>
        <v>15198875.68</v>
      </c>
      <c r="S18" s="1082"/>
      <c r="T18" s="58"/>
    </row>
    <row r="19" spans="1:20" ht="27.75" customHeight="1" x14ac:dyDescent="0.3">
      <c r="A19" s="1084" t="s">
        <v>205</v>
      </c>
      <c r="B19" s="1133">
        <v>10790</v>
      </c>
      <c r="C19" s="1133"/>
      <c r="D19" s="1133">
        <v>12406</v>
      </c>
      <c r="E19" s="1133"/>
      <c r="F19" s="1133">
        <v>15142426.85</v>
      </c>
      <c r="G19" s="1133"/>
      <c r="H19" s="1133">
        <v>15819854.939999999</v>
      </c>
      <c r="I19" s="1133"/>
      <c r="J19" s="1133"/>
      <c r="K19" s="1133">
        <v>11072095.050000001</v>
      </c>
      <c r="L19" s="1133"/>
      <c r="M19" s="1133">
        <v>12318449.48</v>
      </c>
      <c r="N19" s="1133"/>
      <c r="O19" s="1133"/>
      <c r="P19" s="1133">
        <f t="shared" si="1"/>
        <v>26214521.899999999</v>
      </c>
      <c r="Q19" s="1133"/>
      <c r="R19" s="1133">
        <f t="shared" si="0"/>
        <v>28138304.420000002</v>
      </c>
      <c r="S19" s="1085"/>
      <c r="T19" s="58"/>
    </row>
    <row r="20" spans="1:20" x14ac:dyDescent="0.3">
      <c r="A20" s="556"/>
      <c r="B20" s="557"/>
      <c r="C20" s="557"/>
      <c r="D20" s="557"/>
      <c r="E20" s="557"/>
      <c r="F20" s="558"/>
      <c r="G20" s="557"/>
      <c r="H20" s="558"/>
      <c r="I20" s="557"/>
      <c r="J20" s="557"/>
      <c r="K20" s="558"/>
      <c r="L20" s="557"/>
      <c r="M20" s="558"/>
      <c r="N20" s="557"/>
      <c r="O20" s="557"/>
      <c r="P20" s="558"/>
      <c r="Q20" s="557"/>
      <c r="R20" s="558"/>
      <c r="S20" s="557"/>
      <c r="T20" s="58"/>
    </row>
    <row r="21" spans="1:20" ht="15" customHeight="1" x14ac:dyDescent="0.3">
      <c r="A21" s="1627" t="s">
        <v>214</v>
      </c>
      <c r="B21" s="1627"/>
      <c r="C21" s="1627"/>
      <c r="D21" s="1627"/>
      <c r="E21" s="1627"/>
      <c r="F21" s="1627"/>
      <c r="G21" s="1627"/>
      <c r="H21" s="1627"/>
      <c r="I21" s="1627"/>
      <c r="J21" s="1627"/>
      <c r="K21" s="1627"/>
      <c r="L21" s="1627"/>
      <c r="M21" s="1627"/>
      <c r="N21" s="1627"/>
      <c r="O21" s="1627"/>
      <c r="P21" s="1627"/>
      <c r="Q21" s="1627"/>
      <c r="R21" s="1627"/>
      <c r="S21" s="1627"/>
      <c r="T21" s="58"/>
    </row>
    <row r="22" spans="1:20" x14ac:dyDescent="0.3">
      <c r="G22" s="58"/>
      <c r="H22" s="58"/>
      <c r="I22" s="58"/>
      <c r="J22" s="58"/>
      <c r="K22" s="58"/>
      <c r="L22" s="58"/>
      <c r="M22" s="58"/>
      <c r="N22" s="58"/>
      <c r="O22" s="58"/>
      <c r="P22" s="58"/>
      <c r="Q22" s="58"/>
      <c r="R22" s="58"/>
      <c r="S22" s="58"/>
      <c r="T22" s="58"/>
    </row>
    <row r="23" spans="1:20" x14ac:dyDescent="0.3">
      <c r="A23" s="58"/>
      <c r="B23" s="58"/>
      <c r="C23" s="58"/>
      <c r="D23" s="58"/>
      <c r="E23" s="58"/>
      <c r="F23" s="58"/>
      <c r="G23" s="58"/>
      <c r="H23" s="58"/>
      <c r="I23" s="58"/>
      <c r="J23" s="58"/>
      <c r="K23" s="58"/>
      <c r="L23" s="58"/>
      <c r="M23" s="58"/>
      <c r="N23" s="58"/>
      <c r="O23" s="58"/>
      <c r="P23" s="58"/>
      <c r="Q23" s="58"/>
      <c r="R23" s="58"/>
      <c r="S23" s="81"/>
      <c r="T23" s="81"/>
    </row>
  </sheetData>
  <mergeCells count="7">
    <mergeCell ref="A21:S21"/>
    <mergeCell ref="A4:A6"/>
    <mergeCell ref="B4:E5"/>
    <mergeCell ref="F4:S4"/>
    <mergeCell ref="F5:I5"/>
    <mergeCell ref="K5:N5"/>
    <mergeCell ref="P5:S5"/>
  </mergeCells>
  <printOptions horizontalCentered="1" verticalCentered="1"/>
  <pageMargins left="0.98425196850393704" right="0.39370078740157483" top="0.39370078740157483" bottom="0.39370078740157483" header="0" footer="0.59055118110236227"/>
  <pageSetup scale="85" orientation="landscape" r:id="rId1"/>
  <headerFooter alignWithMargins="0">
    <oddFooter>&amp;L&amp;"Tahoma,Normal"502</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D28"/>
  <sheetViews>
    <sheetView showGridLines="0" view="pageBreakPreview" zoomScaleNormal="75" zoomScaleSheetLayoutView="100" workbookViewId="0"/>
  </sheetViews>
  <sheetFormatPr baseColWidth="10" defaultColWidth="12.5703125" defaultRowHeight="12.75" x14ac:dyDescent="0.2"/>
  <cols>
    <col min="1" max="1" width="18" style="101" customWidth="1"/>
    <col min="2" max="2" width="6.85546875" style="101" customWidth="1"/>
    <col min="3" max="3" width="2.28515625" style="103" customWidth="1"/>
    <col min="4" max="4" width="7.7109375" style="101" customWidth="1"/>
    <col min="5" max="5" width="1.5703125" style="103" customWidth="1"/>
    <col min="6" max="6" width="13.42578125" style="101" customWidth="1"/>
    <col min="7" max="7" width="0.42578125" style="103" customWidth="1"/>
    <col min="8" max="8" width="7.5703125" style="101" customWidth="1"/>
    <col min="9" max="9" width="1.28515625" style="103" customWidth="1"/>
    <col min="10" max="10" width="7" style="101" customWidth="1"/>
    <col min="11" max="11" width="1.5703125" style="103" customWidth="1"/>
    <col min="12" max="12" width="13.85546875" style="101" customWidth="1"/>
    <col min="13" max="13" width="0.7109375" style="103" customWidth="1"/>
    <col min="14" max="14" width="8.140625" style="101" customWidth="1"/>
    <col min="15" max="15" width="1.42578125" style="103" customWidth="1"/>
    <col min="16" max="16" width="8.140625" style="101" customWidth="1"/>
    <col min="17" max="17" width="2.140625" style="103" customWidth="1"/>
    <col min="18" max="18" width="13.5703125" style="101" customWidth="1"/>
    <col min="19" max="19" width="0.42578125" style="103" customWidth="1"/>
    <col min="20" max="20" width="8.42578125" style="101" customWidth="1"/>
    <col min="21" max="21" width="2.28515625" style="103" customWidth="1"/>
    <col min="22" max="22" width="8.42578125" style="101" customWidth="1"/>
    <col min="23" max="23" width="1.7109375" style="103" customWidth="1"/>
    <col min="24" max="24" width="15.28515625" style="101" customWidth="1"/>
    <col min="25" max="25" width="1.140625" style="103" customWidth="1"/>
    <col min="26" max="26" width="6.42578125" style="101" customWidth="1"/>
    <col min="27" max="27" width="12.28515625" style="101" customWidth="1"/>
    <col min="28" max="28" width="7.85546875" style="101" customWidth="1"/>
    <col min="29" max="29" width="6.5703125" style="101" customWidth="1"/>
    <col min="30" max="30" width="12.5703125" style="101" customWidth="1"/>
    <col min="31" max="16384" width="12.5703125" style="103"/>
  </cols>
  <sheetData>
    <row r="1" spans="1:30" s="96" customFormat="1" ht="15.75" customHeight="1" x14ac:dyDescent="0.2">
      <c r="A1" s="93" t="s">
        <v>220</v>
      </c>
      <c r="B1" s="94"/>
      <c r="C1" s="94"/>
      <c r="D1" s="94"/>
      <c r="E1" s="94"/>
      <c r="F1" s="94"/>
      <c r="G1" s="94"/>
      <c r="H1" s="94"/>
      <c r="I1" s="94"/>
      <c r="J1" s="94"/>
      <c r="K1" s="94"/>
      <c r="L1" s="94"/>
      <c r="M1" s="94"/>
      <c r="N1" s="94"/>
      <c r="O1" s="94"/>
      <c r="P1" s="94"/>
      <c r="Q1" s="94"/>
      <c r="R1" s="94"/>
      <c r="S1" s="94"/>
      <c r="T1" s="94"/>
      <c r="U1" s="94"/>
      <c r="V1" s="94"/>
      <c r="W1" s="94"/>
      <c r="X1" s="779"/>
      <c r="Y1" s="709" t="s">
        <v>1618</v>
      </c>
      <c r="Z1" s="95"/>
      <c r="AA1" s="95"/>
      <c r="AB1" s="95"/>
      <c r="AC1" s="95"/>
      <c r="AD1" s="95"/>
    </row>
    <row r="2" spans="1:30" s="96" customFormat="1" ht="15.75" customHeight="1" x14ac:dyDescent="0.2">
      <c r="A2" s="94" t="s">
        <v>34</v>
      </c>
      <c r="B2" s="94"/>
      <c r="C2" s="94"/>
      <c r="D2" s="94"/>
      <c r="E2" s="94"/>
      <c r="F2" s="94"/>
      <c r="G2" s="94"/>
      <c r="H2" s="94"/>
      <c r="I2" s="94"/>
      <c r="J2" s="94"/>
      <c r="K2" s="94"/>
      <c r="L2" s="94"/>
      <c r="M2" s="94"/>
      <c r="N2" s="94"/>
      <c r="O2" s="94"/>
      <c r="P2" s="94"/>
      <c r="Q2" s="94"/>
      <c r="R2" s="94"/>
      <c r="S2" s="94"/>
      <c r="T2" s="94"/>
      <c r="U2" s="94"/>
      <c r="V2" s="94"/>
      <c r="W2" s="94"/>
      <c r="X2" s="780"/>
      <c r="Y2" s="95"/>
      <c r="Z2" s="95"/>
      <c r="AA2" s="95"/>
      <c r="AB2" s="95"/>
      <c r="AC2" s="95"/>
      <c r="AD2" s="95"/>
    </row>
    <row r="3" spans="1:30" s="99" customFormat="1" ht="15" x14ac:dyDescent="0.2">
      <c r="A3" s="781"/>
      <c r="B3" s="467"/>
      <c r="C3" s="575"/>
      <c r="D3" s="467"/>
      <c r="E3" s="575"/>
      <c r="F3" s="467"/>
      <c r="G3" s="575"/>
      <c r="H3" s="467"/>
      <c r="I3" s="575"/>
      <c r="J3" s="467"/>
      <c r="K3" s="575"/>
      <c r="L3" s="467"/>
      <c r="M3" s="575"/>
      <c r="N3" s="467"/>
      <c r="O3" s="575"/>
      <c r="P3" s="467"/>
      <c r="Q3" s="575"/>
      <c r="R3" s="467"/>
      <c r="S3" s="575"/>
      <c r="T3" s="467"/>
      <c r="U3" s="575"/>
      <c r="V3" s="467"/>
      <c r="W3" s="575"/>
      <c r="X3" s="465"/>
      <c r="Y3" s="556"/>
      <c r="AA3" s="100"/>
      <c r="AB3" s="100"/>
    </row>
    <row r="4" spans="1:30" s="101" customFormat="1" ht="21" customHeight="1" x14ac:dyDescent="0.2">
      <c r="A4" s="1633" t="s">
        <v>222</v>
      </c>
      <c r="B4" s="1647" t="s">
        <v>223</v>
      </c>
      <c r="C4" s="1647"/>
      <c r="D4" s="1647"/>
      <c r="E4" s="1647"/>
      <c r="F4" s="1647"/>
      <c r="G4" s="1647"/>
      <c r="H4" s="1647" t="s">
        <v>224</v>
      </c>
      <c r="I4" s="1647"/>
      <c r="J4" s="1647"/>
      <c r="K4" s="1647"/>
      <c r="L4" s="1647"/>
      <c r="M4" s="1647"/>
      <c r="N4" s="1647" t="s">
        <v>225</v>
      </c>
      <c r="O4" s="1647"/>
      <c r="P4" s="1647"/>
      <c r="Q4" s="1647"/>
      <c r="R4" s="1647"/>
      <c r="S4" s="1647"/>
      <c r="T4" s="1647" t="s">
        <v>226</v>
      </c>
      <c r="U4" s="1647"/>
      <c r="V4" s="1647"/>
      <c r="W4" s="1647"/>
      <c r="X4" s="1647"/>
      <c r="Y4" s="1647"/>
    </row>
    <row r="5" spans="1:30" s="102" customFormat="1" ht="15" customHeight="1" x14ac:dyDescent="0.2">
      <c r="A5" s="1651"/>
      <c r="B5" s="1639"/>
      <c r="C5" s="1639"/>
      <c r="D5" s="1639"/>
      <c r="E5" s="1639"/>
      <c r="F5" s="1639"/>
      <c r="G5" s="1639"/>
      <c r="H5" s="1639"/>
      <c r="I5" s="1639"/>
      <c r="J5" s="1639"/>
      <c r="K5" s="1639"/>
      <c r="L5" s="1639"/>
      <c r="M5" s="1639"/>
      <c r="N5" s="1639"/>
      <c r="O5" s="1639"/>
      <c r="P5" s="1639"/>
      <c r="Q5" s="1639"/>
      <c r="R5" s="1639"/>
      <c r="S5" s="1639"/>
      <c r="T5" s="1639"/>
      <c r="U5" s="1639"/>
      <c r="V5" s="1639"/>
      <c r="W5" s="1639"/>
      <c r="X5" s="1639"/>
      <c r="Y5" s="1639"/>
    </row>
    <row r="6" spans="1:30" ht="21" customHeight="1" x14ac:dyDescent="0.2">
      <c r="A6" s="1651"/>
      <c r="B6" s="1646" t="s">
        <v>227</v>
      </c>
      <c r="C6" s="1646"/>
      <c r="D6" s="1646"/>
      <c r="E6" s="1646"/>
      <c r="F6" s="1646"/>
      <c r="G6" s="1646"/>
      <c r="H6" s="1653" t="s">
        <v>227</v>
      </c>
      <c r="I6" s="1653"/>
      <c r="J6" s="1653"/>
      <c r="K6" s="1653"/>
      <c r="L6" s="1653"/>
      <c r="M6" s="714"/>
      <c r="N6" s="1646" t="s">
        <v>227</v>
      </c>
      <c r="O6" s="1646"/>
      <c r="P6" s="1646"/>
      <c r="Q6" s="1646"/>
      <c r="R6" s="1646"/>
      <c r="S6" s="1646"/>
      <c r="T6" s="1646" t="s">
        <v>227</v>
      </c>
      <c r="U6" s="1646"/>
      <c r="V6" s="1646"/>
      <c r="W6" s="1646"/>
      <c r="X6" s="1646"/>
      <c r="Y6" s="1646"/>
    </row>
    <row r="7" spans="1:30" ht="21" customHeight="1" x14ac:dyDescent="0.2">
      <c r="A7" s="1652"/>
      <c r="B7" s="1645" t="s">
        <v>228</v>
      </c>
      <c r="C7" s="1645"/>
      <c r="D7" s="1645" t="s">
        <v>229</v>
      </c>
      <c r="E7" s="1645"/>
      <c r="F7" s="1645" t="s">
        <v>230</v>
      </c>
      <c r="G7" s="1645"/>
      <c r="H7" s="1645" t="s">
        <v>228</v>
      </c>
      <c r="I7" s="1645"/>
      <c r="J7" s="1645" t="s">
        <v>229</v>
      </c>
      <c r="K7" s="1645"/>
      <c r="L7" s="1645" t="s">
        <v>230</v>
      </c>
      <c r="M7" s="1645"/>
      <c r="N7" s="1645" t="s">
        <v>228</v>
      </c>
      <c r="O7" s="1645"/>
      <c r="P7" s="1645" t="s">
        <v>229</v>
      </c>
      <c r="Q7" s="1645"/>
      <c r="R7" s="1645" t="s">
        <v>230</v>
      </c>
      <c r="S7" s="1645"/>
      <c r="T7" s="1645" t="s">
        <v>228</v>
      </c>
      <c r="U7" s="1645"/>
      <c r="V7" s="1645" t="s">
        <v>229</v>
      </c>
      <c r="W7" s="1645"/>
      <c r="X7" s="1645" t="s">
        <v>230</v>
      </c>
      <c r="Y7" s="1645"/>
    </row>
    <row r="8" spans="1:30" ht="27.75" customHeight="1" x14ac:dyDescent="0.2">
      <c r="A8" s="1117" t="s">
        <v>231</v>
      </c>
      <c r="B8" s="1118">
        <v>1490</v>
      </c>
      <c r="C8" s="1118"/>
      <c r="D8" s="1118">
        <v>1341</v>
      </c>
      <c r="E8" s="1118"/>
      <c r="F8" s="1118">
        <v>5183205.92</v>
      </c>
      <c r="G8" s="1118"/>
      <c r="H8" s="1118">
        <v>1651</v>
      </c>
      <c r="I8" s="1118"/>
      <c r="J8" s="1118">
        <v>1444</v>
      </c>
      <c r="K8" s="1118"/>
      <c r="L8" s="1118">
        <v>16210612.449999999</v>
      </c>
      <c r="M8" s="1118"/>
      <c r="N8" s="1118">
        <v>1505</v>
      </c>
      <c r="O8" s="1118"/>
      <c r="P8" s="1118">
        <v>1331</v>
      </c>
      <c r="Q8" s="1118"/>
      <c r="R8" s="1118">
        <v>5193534.29</v>
      </c>
      <c r="S8" s="1118"/>
      <c r="T8" s="1118">
        <v>1686</v>
      </c>
      <c r="U8" s="1118"/>
      <c r="V8" s="1118">
        <v>1426</v>
      </c>
      <c r="W8" s="1118"/>
      <c r="X8" s="1118">
        <v>16993079.289999999</v>
      </c>
      <c r="Y8" s="1119"/>
    </row>
    <row r="9" spans="1:30" ht="21" customHeight="1" x14ac:dyDescent="0.2">
      <c r="A9" s="1121" t="s">
        <v>232</v>
      </c>
      <c r="B9" s="1120">
        <v>3767</v>
      </c>
      <c r="C9" s="1120"/>
      <c r="D9" s="1120">
        <v>2739</v>
      </c>
      <c r="E9" s="1120"/>
      <c r="F9" s="1120">
        <v>19227844.829999998</v>
      </c>
      <c r="G9" s="1120"/>
      <c r="H9" s="1120">
        <v>3609</v>
      </c>
      <c r="I9" s="1120"/>
      <c r="J9" s="1120">
        <v>2680</v>
      </c>
      <c r="K9" s="1120"/>
      <c r="L9" s="1120">
        <v>22548034.260000002</v>
      </c>
      <c r="M9" s="1120"/>
      <c r="N9" s="1120">
        <v>3767</v>
      </c>
      <c r="O9" s="1120"/>
      <c r="P9" s="1120">
        <v>2718</v>
      </c>
      <c r="Q9" s="1120"/>
      <c r="R9" s="1120">
        <v>19330846.369999997</v>
      </c>
      <c r="S9" s="1120"/>
      <c r="T9" s="1120">
        <v>3609</v>
      </c>
      <c r="U9" s="1120"/>
      <c r="V9" s="1120">
        <v>2665</v>
      </c>
      <c r="W9" s="1120"/>
      <c r="X9" s="1120">
        <v>22354800</v>
      </c>
      <c r="Y9" s="556"/>
    </row>
    <row r="10" spans="1:30" ht="21" customHeight="1" x14ac:dyDescent="0.2">
      <c r="A10" s="1121" t="s">
        <v>233</v>
      </c>
      <c r="B10" s="1120">
        <v>2087</v>
      </c>
      <c r="C10" s="1120"/>
      <c r="D10" s="1120">
        <v>1674</v>
      </c>
      <c r="E10" s="1120"/>
      <c r="F10" s="1120">
        <v>12794863.33</v>
      </c>
      <c r="G10" s="1120"/>
      <c r="H10" s="1120">
        <v>2288</v>
      </c>
      <c r="I10" s="1120"/>
      <c r="J10" s="1120">
        <v>1986</v>
      </c>
      <c r="K10" s="1120"/>
      <c r="L10" s="1120">
        <v>14941537.5</v>
      </c>
      <c r="M10" s="1120"/>
      <c r="N10" s="1120">
        <v>2125</v>
      </c>
      <c r="O10" s="1120"/>
      <c r="P10" s="1120">
        <v>1649</v>
      </c>
      <c r="Q10" s="1120"/>
      <c r="R10" s="1120">
        <v>12702381.859999999</v>
      </c>
      <c r="S10" s="1120"/>
      <c r="T10" s="1120">
        <v>2340</v>
      </c>
      <c r="U10" s="1120"/>
      <c r="V10" s="1120">
        <v>1949</v>
      </c>
      <c r="W10" s="1120"/>
      <c r="X10" s="1120">
        <v>15082247.98</v>
      </c>
      <c r="Y10" s="556"/>
    </row>
    <row r="11" spans="1:30" ht="21" customHeight="1" x14ac:dyDescent="0.2">
      <c r="A11" s="1121" t="s">
        <v>234</v>
      </c>
      <c r="B11" s="1120">
        <v>1910</v>
      </c>
      <c r="C11" s="1120"/>
      <c r="D11" s="1120">
        <v>1838</v>
      </c>
      <c r="E11" s="1120"/>
      <c r="F11" s="1120">
        <v>12134793.34</v>
      </c>
      <c r="G11" s="1120"/>
      <c r="H11" s="1120">
        <v>1909</v>
      </c>
      <c r="I11" s="1120"/>
      <c r="J11" s="1120">
        <v>1818</v>
      </c>
      <c r="K11" s="1120"/>
      <c r="L11" s="1120">
        <v>12763232.99</v>
      </c>
      <c r="M11" s="1120"/>
      <c r="N11" s="1120">
        <v>1910</v>
      </c>
      <c r="O11" s="1120"/>
      <c r="P11" s="1120">
        <v>1809</v>
      </c>
      <c r="Q11" s="1120"/>
      <c r="R11" s="1120">
        <v>12000035.52</v>
      </c>
      <c r="S11" s="1120"/>
      <c r="T11" s="1120">
        <v>1909</v>
      </c>
      <c r="U11" s="1120"/>
      <c r="V11" s="1120">
        <v>1817</v>
      </c>
      <c r="W11" s="1120"/>
      <c r="X11" s="1120">
        <v>12883365.07</v>
      </c>
      <c r="Y11" s="556"/>
    </row>
    <row r="12" spans="1:30" ht="25.5" customHeight="1" x14ac:dyDescent="0.2">
      <c r="A12" s="1126" t="s">
        <v>235</v>
      </c>
      <c r="B12" s="1122">
        <v>1541</v>
      </c>
      <c r="C12" s="1122"/>
      <c r="D12" s="1122">
        <v>1161</v>
      </c>
      <c r="E12" s="1122"/>
      <c r="F12" s="1122">
        <v>4015335.99</v>
      </c>
      <c r="G12" s="1122"/>
      <c r="H12" s="1122">
        <v>1367</v>
      </c>
      <c r="I12" s="1122"/>
      <c r="J12" s="1122">
        <v>1106</v>
      </c>
      <c r="K12" s="1122"/>
      <c r="L12" s="1122">
        <v>3894253.15</v>
      </c>
      <c r="M12" s="1122"/>
      <c r="N12" s="1122">
        <v>1555</v>
      </c>
      <c r="O12" s="1122"/>
      <c r="P12" s="1122">
        <v>1151</v>
      </c>
      <c r="Q12" s="1122"/>
      <c r="R12" s="1122">
        <v>4025015.0700000003</v>
      </c>
      <c r="S12" s="1122"/>
      <c r="T12" s="1122">
        <v>1373</v>
      </c>
      <c r="U12" s="1122"/>
      <c r="V12" s="1122">
        <v>1037</v>
      </c>
      <c r="W12" s="1122"/>
      <c r="X12" s="1122">
        <v>3690768.04</v>
      </c>
      <c r="Y12" s="1123"/>
      <c r="Z12" s="103"/>
      <c r="AA12" s="103"/>
      <c r="AB12" s="103"/>
      <c r="AC12" s="103"/>
      <c r="AD12" s="103"/>
    </row>
    <row r="13" spans="1:30" s="110" customFormat="1" ht="17.25" customHeight="1" x14ac:dyDescent="0.2">
      <c r="A13" s="383"/>
      <c r="B13" s="384"/>
      <c r="C13" s="384"/>
      <c r="D13" s="384"/>
      <c r="E13" s="384"/>
      <c r="F13" s="385"/>
      <c r="G13" s="385"/>
      <c r="H13" s="384"/>
      <c r="I13" s="384"/>
      <c r="J13" s="384"/>
      <c r="K13" s="384"/>
      <c r="L13" s="385"/>
      <c r="M13" s="385"/>
      <c r="N13" s="384"/>
      <c r="O13" s="384"/>
      <c r="P13" s="384"/>
      <c r="Q13" s="384"/>
      <c r="R13" s="385"/>
      <c r="S13" s="385"/>
      <c r="T13" s="384"/>
      <c r="U13" s="384"/>
      <c r="V13" s="384"/>
      <c r="W13" s="384"/>
      <c r="X13" s="385"/>
      <c r="Y13" s="782"/>
      <c r="Z13" s="528"/>
      <c r="AA13" s="644"/>
      <c r="AB13" s="564"/>
      <c r="AC13" s="528"/>
      <c r="AD13" s="113"/>
    </row>
    <row r="14" spans="1:30" x14ac:dyDescent="0.2">
      <c r="A14" s="783"/>
      <c r="B14" s="784"/>
      <c r="C14" s="784"/>
      <c r="D14" s="784"/>
      <c r="E14" s="784"/>
      <c r="F14" s="785"/>
      <c r="G14" s="785"/>
      <c r="H14" s="784"/>
      <c r="I14" s="784"/>
      <c r="J14" s="784"/>
      <c r="K14" s="784"/>
      <c r="L14" s="785"/>
      <c r="M14" s="785"/>
      <c r="N14" s="784"/>
      <c r="O14" s="784"/>
      <c r="P14" s="784"/>
      <c r="Q14" s="784"/>
      <c r="R14" s="785"/>
      <c r="S14" s="785"/>
      <c r="T14" s="784"/>
      <c r="U14" s="784"/>
      <c r="V14" s="784"/>
      <c r="W14" s="784"/>
      <c r="X14" s="785"/>
      <c r="Y14" s="786"/>
      <c r="Z14" s="105"/>
      <c r="AA14" s="106"/>
      <c r="AB14" s="107"/>
      <c r="AC14" s="105"/>
      <c r="AD14" s="104"/>
    </row>
    <row r="15" spans="1:30" ht="20.25" customHeight="1" x14ac:dyDescent="0.2">
      <c r="A15" s="1633" t="s">
        <v>222</v>
      </c>
      <c r="B15" s="1649" t="s">
        <v>236</v>
      </c>
      <c r="C15" s="1649"/>
      <c r="D15" s="1649"/>
      <c r="E15" s="1649"/>
      <c r="F15" s="1649"/>
      <c r="G15" s="1649"/>
      <c r="H15" s="1649" t="s">
        <v>237</v>
      </c>
      <c r="I15" s="1649"/>
      <c r="J15" s="1649"/>
      <c r="K15" s="1649"/>
      <c r="L15" s="1649"/>
      <c r="M15" s="1649"/>
      <c r="N15" s="1649" t="s">
        <v>238</v>
      </c>
      <c r="O15" s="1649"/>
      <c r="P15" s="1649"/>
      <c r="Q15" s="1649"/>
      <c r="R15" s="1649"/>
      <c r="S15" s="1649"/>
      <c r="T15" s="1649" t="s">
        <v>239</v>
      </c>
      <c r="U15" s="1649"/>
      <c r="V15" s="1649"/>
      <c r="W15" s="1649"/>
      <c r="X15" s="1649"/>
      <c r="Y15" s="1649"/>
      <c r="Z15" s="105"/>
      <c r="AA15" s="106"/>
      <c r="AB15" s="107"/>
      <c r="AC15" s="105"/>
      <c r="AD15" s="104"/>
    </row>
    <row r="16" spans="1:30" ht="15" customHeight="1" x14ac:dyDescent="0.2">
      <c r="A16" s="1651"/>
      <c r="B16" s="1650"/>
      <c r="C16" s="1650"/>
      <c r="D16" s="1650"/>
      <c r="E16" s="1650"/>
      <c r="F16" s="1650"/>
      <c r="G16" s="1650"/>
      <c r="H16" s="1650"/>
      <c r="I16" s="1650"/>
      <c r="J16" s="1650"/>
      <c r="K16" s="1650"/>
      <c r="L16" s="1650"/>
      <c r="M16" s="1650"/>
      <c r="N16" s="1650"/>
      <c r="O16" s="1650"/>
      <c r="P16" s="1650"/>
      <c r="Q16" s="1650"/>
      <c r="R16" s="1650"/>
      <c r="S16" s="1650"/>
      <c r="T16" s="1650"/>
      <c r="U16" s="1650"/>
      <c r="V16" s="1650"/>
      <c r="W16" s="1650"/>
      <c r="X16" s="1650"/>
      <c r="Y16" s="1650"/>
      <c r="Z16" s="105"/>
      <c r="AA16" s="106"/>
      <c r="AB16" s="107"/>
      <c r="AC16" s="105"/>
      <c r="AD16" s="104"/>
    </row>
    <row r="17" spans="1:30" ht="19.5" customHeight="1" x14ac:dyDescent="0.2">
      <c r="A17" s="1651"/>
      <c r="B17" s="1646" t="s">
        <v>227</v>
      </c>
      <c r="C17" s="1646"/>
      <c r="D17" s="1646"/>
      <c r="E17" s="1646"/>
      <c r="F17" s="1646"/>
      <c r="G17" s="1646"/>
      <c r="H17" s="1646" t="s">
        <v>227</v>
      </c>
      <c r="I17" s="1646"/>
      <c r="J17" s="1646"/>
      <c r="K17" s="1646"/>
      <c r="L17" s="1646"/>
      <c r="M17" s="1646"/>
      <c r="N17" s="1646" t="s">
        <v>227</v>
      </c>
      <c r="O17" s="1646"/>
      <c r="P17" s="1646"/>
      <c r="Q17" s="1646"/>
      <c r="R17" s="1646"/>
      <c r="S17" s="1646"/>
      <c r="T17" s="1646" t="s">
        <v>227</v>
      </c>
      <c r="U17" s="1646"/>
      <c r="V17" s="1646"/>
      <c r="W17" s="1646"/>
      <c r="X17" s="1646"/>
      <c r="Y17" s="1646"/>
      <c r="Z17" s="105"/>
      <c r="AA17" s="106"/>
      <c r="AB17" s="107"/>
      <c r="AC17" s="105"/>
      <c r="AD17" s="104"/>
    </row>
    <row r="18" spans="1:30" ht="19.5" customHeight="1" x14ac:dyDescent="0.2">
      <c r="A18" s="1652"/>
      <c r="B18" s="1648" t="s">
        <v>228</v>
      </c>
      <c r="C18" s="1648"/>
      <c r="D18" s="1648" t="s">
        <v>229</v>
      </c>
      <c r="E18" s="1648"/>
      <c r="F18" s="1648" t="s">
        <v>230</v>
      </c>
      <c r="G18" s="1648"/>
      <c r="H18" s="1648" t="s">
        <v>228</v>
      </c>
      <c r="I18" s="1648"/>
      <c r="J18" s="1648" t="s">
        <v>229</v>
      </c>
      <c r="K18" s="1648"/>
      <c r="L18" s="1648" t="s">
        <v>230</v>
      </c>
      <c r="M18" s="1648"/>
      <c r="N18" s="1648" t="s">
        <v>228</v>
      </c>
      <c r="O18" s="1648"/>
      <c r="P18" s="1648" t="s">
        <v>229</v>
      </c>
      <c r="Q18" s="1648"/>
      <c r="R18" s="1648" t="s">
        <v>230</v>
      </c>
      <c r="S18" s="1648"/>
      <c r="T18" s="1648" t="s">
        <v>228</v>
      </c>
      <c r="U18" s="1648"/>
      <c r="V18" s="1648" t="s">
        <v>229</v>
      </c>
      <c r="W18" s="1648"/>
      <c r="X18" s="1648" t="s">
        <v>230</v>
      </c>
      <c r="Y18" s="1648"/>
      <c r="Z18" s="105"/>
      <c r="AA18" s="106"/>
      <c r="AB18" s="107"/>
      <c r="AC18" s="105"/>
      <c r="AD18" s="104"/>
    </row>
    <row r="19" spans="1:30" ht="30" customHeight="1" x14ac:dyDescent="0.2">
      <c r="A19" s="1117" t="s">
        <v>231</v>
      </c>
      <c r="B19" s="1118">
        <v>1505</v>
      </c>
      <c r="C19" s="1118"/>
      <c r="D19" s="1118">
        <v>1333</v>
      </c>
      <c r="E19" s="1118"/>
      <c r="F19" s="1118">
        <v>5175002.5999999996</v>
      </c>
      <c r="G19" s="1118"/>
      <c r="H19" s="1118">
        <v>1764</v>
      </c>
      <c r="I19" s="1118"/>
      <c r="J19" s="1118">
        <v>1470</v>
      </c>
      <c r="K19" s="1118"/>
      <c r="L19" s="1118">
        <v>17239389.530000001</v>
      </c>
      <c r="M19" s="1118"/>
      <c r="N19" s="1118">
        <v>1511</v>
      </c>
      <c r="O19" s="1118"/>
      <c r="P19" s="1118">
        <v>1320</v>
      </c>
      <c r="Q19" s="1118"/>
      <c r="R19" s="1118">
        <v>5129308.9800000004</v>
      </c>
      <c r="S19" s="1118"/>
      <c r="T19" s="1118">
        <v>1811</v>
      </c>
      <c r="U19" s="1118"/>
      <c r="V19" s="1118">
        <v>1492</v>
      </c>
      <c r="W19" s="1118"/>
      <c r="X19" s="1118">
        <v>17186832.73</v>
      </c>
      <c r="Y19" s="1127"/>
      <c r="Z19" s="105"/>
      <c r="AA19" s="106"/>
      <c r="AB19" s="107"/>
      <c r="AC19" s="105"/>
      <c r="AD19" s="104"/>
    </row>
    <row r="20" spans="1:30" ht="22.5" customHeight="1" x14ac:dyDescent="0.2">
      <c r="A20" s="877" t="s">
        <v>232</v>
      </c>
      <c r="B20" s="1120">
        <v>3767</v>
      </c>
      <c r="C20" s="1120"/>
      <c r="D20" s="1120">
        <v>2706</v>
      </c>
      <c r="E20" s="1120"/>
      <c r="F20" s="1120">
        <v>19362337.23</v>
      </c>
      <c r="G20" s="1120"/>
      <c r="H20" s="1120">
        <v>3609</v>
      </c>
      <c r="I20" s="1120"/>
      <c r="J20" s="1120">
        <v>2663</v>
      </c>
      <c r="K20" s="1120"/>
      <c r="L20" s="1120">
        <v>22310987.260000002</v>
      </c>
      <c r="M20" s="1120"/>
      <c r="N20" s="1120">
        <v>3906</v>
      </c>
      <c r="O20" s="1120"/>
      <c r="P20" s="1120">
        <v>2760</v>
      </c>
      <c r="Q20" s="1120"/>
      <c r="R20" s="1120">
        <v>22291595.34</v>
      </c>
      <c r="S20" s="1120"/>
      <c r="T20" s="1120">
        <v>3609</v>
      </c>
      <c r="U20" s="1120"/>
      <c r="V20" s="1120">
        <v>2644</v>
      </c>
      <c r="W20" s="1120"/>
      <c r="X20" s="1120">
        <v>22825829.050000001</v>
      </c>
      <c r="Y20" s="786"/>
      <c r="Z20" s="105"/>
      <c r="AA20" s="106"/>
      <c r="AB20" s="107"/>
      <c r="AC20" s="105"/>
      <c r="AD20" s="104"/>
    </row>
    <row r="21" spans="1:30" ht="21" customHeight="1" x14ac:dyDescent="0.2">
      <c r="A21" s="877" t="s">
        <v>233</v>
      </c>
      <c r="B21" s="1120">
        <v>2138</v>
      </c>
      <c r="C21" s="1120"/>
      <c r="D21" s="1120">
        <v>1654</v>
      </c>
      <c r="E21" s="1120"/>
      <c r="F21" s="1120">
        <v>12797217.060000001</v>
      </c>
      <c r="G21" s="1120"/>
      <c r="H21" s="1120">
        <v>2377</v>
      </c>
      <c r="I21" s="1120"/>
      <c r="J21" s="1120">
        <v>1949</v>
      </c>
      <c r="K21" s="1120"/>
      <c r="L21" s="1120">
        <v>14784040.810000001</v>
      </c>
      <c r="M21" s="1120"/>
      <c r="N21" s="1120">
        <v>2143</v>
      </c>
      <c r="O21" s="1120"/>
      <c r="P21" s="1120">
        <v>1651</v>
      </c>
      <c r="Q21" s="1120"/>
      <c r="R21" s="1120">
        <v>12660459.84</v>
      </c>
      <c r="S21" s="1120"/>
      <c r="T21" s="1120">
        <v>2418</v>
      </c>
      <c r="U21" s="1120"/>
      <c r="V21" s="1120">
        <v>1977</v>
      </c>
      <c r="W21" s="1120"/>
      <c r="X21" s="1120">
        <v>14797313.460000001</v>
      </c>
      <c r="Y21" s="786"/>
      <c r="Z21" s="105"/>
      <c r="AA21" s="106"/>
      <c r="AB21" s="107"/>
      <c r="AC21" s="105"/>
      <c r="AD21" s="104"/>
    </row>
    <row r="22" spans="1:30" ht="23.25" customHeight="1" x14ac:dyDescent="0.2">
      <c r="A22" s="877" t="s">
        <v>234</v>
      </c>
      <c r="B22" s="1120">
        <v>1910</v>
      </c>
      <c r="C22" s="1120"/>
      <c r="D22" s="1120">
        <v>1809</v>
      </c>
      <c r="E22" s="1120"/>
      <c r="F22" s="1120">
        <v>12060446.119999999</v>
      </c>
      <c r="G22" s="1120"/>
      <c r="H22" s="1120">
        <v>1909</v>
      </c>
      <c r="I22" s="1120"/>
      <c r="J22" s="1120">
        <v>1822</v>
      </c>
      <c r="K22" s="1120"/>
      <c r="L22" s="1120">
        <v>12866929.49</v>
      </c>
      <c r="M22" s="1120"/>
      <c r="N22" s="1120">
        <v>1910</v>
      </c>
      <c r="O22" s="1120"/>
      <c r="P22" s="1120">
        <v>1806</v>
      </c>
      <c r="Q22" s="1120"/>
      <c r="R22" s="1120">
        <v>12047312.92</v>
      </c>
      <c r="S22" s="1120"/>
      <c r="T22" s="1120">
        <v>1909</v>
      </c>
      <c r="U22" s="1120"/>
      <c r="V22" s="1120">
        <v>1819</v>
      </c>
      <c r="W22" s="1120"/>
      <c r="X22" s="1120">
        <v>12847429.33</v>
      </c>
      <c r="Y22" s="786"/>
      <c r="Z22" s="105"/>
      <c r="AA22" s="106"/>
      <c r="AB22" s="107"/>
      <c r="AC22" s="105"/>
      <c r="AD22" s="104"/>
    </row>
    <row r="23" spans="1:30" ht="31.5" customHeight="1" x14ac:dyDescent="0.2">
      <c r="A23" s="1084" t="s">
        <v>235</v>
      </c>
      <c r="B23" s="1122">
        <v>1567</v>
      </c>
      <c r="C23" s="1122"/>
      <c r="D23" s="1122">
        <v>1149</v>
      </c>
      <c r="E23" s="1122"/>
      <c r="F23" s="1122">
        <v>4006587.64</v>
      </c>
      <c r="G23" s="1122"/>
      <c r="H23" s="1122">
        <v>1374</v>
      </c>
      <c r="I23" s="1122"/>
      <c r="J23" s="1122">
        <v>1016</v>
      </c>
      <c r="K23" s="1122"/>
      <c r="L23" s="1122">
        <v>3578616.98</v>
      </c>
      <c r="M23" s="1122"/>
      <c r="N23" s="1122">
        <v>1570</v>
      </c>
      <c r="O23" s="1122"/>
      <c r="P23" s="1122">
        <v>1145</v>
      </c>
      <c r="Q23" s="1122"/>
      <c r="R23" s="1122">
        <v>3998692.48</v>
      </c>
      <c r="S23" s="1122"/>
      <c r="T23" s="1122">
        <v>1375</v>
      </c>
      <c r="U23" s="1122"/>
      <c r="V23" s="1122">
        <v>1003</v>
      </c>
      <c r="W23" s="1122"/>
      <c r="X23" s="1122">
        <v>3591792.46</v>
      </c>
      <c r="Y23" s="1128"/>
      <c r="Z23" s="105"/>
      <c r="AA23" s="106"/>
      <c r="AB23" s="107"/>
      <c r="AC23" s="105"/>
      <c r="AD23" s="104"/>
    </row>
    <row r="24" spans="1:30" ht="17.25" customHeight="1" x14ac:dyDescent="0.2">
      <c r="A24" s="383"/>
      <c r="B24" s="384"/>
      <c r="C24" s="384"/>
      <c r="D24" s="384"/>
      <c r="E24" s="384"/>
      <c r="F24" s="385"/>
      <c r="G24" s="385"/>
      <c r="H24" s="384"/>
      <c r="I24" s="384"/>
      <c r="J24" s="384"/>
      <c r="K24" s="384"/>
      <c r="L24" s="385"/>
      <c r="M24" s="385"/>
      <c r="N24" s="384"/>
      <c r="O24" s="384"/>
      <c r="P24" s="384"/>
      <c r="Q24" s="384"/>
      <c r="R24" s="385"/>
      <c r="S24" s="385"/>
      <c r="T24" s="384"/>
      <c r="U24" s="384"/>
      <c r="V24" s="384"/>
      <c r="W24" s="384"/>
      <c r="X24" s="385"/>
      <c r="Y24" s="786"/>
      <c r="Z24" s="105"/>
      <c r="AA24" s="106"/>
      <c r="AB24" s="107"/>
      <c r="AC24" s="105"/>
      <c r="AD24" s="104"/>
    </row>
    <row r="25" spans="1:30" ht="15" customHeight="1" x14ac:dyDescent="0.2">
      <c r="A25" s="1654"/>
      <c r="B25" s="1655"/>
      <c r="C25" s="787"/>
      <c r="D25" s="788"/>
      <c r="E25" s="788"/>
      <c r="F25" s="556"/>
      <c r="G25" s="556"/>
      <c r="H25" s="788"/>
      <c r="I25" s="788"/>
      <c r="J25" s="788"/>
      <c r="K25" s="788"/>
      <c r="L25" s="556"/>
      <c r="M25" s="556"/>
      <c r="N25" s="788"/>
      <c r="O25" s="788"/>
      <c r="P25" s="788"/>
      <c r="Q25" s="788"/>
      <c r="R25" s="556"/>
      <c r="S25" s="556"/>
      <c r="T25" s="788"/>
      <c r="U25" s="788"/>
      <c r="V25" s="788"/>
      <c r="W25" s="788"/>
      <c r="X25" s="468"/>
      <c r="Y25" s="786"/>
      <c r="Z25" s="105"/>
      <c r="AA25" s="106"/>
      <c r="AB25" s="107"/>
      <c r="AC25" s="105"/>
      <c r="AD25" s="104"/>
    </row>
    <row r="26" spans="1:30" ht="15" customHeight="1" x14ac:dyDescent="0.2">
      <c r="A26" s="789" t="s">
        <v>240</v>
      </c>
      <c r="B26" s="468"/>
      <c r="C26" s="556"/>
      <c r="D26" s="468"/>
      <c r="E26" s="556"/>
      <c r="F26" s="468"/>
      <c r="G26" s="556"/>
      <c r="H26" s="468"/>
      <c r="I26" s="556"/>
      <c r="J26" s="468"/>
      <c r="K26" s="556"/>
      <c r="L26" s="468"/>
      <c r="M26" s="556"/>
      <c r="N26" s="468"/>
      <c r="O26" s="556"/>
      <c r="P26" s="468"/>
      <c r="Q26" s="556"/>
      <c r="R26" s="468"/>
      <c r="S26" s="556"/>
      <c r="T26" s="468"/>
      <c r="U26" s="556"/>
      <c r="V26" s="468"/>
      <c r="W26" s="556"/>
      <c r="X26" s="468"/>
      <c r="Y26" s="556"/>
    </row>
    <row r="27" spans="1:30" x14ac:dyDescent="0.2">
      <c r="A27" s="109"/>
      <c r="B27" s="58"/>
      <c r="C27" s="51"/>
      <c r="D27" s="58"/>
      <c r="E27" s="51"/>
      <c r="F27" s="58"/>
      <c r="G27" s="51"/>
      <c r="H27" s="58"/>
      <c r="I27" s="51"/>
      <c r="J27" s="58"/>
      <c r="K27" s="51"/>
      <c r="L27" s="58"/>
      <c r="M27" s="51"/>
      <c r="N27" s="58"/>
      <c r="O27" s="51"/>
      <c r="P27" s="58"/>
      <c r="Q27" s="51"/>
      <c r="R27" s="58"/>
      <c r="S27" s="51"/>
      <c r="T27" s="58"/>
      <c r="U27" s="51"/>
      <c r="V27" s="58"/>
      <c r="W27" s="51"/>
    </row>
    <row r="28" spans="1:30" x14ac:dyDescent="0.2">
      <c r="A28" s="58"/>
      <c r="B28" s="58"/>
      <c r="C28" s="51"/>
      <c r="D28" s="58"/>
      <c r="E28" s="51"/>
      <c r="F28" s="58"/>
      <c r="G28" s="51"/>
      <c r="H28" s="58"/>
      <c r="I28" s="51"/>
      <c r="J28" s="58"/>
      <c r="K28" s="51"/>
      <c r="L28" s="58"/>
      <c r="M28" s="51"/>
      <c r="N28" s="58"/>
      <c r="O28" s="51"/>
      <c r="P28" s="58"/>
      <c r="Q28" s="51"/>
      <c r="R28" s="58"/>
      <c r="S28" s="51"/>
      <c r="T28" s="58"/>
      <c r="U28" s="51"/>
      <c r="V28" s="58"/>
      <c r="W28" s="51"/>
      <c r="X28" s="58"/>
    </row>
  </sheetData>
  <mergeCells count="43">
    <mergeCell ref="H15:M16"/>
    <mergeCell ref="H17:M17"/>
    <mergeCell ref="A25:B25"/>
    <mergeCell ref="A15:A18"/>
    <mergeCell ref="B18:C18"/>
    <mergeCell ref="D18:E18"/>
    <mergeCell ref="F18:G18"/>
    <mergeCell ref="H18:I18"/>
    <mergeCell ref="J18:K18"/>
    <mergeCell ref="L18:M18"/>
    <mergeCell ref="B17:G17"/>
    <mergeCell ref="B15:G16"/>
    <mergeCell ref="A4:A7"/>
    <mergeCell ref="T4:Y5"/>
    <mergeCell ref="T6:Y6"/>
    <mergeCell ref="X7:Y7"/>
    <mergeCell ref="V7:W7"/>
    <mergeCell ref="T7:U7"/>
    <mergeCell ref="R7:S7"/>
    <mergeCell ref="P7:Q7"/>
    <mergeCell ref="N4:S5"/>
    <mergeCell ref="N6:S6"/>
    <mergeCell ref="N7:O7"/>
    <mergeCell ref="L7:M7"/>
    <mergeCell ref="H4:M5"/>
    <mergeCell ref="J7:K7"/>
    <mergeCell ref="H6:L6"/>
    <mergeCell ref="B7:C7"/>
    <mergeCell ref="X18:Y18"/>
    <mergeCell ref="T15:Y16"/>
    <mergeCell ref="T17:Y17"/>
    <mergeCell ref="N17:S17"/>
    <mergeCell ref="N15:S16"/>
    <mergeCell ref="R18:S18"/>
    <mergeCell ref="P18:Q18"/>
    <mergeCell ref="N18:O18"/>
    <mergeCell ref="T18:U18"/>
    <mergeCell ref="V18:W18"/>
    <mergeCell ref="D7:E7"/>
    <mergeCell ref="B6:G6"/>
    <mergeCell ref="B4:G5"/>
    <mergeCell ref="H7:I7"/>
    <mergeCell ref="F7:G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&amp;R&amp;"Tahoma,Normal"503</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D27"/>
  <sheetViews>
    <sheetView showGridLines="0" view="pageBreakPreview" zoomScaleNormal="75" zoomScaleSheetLayoutView="100" workbookViewId="0"/>
  </sheetViews>
  <sheetFormatPr baseColWidth="10" defaultColWidth="12.5703125" defaultRowHeight="12.75" x14ac:dyDescent="0.2"/>
  <cols>
    <col min="1" max="1" width="17.5703125" style="101" customWidth="1"/>
    <col min="2" max="2" width="7.85546875" style="101" customWidth="1"/>
    <col min="3" max="3" width="1.5703125" style="103" customWidth="1"/>
    <col min="4" max="4" width="7.42578125" style="101" customWidth="1"/>
    <col min="5" max="5" width="1.140625" style="103" customWidth="1"/>
    <col min="6" max="6" width="14.42578125" style="101" customWidth="1"/>
    <col min="7" max="7" width="0.85546875" style="103" customWidth="1"/>
    <col min="8" max="8" width="8" style="101" customWidth="1"/>
    <col min="9" max="9" width="1.42578125" style="103" customWidth="1"/>
    <col min="10" max="10" width="7.28515625" style="101" customWidth="1"/>
    <col min="11" max="11" width="1.28515625" style="103" customWidth="1"/>
    <col min="12" max="12" width="14.140625" style="101" customWidth="1"/>
    <col min="13" max="13" width="0.85546875" style="103" customWidth="1"/>
    <col min="14" max="14" width="8" style="101" customWidth="1"/>
    <col min="15" max="15" width="1.5703125" style="103" customWidth="1"/>
    <col min="16" max="16" width="7.7109375" style="101" customWidth="1"/>
    <col min="17" max="17" width="1.42578125" style="103" customWidth="1"/>
    <col min="18" max="18" width="14.5703125" style="101" customWidth="1"/>
    <col min="19" max="19" width="0.85546875" style="103" customWidth="1"/>
    <col min="20" max="20" width="8.42578125" style="101" customWidth="1"/>
    <col min="21" max="21" width="1.5703125" style="103" customWidth="1"/>
    <col min="22" max="22" width="7.7109375" style="101" customWidth="1"/>
    <col min="23" max="23" width="1.42578125" style="103" customWidth="1"/>
    <col min="24" max="24" width="14.5703125" style="101" customWidth="1"/>
    <col min="25" max="25" width="0.85546875" style="103" customWidth="1"/>
    <col min="26" max="26" width="6.42578125" style="101" customWidth="1"/>
    <col min="27" max="27" width="12.28515625" style="101" customWidth="1"/>
    <col min="28" max="28" width="7.85546875" style="101" customWidth="1"/>
    <col min="29" max="29" width="6.5703125" style="101" customWidth="1"/>
    <col min="30" max="30" width="12.5703125" style="101" customWidth="1"/>
    <col min="31" max="16384" width="12.5703125" style="103"/>
  </cols>
  <sheetData>
    <row r="1" spans="1:30" s="110" customFormat="1" ht="15.75" customHeight="1" x14ac:dyDescent="0.2">
      <c r="A1" s="93" t="s">
        <v>220</v>
      </c>
      <c r="B1" s="95"/>
      <c r="C1" s="95"/>
      <c r="D1" s="95"/>
      <c r="E1" s="95"/>
      <c r="F1" s="95"/>
      <c r="G1" s="95"/>
      <c r="H1" s="95"/>
      <c r="I1" s="95"/>
      <c r="J1" s="95"/>
      <c r="K1" s="95"/>
      <c r="L1" s="95"/>
      <c r="M1" s="95"/>
      <c r="N1" s="95"/>
      <c r="O1" s="95"/>
      <c r="P1" s="95"/>
      <c r="Q1" s="95"/>
      <c r="R1" s="95"/>
      <c r="S1" s="95"/>
      <c r="T1" s="95"/>
      <c r="U1" s="95"/>
      <c r="V1" s="95"/>
      <c r="W1" s="95"/>
      <c r="Y1" s="61" t="s">
        <v>1618</v>
      </c>
      <c r="Z1" s="95"/>
      <c r="AA1" s="95"/>
      <c r="AB1" s="95"/>
      <c r="AC1" s="95"/>
      <c r="AD1" s="95"/>
    </row>
    <row r="2" spans="1:30" s="99" customFormat="1" ht="15.75" customHeight="1" x14ac:dyDescent="0.2">
      <c r="A2" s="60" t="s">
        <v>34</v>
      </c>
      <c r="B2" s="97"/>
      <c r="C2" s="561"/>
      <c r="D2" s="97"/>
      <c r="E2" s="561"/>
      <c r="F2" s="97"/>
      <c r="G2" s="561"/>
      <c r="H2" s="97"/>
      <c r="I2" s="561"/>
      <c r="J2" s="97"/>
      <c r="K2" s="561"/>
      <c r="L2" s="97"/>
      <c r="M2" s="561"/>
      <c r="N2" s="97"/>
      <c r="O2" s="561"/>
      <c r="P2" s="97"/>
      <c r="Q2" s="561"/>
      <c r="R2" s="97"/>
      <c r="S2" s="561"/>
      <c r="T2" s="97"/>
      <c r="U2" s="561"/>
      <c r="V2" s="97"/>
      <c r="W2" s="561"/>
      <c r="X2" s="98"/>
      <c r="Y2" s="560"/>
      <c r="AA2" s="100"/>
      <c r="AB2" s="100"/>
    </row>
    <row r="3" spans="1:30" s="99" customFormat="1" ht="15" x14ac:dyDescent="0.2">
      <c r="A3" s="94"/>
      <c r="B3" s="97"/>
      <c r="C3" s="561"/>
      <c r="D3" s="97"/>
      <c r="E3" s="561"/>
      <c r="F3" s="97"/>
      <c r="G3" s="561"/>
      <c r="H3" s="97"/>
      <c r="I3" s="561"/>
      <c r="J3" s="97"/>
      <c r="K3" s="561"/>
      <c r="L3" s="97"/>
      <c r="M3" s="561"/>
      <c r="N3" s="97"/>
      <c r="O3" s="561"/>
      <c r="P3" s="97"/>
      <c r="Q3" s="561"/>
      <c r="R3" s="97"/>
      <c r="S3" s="561"/>
      <c r="T3" s="97"/>
      <c r="U3" s="561"/>
      <c r="V3" s="97"/>
      <c r="W3" s="561"/>
      <c r="X3" s="98"/>
      <c r="Y3" s="560"/>
      <c r="AA3" s="100"/>
      <c r="AB3" s="100"/>
    </row>
    <row r="4" spans="1:30" ht="20.25" customHeight="1" x14ac:dyDescent="0.2">
      <c r="A4" s="1633" t="s">
        <v>222</v>
      </c>
      <c r="B4" s="1647" t="s">
        <v>241</v>
      </c>
      <c r="C4" s="1647"/>
      <c r="D4" s="1647"/>
      <c r="E4" s="1647"/>
      <c r="F4" s="1647"/>
      <c r="G4" s="1647"/>
      <c r="H4" s="1647" t="s">
        <v>242</v>
      </c>
      <c r="I4" s="1647"/>
      <c r="J4" s="1647"/>
      <c r="K4" s="1647"/>
      <c r="L4" s="1647"/>
      <c r="M4" s="1647"/>
      <c r="N4" s="1647" t="s">
        <v>243</v>
      </c>
      <c r="O4" s="1647"/>
      <c r="P4" s="1647"/>
      <c r="Q4" s="1647"/>
      <c r="R4" s="1647"/>
      <c r="S4" s="1647"/>
      <c r="T4" s="1647" t="s">
        <v>244</v>
      </c>
      <c r="U4" s="1647"/>
      <c r="V4" s="1647"/>
      <c r="W4" s="1647"/>
      <c r="X4" s="1647"/>
      <c r="Y4" s="1647"/>
      <c r="Z4" s="103"/>
      <c r="AA4" s="103"/>
      <c r="AB4" s="103"/>
      <c r="AC4" s="103"/>
      <c r="AD4" s="103"/>
    </row>
    <row r="5" spans="1:30" ht="20.25" customHeight="1" x14ac:dyDescent="0.2">
      <c r="A5" s="1656"/>
      <c r="B5" s="1639"/>
      <c r="C5" s="1639"/>
      <c r="D5" s="1639"/>
      <c r="E5" s="1639"/>
      <c r="F5" s="1639"/>
      <c r="G5" s="1639"/>
      <c r="H5" s="1639"/>
      <c r="I5" s="1639"/>
      <c r="J5" s="1639"/>
      <c r="K5" s="1639"/>
      <c r="L5" s="1639"/>
      <c r="M5" s="1639"/>
      <c r="N5" s="1639"/>
      <c r="O5" s="1639"/>
      <c r="P5" s="1639"/>
      <c r="Q5" s="1639"/>
      <c r="R5" s="1639"/>
      <c r="S5" s="1639"/>
      <c r="T5" s="1639"/>
      <c r="U5" s="1639"/>
      <c r="V5" s="1639"/>
      <c r="W5" s="1639"/>
      <c r="X5" s="1639"/>
      <c r="Y5" s="1639"/>
      <c r="Z5" s="103"/>
      <c r="AA5" s="103"/>
      <c r="AB5" s="103"/>
      <c r="AC5" s="103"/>
      <c r="AD5" s="103"/>
    </row>
    <row r="6" spans="1:30" ht="21" customHeight="1" x14ac:dyDescent="0.2">
      <c r="A6" s="1656"/>
      <c r="B6" s="1646" t="s">
        <v>227</v>
      </c>
      <c r="C6" s="1646"/>
      <c r="D6" s="1646"/>
      <c r="E6" s="1646"/>
      <c r="F6" s="1646"/>
      <c r="G6" s="1646"/>
      <c r="H6" s="1646" t="s">
        <v>227</v>
      </c>
      <c r="I6" s="1646"/>
      <c r="J6" s="1646"/>
      <c r="K6" s="1646"/>
      <c r="L6" s="1646"/>
      <c r="M6" s="1646"/>
      <c r="N6" s="1646" t="s">
        <v>227</v>
      </c>
      <c r="O6" s="1646"/>
      <c r="P6" s="1646"/>
      <c r="Q6" s="1646"/>
      <c r="R6" s="1646"/>
      <c r="S6" s="1646"/>
      <c r="T6" s="1646" t="s">
        <v>227</v>
      </c>
      <c r="U6" s="1646"/>
      <c r="V6" s="1646"/>
      <c r="W6" s="1646"/>
      <c r="X6" s="1646"/>
      <c r="Y6" s="1646"/>
      <c r="Z6" s="103"/>
      <c r="AA6" s="103"/>
      <c r="AB6" s="103"/>
      <c r="AC6" s="103"/>
      <c r="AD6" s="103"/>
    </row>
    <row r="7" spans="1:30" ht="21" customHeight="1" x14ac:dyDescent="0.2">
      <c r="A7" s="1657"/>
      <c r="B7" s="1645" t="s">
        <v>228</v>
      </c>
      <c r="C7" s="1645"/>
      <c r="D7" s="1645" t="s">
        <v>229</v>
      </c>
      <c r="E7" s="1645"/>
      <c r="F7" s="1645" t="s">
        <v>230</v>
      </c>
      <c r="G7" s="1645"/>
      <c r="H7" s="1645" t="s">
        <v>228</v>
      </c>
      <c r="I7" s="1645"/>
      <c r="J7" s="1645" t="s">
        <v>229</v>
      </c>
      <c r="K7" s="1645"/>
      <c r="L7" s="1645" t="s">
        <v>230</v>
      </c>
      <c r="M7" s="1645"/>
      <c r="N7" s="1645" t="s">
        <v>228</v>
      </c>
      <c r="O7" s="1645"/>
      <c r="P7" s="1645" t="s">
        <v>229</v>
      </c>
      <c r="Q7" s="1645"/>
      <c r="R7" s="1645" t="s">
        <v>230</v>
      </c>
      <c r="S7" s="1645"/>
      <c r="T7" s="1645" t="s">
        <v>228</v>
      </c>
      <c r="U7" s="1645"/>
      <c r="V7" s="1645" t="s">
        <v>229</v>
      </c>
      <c r="W7" s="1645"/>
      <c r="X7" s="1645" t="s">
        <v>230</v>
      </c>
      <c r="Y7" s="1645"/>
      <c r="Z7" s="103"/>
      <c r="AA7" s="103"/>
      <c r="AB7" s="103"/>
      <c r="AC7" s="103"/>
      <c r="AD7" s="103"/>
    </row>
    <row r="8" spans="1:30" ht="27.75" customHeight="1" x14ac:dyDescent="0.2">
      <c r="A8" s="1303" t="s">
        <v>231</v>
      </c>
      <c r="B8" s="1304">
        <v>1516</v>
      </c>
      <c r="C8" s="1304"/>
      <c r="D8" s="1304">
        <v>1326</v>
      </c>
      <c r="E8" s="1304"/>
      <c r="F8" s="1304">
        <v>5192204.8100000005</v>
      </c>
      <c r="G8" s="1304"/>
      <c r="H8" s="1304">
        <v>1846</v>
      </c>
      <c r="I8" s="1304"/>
      <c r="J8" s="1304">
        <v>1525</v>
      </c>
      <c r="K8" s="1304"/>
      <c r="L8" s="1304">
        <v>18051198.120000001</v>
      </c>
      <c r="M8" s="1304"/>
      <c r="N8" s="1304">
        <v>1522</v>
      </c>
      <c r="O8" s="1304"/>
      <c r="P8" s="1304">
        <v>1322</v>
      </c>
      <c r="Q8" s="1304"/>
      <c r="R8" s="1304">
        <v>5874767.8700000001</v>
      </c>
      <c r="S8" s="1304"/>
      <c r="T8" s="1304">
        <v>1858</v>
      </c>
      <c r="U8" s="1304"/>
      <c r="V8" s="1304">
        <v>1539</v>
      </c>
      <c r="W8" s="1304"/>
      <c r="X8" s="1304">
        <v>20023786.460000001</v>
      </c>
      <c r="Y8" s="461"/>
      <c r="Z8" s="103"/>
      <c r="AA8" s="103"/>
      <c r="AB8" s="103"/>
      <c r="AC8" s="103"/>
      <c r="AD8" s="103"/>
    </row>
    <row r="9" spans="1:30" ht="20.25" customHeight="1" x14ac:dyDescent="0.2">
      <c r="A9" s="1302" t="s">
        <v>232</v>
      </c>
      <c r="B9" s="1120">
        <v>3941</v>
      </c>
      <c r="C9" s="1120"/>
      <c r="D9" s="1120">
        <v>2754</v>
      </c>
      <c r="E9" s="1120"/>
      <c r="F9" s="1120">
        <v>22740231.969999999</v>
      </c>
      <c r="G9" s="1120"/>
      <c r="H9" s="1120">
        <v>3609</v>
      </c>
      <c r="I9" s="1120"/>
      <c r="J9" s="1120">
        <v>2643</v>
      </c>
      <c r="K9" s="1120"/>
      <c r="L9" s="1120">
        <v>22201495.66</v>
      </c>
      <c r="M9" s="1120"/>
      <c r="N9" s="1120">
        <v>3965</v>
      </c>
      <c r="O9" s="1120"/>
      <c r="P9" s="1120">
        <v>2752</v>
      </c>
      <c r="Q9" s="1120"/>
      <c r="R9" s="1120">
        <v>24778069.59</v>
      </c>
      <c r="S9" s="1120"/>
      <c r="T9" s="1120">
        <v>3609</v>
      </c>
      <c r="U9" s="1120"/>
      <c r="V9" s="1120">
        <v>2635</v>
      </c>
      <c r="W9" s="1120"/>
      <c r="X9" s="1120">
        <v>24097274.18</v>
      </c>
      <c r="Y9" s="462"/>
      <c r="Z9" s="103"/>
      <c r="AA9" s="103"/>
      <c r="AB9" s="103"/>
      <c r="AC9" s="103"/>
      <c r="AD9" s="103"/>
    </row>
    <row r="10" spans="1:30" ht="20.25" customHeight="1" x14ac:dyDescent="0.2">
      <c r="A10" s="1302" t="s">
        <v>233</v>
      </c>
      <c r="B10" s="1120">
        <v>2146</v>
      </c>
      <c r="C10" s="1120"/>
      <c r="D10" s="1120">
        <v>1639</v>
      </c>
      <c r="E10" s="1120"/>
      <c r="F10" s="1120">
        <v>12695618.5</v>
      </c>
      <c r="G10" s="1120"/>
      <c r="H10" s="1120">
        <v>2437</v>
      </c>
      <c r="I10" s="1120"/>
      <c r="J10" s="1120">
        <v>1984</v>
      </c>
      <c r="K10" s="1120"/>
      <c r="L10" s="1120">
        <v>15190683.92</v>
      </c>
      <c r="M10" s="1120"/>
      <c r="N10" s="1120">
        <v>2185</v>
      </c>
      <c r="O10" s="1120"/>
      <c r="P10" s="1120">
        <v>1681</v>
      </c>
      <c r="Q10" s="1120"/>
      <c r="R10" s="1120">
        <v>15346075.73</v>
      </c>
      <c r="S10" s="1120"/>
      <c r="T10" s="1120">
        <v>2457</v>
      </c>
      <c r="U10" s="1120"/>
      <c r="V10" s="1120">
        <v>2007</v>
      </c>
      <c r="W10" s="1120"/>
      <c r="X10" s="1120">
        <v>15634012.65</v>
      </c>
      <c r="Y10" s="462"/>
      <c r="Z10" s="103"/>
      <c r="AA10" s="103"/>
      <c r="AB10" s="103"/>
      <c r="AC10" s="103"/>
      <c r="AD10" s="103"/>
    </row>
    <row r="11" spans="1:30" ht="20.25" customHeight="1" x14ac:dyDescent="0.2">
      <c r="A11" s="1302" t="s">
        <v>234</v>
      </c>
      <c r="B11" s="1120">
        <v>1910</v>
      </c>
      <c r="C11" s="1120"/>
      <c r="D11" s="1120">
        <v>1795</v>
      </c>
      <c r="E11" s="1120"/>
      <c r="F11" s="1120">
        <v>11964662.469999999</v>
      </c>
      <c r="G11" s="1120"/>
      <c r="H11" s="1120">
        <v>1909</v>
      </c>
      <c r="I11" s="1120"/>
      <c r="J11" s="1120">
        <v>1818</v>
      </c>
      <c r="K11" s="1120"/>
      <c r="L11" s="1120">
        <v>13229953.1</v>
      </c>
      <c r="M11" s="1120"/>
      <c r="N11" s="1120">
        <v>1910</v>
      </c>
      <c r="O11" s="1120"/>
      <c r="P11" s="1120">
        <v>1801</v>
      </c>
      <c r="Q11" s="1120"/>
      <c r="R11" s="1120">
        <v>13900083.800000001</v>
      </c>
      <c r="S11" s="1120"/>
      <c r="T11" s="1120">
        <v>1910</v>
      </c>
      <c r="U11" s="1120"/>
      <c r="V11" s="1120">
        <v>1823</v>
      </c>
      <c r="W11" s="1120"/>
      <c r="X11" s="1120">
        <v>15894295.609999999</v>
      </c>
      <c r="Y11" s="462"/>
      <c r="Z11" s="103"/>
      <c r="AA11" s="103"/>
      <c r="AB11" s="103"/>
      <c r="AC11" s="103"/>
      <c r="AD11" s="103"/>
    </row>
    <row r="12" spans="1:30" ht="24" customHeight="1" x14ac:dyDescent="0.2">
      <c r="A12" s="1084" t="s">
        <v>235</v>
      </c>
      <c r="B12" s="1122">
        <v>1575</v>
      </c>
      <c r="C12" s="1122"/>
      <c r="D12" s="1122">
        <v>1153</v>
      </c>
      <c r="E12" s="1122"/>
      <c r="F12" s="1122">
        <v>4024455.38</v>
      </c>
      <c r="G12" s="1122"/>
      <c r="H12" s="1122">
        <v>1375</v>
      </c>
      <c r="I12" s="1122"/>
      <c r="J12" s="1122">
        <v>1008</v>
      </c>
      <c r="K12" s="1122"/>
      <c r="L12" s="1122">
        <v>3607719.8</v>
      </c>
      <c r="M12" s="1122"/>
      <c r="N12" s="1122">
        <v>1579</v>
      </c>
      <c r="O12" s="1122"/>
      <c r="P12" s="1122">
        <v>1142</v>
      </c>
      <c r="Q12" s="1122"/>
      <c r="R12" s="1122">
        <v>4515470.3500000006</v>
      </c>
      <c r="S12" s="1122"/>
      <c r="T12" s="1122">
        <v>1377</v>
      </c>
      <c r="U12" s="1122"/>
      <c r="V12" s="1122">
        <v>984</v>
      </c>
      <c r="W12" s="1122"/>
      <c r="X12" s="1122">
        <v>3913452.75</v>
      </c>
      <c r="Y12" s="463"/>
      <c r="Z12" s="103"/>
      <c r="AA12" s="103"/>
      <c r="AB12" s="103"/>
      <c r="AC12" s="103"/>
      <c r="AD12" s="103"/>
    </row>
    <row r="13" spans="1:30" x14ac:dyDescent="0.2">
      <c r="A13" s="58"/>
      <c r="B13" s="111"/>
      <c r="C13" s="565"/>
      <c r="D13" s="111"/>
      <c r="E13" s="565"/>
      <c r="F13" s="111"/>
      <c r="G13" s="565"/>
      <c r="H13" s="111"/>
      <c r="I13" s="565"/>
      <c r="J13" s="111"/>
      <c r="K13" s="565"/>
      <c r="L13" s="111"/>
      <c r="M13" s="565"/>
      <c r="N13" s="111"/>
      <c r="O13" s="565"/>
      <c r="P13" s="111"/>
      <c r="Q13" s="565"/>
      <c r="R13" s="111"/>
      <c r="S13" s="565"/>
      <c r="T13" s="58"/>
      <c r="U13" s="51"/>
      <c r="V13" s="58"/>
      <c r="W13" s="51"/>
      <c r="X13" s="112"/>
      <c r="Y13" s="51"/>
      <c r="Z13" s="58"/>
      <c r="AA13" s="58"/>
      <c r="AB13" s="58"/>
      <c r="AC13" s="58"/>
      <c r="AD13" s="58"/>
    </row>
    <row r="14" spans="1:30" x14ac:dyDescent="0.2">
      <c r="A14" s="58"/>
      <c r="B14" s="111"/>
      <c r="C14" s="565"/>
      <c r="D14" s="111"/>
      <c r="E14" s="565"/>
      <c r="F14" s="111"/>
      <c r="G14" s="565"/>
      <c r="H14" s="111"/>
      <c r="I14" s="565"/>
      <c r="J14" s="111"/>
      <c r="K14" s="565"/>
      <c r="L14" s="111"/>
      <c r="M14" s="565"/>
      <c r="N14" s="111"/>
      <c r="O14" s="565"/>
      <c r="P14" s="111"/>
      <c r="Q14" s="565"/>
      <c r="R14" s="111"/>
      <c r="S14" s="565"/>
      <c r="T14" s="58"/>
      <c r="U14" s="51"/>
      <c r="V14" s="58"/>
      <c r="W14" s="51"/>
      <c r="X14" s="58"/>
      <c r="Y14" s="51"/>
      <c r="Z14" s="58"/>
      <c r="AA14" s="58"/>
      <c r="AB14" s="58"/>
      <c r="AC14" s="58"/>
      <c r="AD14" s="58"/>
    </row>
    <row r="15" spans="1:30" ht="20.25" customHeight="1" x14ac:dyDescent="0.2">
      <c r="A15" s="1633" t="s">
        <v>222</v>
      </c>
      <c r="B15" s="1649" t="s">
        <v>245</v>
      </c>
      <c r="C15" s="1649"/>
      <c r="D15" s="1649"/>
      <c r="E15" s="1649"/>
      <c r="F15" s="1649"/>
      <c r="G15" s="1649"/>
      <c r="H15" s="1649" t="s">
        <v>246</v>
      </c>
      <c r="I15" s="1649"/>
      <c r="J15" s="1649"/>
      <c r="K15" s="1649"/>
      <c r="L15" s="1649"/>
      <c r="M15" s="1649"/>
      <c r="N15" s="1647" t="s">
        <v>247</v>
      </c>
      <c r="O15" s="1647"/>
      <c r="P15" s="1647"/>
      <c r="Q15" s="1647"/>
      <c r="R15" s="1647"/>
      <c r="S15" s="1647"/>
      <c r="T15" s="1647" t="s">
        <v>248</v>
      </c>
      <c r="U15" s="1647"/>
      <c r="V15" s="1647"/>
      <c r="W15" s="1647"/>
      <c r="X15" s="1647"/>
      <c r="Y15" s="1647"/>
      <c r="Z15" s="58"/>
      <c r="AA15" s="58"/>
      <c r="AB15" s="58"/>
      <c r="AC15" s="58"/>
      <c r="AD15" s="58"/>
    </row>
    <row r="16" spans="1:30" ht="20.25" customHeight="1" x14ac:dyDescent="0.2">
      <c r="A16" s="1656"/>
      <c r="B16" s="1650"/>
      <c r="C16" s="1650"/>
      <c r="D16" s="1650"/>
      <c r="E16" s="1650"/>
      <c r="F16" s="1650"/>
      <c r="G16" s="1650"/>
      <c r="H16" s="1650"/>
      <c r="I16" s="1650"/>
      <c r="J16" s="1650"/>
      <c r="K16" s="1650"/>
      <c r="L16" s="1650"/>
      <c r="M16" s="1650"/>
      <c r="N16" s="1639"/>
      <c r="O16" s="1639"/>
      <c r="P16" s="1639"/>
      <c r="Q16" s="1639"/>
      <c r="R16" s="1639"/>
      <c r="S16" s="1639"/>
      <c r="T16" s="1639"/>
      <c r="U16" s="1639"/>
      <c r="V16" s="1639"/>
      <c r="W16" s="1639"/>
      <c r="X16" s="1639"/>
      <c r="Y16" s="1639"/>
      <c r="Z16" s="563"/>
      <c r="AA16" s="563"/>
      <c r="AB16" s="1660"/>
      <c r="AC16" s="1660"/>
      <c r="AD16" s="1660"/>
    </row>
    <row r="17" spans="1:30" ht="21" customHeight="1" x14ac:dyDescent="0.2">
      <c r="A17" s="1656"/>
      <c r="B17" s="1646" t="s">
        <v>227</v>
      </c>
      <c r="C17" s="1646"/>
      <c r="D17" s="1646"/>
      <c r="E17" s="1646"/>
      <c r="F17" s="1646"/>
      <c r="G17" s="1646"/>
      <c r="H17" s="1646" t="s">
        <v>227</v>
      </c>
      <c r="I17" s="1646"/>
      <c r="J17" s="1646"/>
      <c r="K17" s="1646"/>
      <c r="L17" s="1646"/>
      <c r="M17" s="1646"/>
      <c r="N17" s="1646" t="s">
        <v>227</v>
      </c>
      <c r="O17" s="1646"/>
      <c r="P17" s="1646"/>
      <c r="Q17" s="1646"/>
      <c r="R17" s="1646"/>
      <c r="S17" s="1646"/>
      <c r="T17" s="1646" t="s">
        <v>227</v>
      </c>
      <c r="U17" s="1646"/>
      <c r="V17" s="1646"/>
      <c r="W17" s="1646"/>
      <c r="X17" s="1646"/>
      <c r="Y17" s="1646"/>
      <c r="Z17" s="564"/>
      <c r="AA17" s="113"/>
      <c r="AB17" s="1661"/>
      <c r="AC17" s="1661"/>
      <c r="AD17" s="113"/>
    </row>
    <row r="18" spans="1:30" ht="21" customHeight="1" x14ac:dyDescent="0.2">
      <c r="A18" s="1657"/>
      <c r="B18" s="1648" t="s">
        <v>228</v>
      </c>
      <c r="C18" s="1648"/>
      <c r="D18" s="1648" t="s">
        <v>229</v>
      </c>
      <c r="E18" s="1648"/>
      <c r="F18" s="1648" t="s">
        <v>230</v>
      </c>
      <c r="G18" s="1648"/>
      <c r="H18" s="1648" t="s">
        <v>228</v>
      </c>
      <c r="I18" s="1648"/>
      <c r="J18" s="1648" t="s">
        <v>229</v>
      </c>
      <c r="K18" s="1648"/>
      <c r="L18" s="1648" t="s">
        <v>230</v>
      </c>
      <c r="M18" s="1648"/>
      <c r="N18" s="1645" t="s">
        <v>228</v>
      </c>
      <c r="O18" s="1645"/>
      <c r="P18" s="1645" t="s">
        <v>229</v>
      </c>
      <c r="Q18" s="1645"/>
      <c r="R18" s="1645" t="s">
        <v>230</v>
      </c>
      <c r="S18" s="1645"/>
      <c r="T18" s="1645" t="s">
        <v>228</v>
      </c>
      <c r="U18" s="1645"/>
      <c r="V18" s="1645" t="s">
        <v>229</v>
      </c>
      <c r="W18" s="1645"/>
      <c r="X18" s="1645" t="s">
        <v>230</v>
      </c>
      <c r="Y18" s="1645"/>
      <c r="Z18" s="113"/>
      <c r="AA18" s="113"/>
      <c r="AB18" s="113"/>
      <c r="AC18" s="113"/>
      <c r="AD18" s="113"/>
    </row>
    <row r="19" spans="1:30" ht="27.75" customHeight="1" x14ac:dyDescent="0.2">
      <c r="A19" s="1117" t="s">
        <v>231</v>
      </c>
      <c r="B19" s="1118">
        <v>1474</v>
      </c>
      <c r="C19" s="1118"/>
      <c r="D19" s="1118">
        <v>1327</v>
      </c>
      <c r="E19" s="1118"/>
      <c r="F19" s="1118">
        <v>5270846.93</v>
      </c>
      <c r="G19" s="1118"/>
      <c r="H19" s="1118">
        <v>1874</v>
      </c>
      <c r="I19" s="1118"/>
      <c r="J19" s="1118">
        <v>1544</v>
      </c>
      <c r="K19" s="1118"/>
      <c r="L19" s="1118">
        <v>18004293.030000001</v>
      </c>
      <c r="M19" s="1118"/>
      <c r="N19" s="1118">
        <v>1482</v>
      </c>
      <c r="O19" s="1118"/>
      <c r="P19" s="1118">
        <v>1326</v>
      </c>
      <c r="Q19" s="1118"/>
      <c r="R19" s="1118">
        <v>5263421.76</v>
      </c>
      <c r="S19" s="1118"/>
      <c r="T19" s="1118">
        <v>1896</v>
      </c>
      <c r="U19" s="1118"/>
      <c r="V19" s="1118">
        <v>1567</v>
      </c>
      <c r="W19" s="1118"/>
      <c r="X19" s="1118">
        <v>18594716.899999999</v>
      </c>
      <c r="Y19" s="1124"/>
      <c r="Z19" s="114"/>
      <c r="AA19" s="113"/>
      <c r="AB19" s="114"/>
      <c r="AC19" s="114"/>
      <c r="AD19" s="113"/>
    </row>
    <row r="20" spans="1:30" ht="20.25" customHeight="1" x14ac:dyDescent="0.2">
      <c r="A20" s="877" t="s">
        <v>232</v>
      </c>
      <c r="B20" s="1120">
        <v>3537</v>
      </c>
      <c r="C20" s="1120"/>
      <c r="D20" s="1120">
        <v>2729</v>
      </c>
      <c r="E20" s="1120"/>
      <c r="F20" s="1120">
        <v>24154261.98</v>
      </c>
      <c r="G20" s="1120"/>
      <c r="H20" s="1120">
        <v>3609</v>
      </c>
      <c r="I20" s="1120"/>
      <c r="J20" s="1120">
        <v>2624</v>
      </c>
      <c r="K20" s="1120"/>
      <c r="L20" s="1120">
        <v>22238162.710000001</v>
      </c>
      <c r="M20" s="1120"/>
      <c r="N20" s="1120">
        <v>3537</v>
      </c>
      <c r="O20" s="1120"/>
      <c r="P20" s="1120">
        <v>2705</v>
      </c>
      <c r="Q20" s="1120"/>
      <c r="R20" s="1120">
        <v>22582269.84</v>
      </c>
      <c r="S20" s="1120"/>
      <c r="T20" s="1120">
        <v>3609</v>
      </c>
      <c r="U20" s="1120"/>
      <c r="V20" s="1120">
        <v>2597</v>
      </c>
      <c r="W20" s="1120"/>
      <c r="X20" s="1120">
        <v>21990488.600000001</v>
      </c>
      <c r="Y20" s="876"/>
      <c r="Z20" s="114"/>
      <c r="AA20" s="113"/>
      <c r="AB20" s="114"/>
      <c r="AC20" s="114"/>
      <c r="AD20" s="113"/>
    </row>
    <row r="21" spans="1:30" ht="20.25" customHeight="1" x14ac:dyDescent="0.2">
      <c r="A21" s="877" t="s">
        <v>233</v>
      </c>
      <c r="B21" s="1120">
        <v>1910</v>
      </c>
      <c r="C21" s="1120"/>
      <c r="D21" s="1120">
        <v>1671</v>
      </c>
      <c r="E21" s="1120"/>
      <c r="F21" s="1120">
        <v>13754864.73</v>
      </c>
      <c r="G21" s="1120"/>
      <c r="H21" s="1120">
        <v>2476</v>
      </c>
      <c r="I21" s="1120"/>
      <c r="J21" s="1120">
        <v>1933</v>
      </c>
      <c r="K21" s="1120"/>
      <c r="L21" s="1120">
        <v>15832998.189999999</v>
      </c>
      <c r="M21" s="1120"/>
      <c r="N21" s="1120">
        <v>1938</v>
      </c>
      <c r="O21" s="1120"/>
      <c r="P21" s="1120">
        <v>1683</v>
      </c>
      <c r="Q21" s="1120"/>
      <c r="R21" s="1120">
        <v>13202386.07</v>
      </c>
      <c r="S21" s="1120"/>
      <c r="T21" s="1120">
        <v>2491</v>
      </c>
      <c r="U21" s="1120"/>
      <c r="V21" s="1120">
        <v>1952</v>
      </c>
      <c r="W21" s="1120"/>
      <c r="X21" s="1120">
        <v>14969279.6</v>
      </c>
      <c r="Y21" s="876"/>
      <c r="Z21" s="114"/>
      <c r="AA21" s="113"/>
      <c r="AB21" s="114"/>
      <c r="AC21" s="114"/>
      <c r="AD21" s="113"/>
    </row>
    <row r="22" spans="1:30" ht="20.25" customHeight="1" x14ac:dyDescent="0.2">
      <c r="A22" s="877" t="s">
        <v>234</v>
      </c>
      <c r="B22" s="1120">
        <v>1908</v>
      </c>
      <c r="C22" s="1120"/>
      <c r="D22" s="1120">
        <v>1797</v>
      </c>
      <c r="E22" s="1120"/>
      <c r="F22" s="1120">
        <v>12255697.48</v>
      </c>
      <c r="G22" s="1120"/>
      <c r="H22" s="1120">
        <v>1910</v>
      </c>
      <c r="I22" s="1120"/>
      <c r="J22" s="1120">
        <v>1827</v>
      </c>
      <c r="K22" s="1120"/>
      <c r="L22" s="1120">
        <v>13871394.57</v>
      </c>
      <c r="M22" s="1120"/>
      <c r="N22" s="1120">
        <v>1908</v>
      </c>
      <c r="O22" s="1120"/>
      <c r="P22" s="1120">
        <v>1793</v>
      </c>
      <c r="Q22" s="1120"/>
      <c r="R22" s="1120">
        <v>13973896.77</v>
      </c>
      <c r="S22" s="1120"/>
      <c r="T22" s="1120">
        <v>1910</v>
      </c>
      <c r="U22" s="1120"/>
      <c r="V22" s="1120">
        <v>1820</v>
      </c>
      <c r="W22" s="1120"/>
      <c r="X22" s="1120">
        <v>13774695</v>
      </c>
      <c r="Y22" s="876"/>
      <c r="Z22" s="114"/>
      <c r="AA22" s="113"/>
      <c r="AB22" s="114"/>
      <c r="AC22" s="114"/>
      <c r="AD22" s="113"/>
    </row>
    <row r="23" spans="1:30" ht="24.75" customHeight="1" x14ac:dyDescent="0.2">
      <c r="A23" s="1084" t="s">
        <v>235</v>
      </c>
      <c r="B23" s="1122">
        <v>1331</v>
      </c>
      <c r="C23" s="1122"/>
      <c r="D23" s="1122">
        <v>1141</v>
      </c>
      <c r="E23" s="1122"/>
      <c r="F23" s="1122">
        <v>4294790.88</v>
      </c>
      <c r="G23" s="1122"/>
      <c r="H23" s="1122">
        <v>1377</v>
      </c>
      <c r="I23" s="1122"/>
      <c r="J23" s="1122">
        <v>986</v>
      </c>
      <c r="K23" s="1122"/>
      <c r="L23" s="1122">
        <v>3572592.17</v>
      </c>
      <c r="M23" s="1122"/>
      <c r="N23" s="1122">
        <v>1343</v>
      </c>
      <c r="O23" s="1122"/>
      <c r="P23" s="1122">
        <v>1141</v>
      </c>
      <c r="Q23" s="1122"/>
      <c r="R23" s="1122">
        <v>4056759.23</v>
      </c>
      <c r="S23" s="1122"/>
      <c r="T23" s="1122">
        <v>1378</v>
      </c>
      <c r="U23" s="1122"/>
      <c r="V23" s="1122">
        <v>981</v>
      </c>
      <c r="W23" s="1122"/>
      <c r="X23" s="1122">
        <v>3492291.06</v>
      </c>
      <c r="Y23" s="1125"/>
      <c r="Z23" s="114"/>
      <c r="AA23" s="113"/>
      <c r="AB23" s="114"/>
      <c r="AC23" s="114"/>
      <c r="AD23" s="113"/>
    </row>
    <row r="24" spans="1:30" ht="15" customHeight="1" x14ac:dyDescent="0.2">
      <c r="A24" s="58"/>
      <c r="B24" s="111"/>
      <c r="C24" s="565"/>
      <c r="D24" s="111"/>
      <c r="E24" s="565"/>
      <c r="F24" s="111"/>
      <c r="G24" s="565"/>
      <c r="H24" s="111"/>
      <c r="I24" s="565"/>
      <c r="J24" s="111"/>
      <c r="K24" s="565"/>
      <c r="L24" s="111"/>
      <c r="M24" s="565"/>
      <c r="N24" s="111"/>
      <c r="O24" s="565"/>
      <c r="P24" s="111"/>
      <c r="Q24" s="565"/>
      <c r="R24" s="111"/>
      <c r="S24" s="565"/>
      <c r="T24" s="111"/>
      <c r="U24" s="565"/>
      <c r="V24" s="111"/>
      <c r="W24" s="565"/>
      <c r="X24" s="115"/>
      <c r="Y24" s="51"/>
      <c r="Z24" s="58"/>
      <c r="AA24" s="58"/>
      <c r="AB24" s="58"/>
      <c r="AC24" s="58"/>
      <c r="AD24" s="58"/>
    </row>
    <row r="25" spans="1:30" ht="15" customHeight="1" x14ac:dyDescent="0.2">
      <c r="A25" s="1658"/>
      <c r="B25" s="1659"/>
      <c r="C25" s="562"/>
      <c r="D25" s="58"/>
      <c r="E25" s="51"/>
      <c r="F25" s="58"/>
      <c r="G25" s="51"/>
      <c r="H25" s="58"/>
      <c r="I25" s="51"/>
      <c r="J25" s="58"/>
      <c r="K25" s="51"/>
      <c r="L25" s="116"/>
      <c r="M25" s="566"/>
      <c r="N25" s="58"/>
      <c r="O25" s="51"/>
      <c r="P25" s="58"/>
      <c r="Q25" s="51"/>
      <c r="R25" s="58"/>
      <c r="S25" s="51"/>
      <c r="T25" s="58"/>
      <c r="U25" s="51"/>
      <c r="V25" s="58"/>
      <c r="W25" s="51"/>
      <c r="X25" s="117"/>
      <c r="Y25" s="51"/>
      <c r="Z25" s="58"/>
      <c r="AA25" s="58"/>
      <c r="AB25" s="58"/>
      <c r="AC25" s="58"/>
      <c r="AD25" s="58"/>
    </row>
    <row r="26" spans="1:30" ht="15" customHeight="1" x14ac:dyDescent="0.2">
      <c r="A26" s="108" t="s">
        <v>240</v>
      </c>
      <c r="B26" s="58"/>
      <c r="C26" s="51"/>
      <c r="D26" s="58"/>
      <c r="E26" s="51"/>
      <c r="F26" s="58"/>
      <c r="G26" s="51"/>
      <c r="H26" s="58"/>
      <c r="I26" s="51"/>
      <c r="J26" s="58"/>
      <c r="K26" s="51"/>
      <c r="L26" s="58"/>
      <c r="M26" s="51"/>
      <c r="N26" s="58"/>
      <c r="O26" s="51"/>
      <c r="P26" s="58"/>
      <c r="Q26" s="51"/>
      <c r="R26" s="58"/>
      <c r="S26" s="51"/>
      <c r="T26" s="58"/>
      <c r="U26" s="51"/>
      <c r="V26" s="58"/>
      <c r="W26" s="51"/>
      <c r="X26" s="58"/>
    </row>
    <row r="27" spans="1:30" x14ac:dyDescent="0.2">
      <c r="A27" s="58"/>
      <c r="B27" s="58"/>
      <c r="C27" s="51"/>
      <c r="D27" s="58"/>
      <c r="E27" s="51"/>
      <c r="F27" s="58"/>
      <c r="G27" s="51"/>
      <c r="H27" s="58"/>
      <c r="I27" s="51"/>
      <c r="J27" s="58"/>
      <c r="K27" s="51"/>
      <c r="L27" s="58"/>
      <c r="M27" s="51"/>
      <c r="N27" s="58"/>
      <c r="O27" s="51"/>
      <c r="P27" s="58"/>
      <c r="Q27" s="51"/>
      <c r="R27" s="58"/>
      <c r="S27" s="51"/>
      <c r="T27" s="58"/>
      <c r="U27" s="51"/>
      <c r="V27" s="58"/>
      <c r="W27" s="51"/>
      <c r="X27" s="81"/>
    </row>
  </sheetData>
  <mergeCells count="45">
    <mergeCell ref="A25:B25"/>
    <mergeCell ref="AB16:AD16"/>
    <mergeCell ref="AB17:AC17"/>
    <mergeCell ref="A15:A18"/>
    <mergeCell ref="X18:Y18"/>
    <mergeCell ref="V18:W18"/>
    <mergeCell ref="T15:Y16"/>
    <mergeCell ref="T17:Y17"/>
    <mergeCell ref="T18:U18"/>
    <mergeCell ref="N15:S16"/>
    <mergeCell ref="N17:S17"/>
    <mergeCell ref="N18:O18"/>
    <mergeCell ref="P18:Q18"/>
    <mergeCell ref="R18:S18"/>
    <mergeCell ref="L18:M18"/>
    <mergeCell ref="B15:G16"/>
    <mergeCell ref="A4:A7"/>
    <mergeCell ref="T4:Y5"/>
    <mergeCell ref="T6:Y6"/>
    <mergeCell ref="X7:Y7"/>
    <mergeCell ref="V7:W7"/>
    <mergeCell ref="T7:U7"/>
    <mergeCell ref="R7:S7"/>
    <mergeCell ref="P7:Q7"/>
    <mergeCell ref="N7:O7"/>
    <mergeCell ref="N4:S5"/>
    <mergeCell ref="N6:S6"/>
    <mergeCell ref="B4:G5"/>
    <mergeCell ref="B6:G6"/>
    <mergeCell ref="B7:C7"/>
    <mergeCell ref="D7:E7"/>
    <mergeCell ref="F7:G7"/>
    <mergeCell ref="H7:I7"/>
    <mergeCell ref="J7:K7"/>
    <mergeCell ref="L7:M7"/>
    <mergeCell ref="H4:M5"/>
    <mergeCell ref="H6:M6"/>
    <mergeCell ref="B17:G17"/>
    <mergeCell ref="H15:M16"/>
    <mergeCell ref="H17:M17"/>
    <mergeCell ref="B18:C18"/>
    <mergeCell ref="D18:E18"/>
    <mergeCell ref="F18:G18"/>
    <mergeCell ref="H18:I18"/>
    <mergeCell ref="J18:K18"/>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&amp;L&amp;"Tahoma,Normal"504</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D26"/>
  <sheetViews>
    <sheetView showGridLines="0" view="pageBreakPreview" zoomScaleSheetLayoutView="100" workbookViewId="0"/>
  </sheetViews>
  <sheetFormatPr baseColWidth="10" defaultColWidth="12.5703125" defaultRowHeight="12.75" x14ac:dyDescent="0.2"/>
  <cols>
    <col min="1" max="1" width="15.5703125" style="101" customWidth="1"/>
    <col min="2" max="2" width="8.85546875" style="101" customWidth="1"/>
    <col min="3" max="3" width="1.5703125" style="101" customWidth="1"/>
    <col min="4" max="4" width="8.140625" style="101" customWidth="1"/>
    <col min="5" max="5" width="1.5703125" style="101" customWidth="1"/>
    <col min="6" max="6" width="14.140625" style="101" customWidth="1"/>
    <col min="7" max="7" width="0.85546875" style="101" customWidth="1"/>
    <col min="8" max="8" width="8.5703125" style="101" customWidth="1"/>
    <col min="9" max="9" width="1.42578125" style="101" customWidth="1"/>
    <col min="10" max="10" width="8.42578125" style="101" customWidth="1"/>
    <col min="11" max="11" width="1.5703125" style="101" customWidth="1"/>
    <col min="12" max="12" width="14" style="101" customWidth="1"/>
    <col min="13" max="13" width="0.5703125" style="101" customWidth="1"/>
    <col min="14" max="14" width="8.28515625" style="101" customWidth="1"/>
    <col min="15" max="15" width="1.42578125" style="101" customWidth="1"/>
    <col min="16" max="16" width="7.42578125" style="101" customWidth="1"/>
    <col min="17" max="17" width="1.7109375" style="101" customWidth="1"/>
    <col min="18" max="18" width="14.140625" style="101" customWidth="1"/>
    <col min="19" max="19" width="0.42578125" style="101" customWidth="1"/>
    <col min="20" max="20" width="8" style="101" customWidth="1"/>
    <col min="21" max="21" width="1.28515625" style="101" customWidth="1"/>
    <col min="22" max="22" width="8.5703125" style="101" customWidth="1"/>
    <col min="23" max="23" width="1.42578125" style="101" customWidth="1"/>
    <col min="24" max="24" width="13.5703125" style="101" customWidth="1"/>
    <col min="25" max="25" width="1" style="101" customWidth="1"/>
    <col min="26" max="26" width="6.42578125" style="101" customWidth="1"/>
    <col min="27" max="27" width="12.28515625" style="101" customWidth="1"/>
    <col min="28" max="28" width="7.85546875" style="101" customWidth="1"/>
    <col min="29" max="29" width="6.5703125" style="101" customWidth="1"/>
    <col min="30" max="30" width="12.5703125" style="101" customWidth="1"/>
    <col min="31" max="16384" width="12.5703125" style="103"/>
  </cols>
  <sheetData>
    <row r="1" spans="1:30" s="110" customFormat="1" ht="16.5" customHeight="1" x14ac:dyDescent="0.2">
      <c r="A1" s="93" t="s">
        <v>220</v>
      </c>
      <c r="B1" s="95"/>
      <c r="C1" s="95"/>
      <c r="D1" s="95"/>
      <c r="E1" s="95"/>
      <c r="F1" s="95"/>
      <c r="G1" s="95"/>
      <c r="H1" s="95"/>
      <c r="I1" s="95"/>
      <c r="J1" s="95"/>
      <c r="K1" s="95"/>
      <c r="L1" s="95"/>
      <c r="M1" s="95"/>
      <c r="N1" s="95"/>
      <c r="O1" s="95"/>
      <c r="P1" s="95"/>
      <c r="Q1" s="95"/>
      <c r="R1" s="792"/>
      <c r="S1" s="792"/>
      <c r="T1" s="95"/>
      <c r="U1" s="95"/>
      <c r="V1" s="95"/>
      <c r="W1" s="95"/>
      <c r="X1" s="1555" t="s">
        <v>1618</v>
      </c>
      <c r="Y1" s="1555"/>
      <c r="Z1" s="95"/>
      <c r="AA1" s="95"/>
      <c r="AB1" s="95"/>
      <c r="AC1" s="95"/>
      <c r="AD1" s="95"/>
    </row>
    <row r="2" spans="1:30" ht="16.5" customHeight="1" x14ac:dyDescent="0.2">
      <c r="A2" s="94" t="s">
        <v>34</v>
      </c>
      <c r="B2" s="467"/>
      <c r="C2" s="467"/>
      <c r="D2" s="467"/>
      <c r="E2" s="467"/>
      <c r="F2" s="467"/>
      <c r="G2" s="467"/>
      <c r="H2" s="467"/>
      <c r="I2" s="467"/>
      <c r="J2" s="467"/>
      <c r="K2" s="467"/>
      <c r="L2" s="467"/>
      <c r="M2" s="467"/>
      <c r="N2" s="467"/>
      <c r="O2" s="467"/>
      <c r="P2" s="467"/>
      <c r="Q2" s="467"/>
      <c r="R2" s="465"/>
      <c r="S2" s="465"/>
      <c r="T2" s="467"/>
      <c r="U2" s="467"/>
      <c r="V2" s="467"/>
      <c r="W2" s="467"/>
      <c r="X2" s="467"/>
      <c r="Y2" s="468"/>
      <c r="Z2" s="58"/>
      <c r="AA2" s="58"/>
      <c r="AB2" s="58"/>
      <c r="AC2" s="58"/>
      <c r="AD2" s="58"/>
    </row>
    <row r="3" spans="1:30" ht="15" x14ac:dyDescent="0.2">
      <c r="A3" s="94"/>
      <c r="B3" s="467"/>
      <c r="C3" s="467"/>
      <c r="D3" s="467"/>
      <c r="E3" s="467"/>
      <c r="F3" s="467"/>
      <c r="G3" s="467"/>
      <c r="H3" s="467"/>
      <c r="I3" s="467"/>
      <c r="J3" s="467"/>
      <c r="K3" s="467"/>
      <c r="L3" s="467"/>
      <c r="M3" s="467"/>
      <c r="N3" s="467"/>
      <c r="O3" s="467"/>
      <c r="P3" s="467"/>
      <c r="Q3" s="467"/>
      <c r="R3" s="465"/>
      <c r="S3" s="465"/>
      <c r="T3" s="467"/>
      <c r="U3" s="467"/>
      <c r="V3" s="467"/>
      <c r="W3" s="467"/>
      <c r="X3" s="467"/>
      <c r="Y3" s="468"/>
      <c r="Z3" s="58"/>
      <c r="AA3" s="58"/>
      <c r="AB3" s="58"/>
      <c r="AC3" s="58"/>
      <c r="AD3" s="58"/>
    </row>
    <row r="4" spans="1:30" ht="13.5" customHeight="1" x14ac:dyDescent="0.2">
      <c r="A4" s="1633" t="s">
        <v>222</v>
      </c>
      <c r="B4" s="1647" t="s">
        <v>249</v>
      </c>
      <c r="C4" s="1647"/>
      <c r="D4" s="1662"/>
      <c r="E4" s="1662"/>
      <c r="F4" s="1662"/>
      <c r="G4" s="713"/>
      <c r="H4" s="1647" t="s">
        <v>250</v>
      </c>
      <c r="I4" s="1647"/>
      <c r="J4" s="1662"/>
      <c r="K4" s="1662"/>
      <c r="L4" s="1662"/>
      <c r="M4" s="713"/>
      <c r="N4" s="1647" t="s">
        <v>251</v>
      </c>
      <c r="O4" s="1647"/>
      <c r="P4" s="1662"/>
      <c r="Q4" s="1662"/>
      <c r="R4" s="1662"/>
      <c r="S4" s="713"/>
      <c r="T4" s="1647" t="s">
        <v>252</v>
      </c>
      <c r="U4" s="1647"/>
      <c r="V4" s="1662"/>
      <c r="W4" s="1662"/>
      <c r="X4" s="1662"/>
      <c r="Y4" s="793"/>
    </row>
    <row r="5" spans="1:30" x14ac:dyDescent="0.2">
      <c r="A5" s="1651"/>
      <c r="B5" s="1663" t="s">
        <v>253</v>
      </c>
      <c r="C5" s="1663"/>
      <c r="D5" s="1663"/>
      <c r="E5" s="1663"/>
      <c r="F5" s="1663"/>
      <c r="G5" s="790"/>
      <c r="H5" s="1663" t="s">
        <v>253</v>
      </c>
      <c r="I5" s="1663"/>
      <c r="J5" s="1663"/>
      <c r="K5" s="1663"/>
      <c r="L5" s="1663"/>
      <c r="M5" s="790"/>
      <c r="N5" s="1663" t="s">
        <v>254</v>
      </c>
      <c r="O5" s="1663"/>
      <c r="P5" s="1663"/>
      <c r="Q5" s="1663"/>
      <c r="R5" s="1663"/>
      <c r="S5" s="790"/>
      <c r="T5" s="1663" t="s">
        <v>254</v>
      </c>
      <c r="U5" s="1663"/>
      <c r="V5" s="1663"/>
      <c r="W5" s="1663"/>
      <c r="X5" s="1663"/>
      <c r="Y5" s="794"/>
    </row>
    <row r="6" spans="1:30" ht="21" customHeight="1" x14ac:dyDescent="0.2">
      <c r="A6" s="1651"/>
      <c r="B6" s="1646" t="s">
        <v>227</v>
      </c>
      <c r="C6" s="1646"/>
      <c r="D6" s="1664"/>
      <c r="E6" s="1664"/>
      <c r="F6" s="1664"/>
      <c r="G6" s="714"/>
      <c r="H6" s="1646" t="s">
        <v>227</v>
      </c>
      <c r="I6" s="1646"/>
      <c r="J6" s="1664"/>
      <c r="K6" s="1664"/>
      <c r="L6" s="1664"/>
      <c r="M6" s="714"/>
      <c r="N6" s="1646" t="s">
        <v>227</v>
      </c>
      <c r="O6" s="1646"/>
      <c r="P6" s="1664"/>
      <c r="Q6" s="1664"/>
      <c r="R6" s="1664"/>
      <c r="S6" s="714"/>
      <c r="T6" s="1646" t="s">
        <v>227</v>
      </c>
      <c r="U6" s="1646"/>
      <c r="V6" s="1664"/>
      <c r="W6" s="1664"/>
      <c r="X6" s="1664"/>
      <c r="Y6" s="559"/>
    </row>
    <row r="7" spans="1:30" ht="21" customHeight="1" x14ac:dyDescent="0.2">
      <c r="A7" s="1652"/>
      <c r="B7" s="1645" t="s">
        <v>228</v>
      </c>
      <c r="C7" s="1645"/>
      <c r="D7" s="1645" t="s">
        <v>229</v>
      </c>
      <c r="E7" s="1645"/>
      <c r="F7" s="1645" t="s">
        <v>230</v>
      </c>
      <c r="G7" s="1645"/>
      <c r="H7" s="1645" t="s">
        <v>228</v>
      </c>
      <c r="I7" s="1645"/>
      <c r="J7" s="1645" t="s">
        <v>229</v>
      </c>
      <c r="K7" s="1645"/>
      <c r="L7" s="1645" t="s">
        <v>230</v>
      </c>
      <c r="M7" s="1645"/>
      <c r="N7" s="1645" t="s">
        <v>228</v>
      </c>
      <c r="O7" s="1645"/>
      <c r="P7" s="1645" t="s">
        <v>229</v>
      </c>
      <c r="Q7" s="1645"/>
      <c r="R7" s="1645" t="s">
        <v>230</v>
      </c>
      <c r="S7" s="1645"/>
      <c r="T7" s="1645" t="s">
        <v>228</v>
      </c>
      <c r="U7" s="1645"/>
      <c r="V7" s="1645" t="s">
        <v>229</v>
      </c>
      <c r="W7" s="1645"/>
      <c r="X7" s="1646" t="s">
        <v>230</v>
      </c>
      <c r="Y7" s="1646"/>
    </row>
    <row r="8" spans="1:30" ht="27.75" customHeight="1" x14ac:dyDescent="0.2">
      <c r="A8" s="1303" t="s">
        <v>231</v>
      </c>
      <c r="B8" s="1304">
        <v>1473</v>
      </c>
      <c r="C8" s="1304"/>
      <c r="D8" s="1304">
        <v>1332</v>
      </c>
      <c r="E8" s="1304"/>
      <c r="F8" s="1304">
        <v>5286648.09</v>
      </c>
      <c r="G8" s="1304"/>
      <c r="H8" s="1304">
        <v>1933</v>
      </c>
      <c r="I8" s="1304"/>
      <c r="J8" s="1304">
        <v>1587</v>
      </c>
      <c r="K8" s="1304"/>
      <c r="L8" s="1304">
        <v>18397366.93</v>
      </c>
      <c r="M8" s="1304"/>
      <c r="N8" s="1304">
        <v>1520</v>
      </c>
      <c r="O8" s="1304"/>
      <c r="P8" s="1304">
        <v>1307</v>
      </c>
      <c r="Q8" s="1304"/>
      <c r="R8" s="1304">
        <v>5050252.5199999996</v>
      </c>
      <c r="S8" s="1304"/>
      <c r="T8" s="1304">
        <v>1943</v>
      </c>
      <c r="U8" s="1304"/>
      <c r="V8" s="1304">
        <v>1601</v>
      </c>
      <c r="W8" s="1304"/>
      <c r="X8" s="1304">
        <v>9015444.2699999996</v>
      </c>
      <c r="Y8" s="1305"/>
    </row>
    <row r="9" spans="1:30" ht="21" customHeight="1" x14ac:dyDescent="0.2">
      <c r="A9" s="1302" t="s">
        <v>232</v>
      </c>
      <c r="B9" s="1120">
        <v>3461</v>
      </c>
      <c r="C9" s="1120"/>
      <c r="D9" s="1120">
        <v>2756</v>
      </c>
      <c r="E9" s="1120"/>
      <c r="F9" s="1120">
        <v>23252399.829999998</v>
      </c>
      <c r="G9" s="1120"/>
      <c r="H9" s="1120">
        <v>3609</v>
      </c>
      <c r="I9" s="1120"/>
      <c r="J9" s="1120">
        <v>2624</v>
      </c>
      <c r="K9" s="1120"/>
      <c r="L9" s="1120">
        <v>22220334.82</v>
      </c>
      <c r="M9" s="1120"/>
      <c r="N9" s="1120">
        <v>3609</v>
      </c>
      <c r="O9" s="1120"/>
      <c r="P9" s="1120">
        <v>2743</v>
      </c>
      <c r="Q9" s="1120"/>
      <c r="R9" s="1120">
        <v>23037832.509999998</v>
      </c>
      <c r="S9" s="1120"/>
      <c r="T9" s="1120">
        <v>3609</v>
      </c>
      <c r="U9" s="1120"/>
      <c r="V9" s="1120">
        <v>2633</v>
      </c>
      <c r="W9" s="1120"/>
      <c r="X9" s="1120">
        <v>11059401.73</v>
      </c>
      <c r="Y9" s="556"/>
    </row>
    <row r="10" spans="1:30" ht="26.25" customHeight="1" x14ac:dyDescent="0.2">
      <c r="A10" s="1121" t="s">
        <v>1620</v>
      </c>
      <c r="B10" s="1120">
        <v>1888</v>
      </c>
      <c r="C10" s="1120"/>
      <c r="D10" s="1120">
        <v>1711</v>
      </c>
      <c r="E10" s="1120"/>
      <c r="F10" s="1120">
        <v>13615579.99</v>
      </c>
      <c r="G10" s="1120"/>
      <c r="H10" s="1120">
        <v>2501</v>
      </c>
      <c r="I10" s="1120"/>
      <c r="J10" s="1120">
        <v>1963</v>
      </c>
      <c r="K10" s="1120"/>
      <c r="L10" s="1120">
        <v>15078502.279999999</v>
      </c>
      <c r="M10" s="1120"/>
      <c r="N10" s="1120">
        <v>2116</v>
      </c>
      <c r="O10" s="1120"/>
      <c r="P10" s="1120">
        <v>1864</v>
      </c>
      <c r="Q10" s="1120"/>
      <c r="R10" s="1120">
        <v>13574259.859999999</v>
      </c>
      <c r="S10" s="1120"/>
      <c r="T10" s="1120">
        <v>2506</v>
      </c>
      <c r="U10" s="1120"/>
      <c r="V10" s="1120">
        <v>1955</v>
      </c>
      <c r="W10" s="1120"/>
      <c r="X10" s="1120">
        <v>7450304.4100000001</v>
      </c>
      <c r="Y10" s="556"/>
    </row>
    <row r="11" spans="1:30" ht="21" customHeight="1" x14ac:dyDescent="0.2">
      <c r="A11" s="1302" t="s">
        <v>234</v>
      </c>
      <c r="B11" s="1120">
        <v>1887</v>
      </c>
      <c r="C11" s="1120"/>
      <c r="D11" s="1120">
        <v>1807</v>
      </c>
      <c r="E11" s="1120"/>
      <c r="F11" s="1120">
        <v>14984731.66</v>
      </c>
      <c r="G11" s="1120"/>
      <c r="H11" s="1120">
        <v>1910</v>
      </c>
      <c r="I11" s="1120"/>
      <c r="J11" s="1120">
        <v>1808</v>
      </c>
      <c r="K11" s="1120"/>
      <c r="L11" s="1120">
        <v>16262309.93</v>
      </c>
      <c r="M11" s="1120"/>
      <c r="N11" s="1120">
        <v>1909</v>
      </c>
      <c r="O11" s="1120"/>
      <c r="P11" s="1120">
        <v>1809</v>
      </c>
      <c r="Q11" s="1120"/>
      <c r="R11" s="1120">
        <v>12889461.780000001</v>
      </c>
      <c r="S11" s="1120"/>
      <c r="T11" s="1120">
        <v>1910</v>
      </c>
      <c r="U11" s="1120"/>
      <c r="V11" s="1120">
        <v>1805</v>
      </c>
      <c r="W11" s="1120"/>
      <c r="X11" s="1120">
        <v>7077738.2000000002</v>
      </c>
      <c r="Y11" s="556"/>
    </row>
    <row r="12" spans="1:30" ht="21" customHeight="1" x14ac:dyDescent="0.2">
      <c r="A12" s="1084" t="s">
        <v>235</v>
      </c>
      <c r="B12" s="1122">
        <v>1330</v>
      </c>
      <c r="C12" s="1122"/>
      <c r="D12" s="1122">
        <v>1165</v>
      </c>
      <c r="E12" s="1122"/>
      <c r="F12" s="1122">
        <v>4191984.0199999996</v>
      </c>
      <c r="G12" s="1122"/>
      <c r="H12" s="1122">
        <v>1381</v>
      </c>
      <c r="I12" s="1122"/>
      <c r="J12" s="1122">
        <v>996</v>
      </c>
      <c r="K12" s="1122"/>
      <c r="L12" s="1122">
        <v>3590468.33</v>
      </c>
      <c r="M12" s="1122"/>
      <c r="N12" s="1122">
        <v>1363</v>
      </c>
      <c r="O12" s="1122"/>
      <c r="P12" s="1122">
        <v>1149</v>
      </c>
      <c r="Q12" s="1122"/>
      <c r="R12" s="1122">
        <v>4115137.26</v>
      </c>
      <c r="S12" s="1122"/>
      <c r="T12" s="1122">
        <v>1379</v>
      </c>
      <c r="U12" s="1122"/>
      <c r="V12" s="1122">
        <v>984</v>
      </c>
      <c r="W12" s="1122"/>
      <c r="X12" s="1122">
        <v>1791510.84</v>
      </c>
      <c r="Y12" s="1123"/>
    </row>
    <row r="13" spans="1:30" x14ac:dyDescent="0.2">
      <c r="A13" s="468"/>
      <c r="B13" s="795"/>
      <c r="C13" s="795"/>
      <c r="D13" s="795"/>
      <c r="E13" s="795"/>
      <c r="F13" s="795"/>
      <c r="G13" s="795"/>
      <c r="H13" s="795"/>
      <c r="I13" s="795"/>
      <c r="J13" s="795"/>
      <c r="K13" s="795"/>
      <c r="L13" s="795"/>
      <c r="M13" s="795"/>
      <c r="N13" s="795"/>
      <c r="O13" s="795"/>
      <c r="P13" s="795"/>
      <c r="Q13" s="795"/>
      <c r="R13" s="795"/>
      <c r="S13" s="795"/>
      <c r="T13" s="468"/>
      <c r="U13" s="468"/>
      <c r="V13" s="468"/>
      <c r="W13" s="468"/>
      <c r="X13" s="796"/>
      <c r="Y13" s="468"/>
      <c r="Z13" s="58"/>
      <c r="AA13" s="58"/>
      <c r="AB13" s="58"/>
      <c r="AC13" s="58"/>
      <c r="AD13" s="58"/>
    </row>
    <row r="14" spans="1:30" x14ac:dyDescent="0.2">
      <c r="A14" s="468"/>
      <c r="B14" s="795"/>
      <c r="C14" s="795"/>
      <c r="D14" s="795"/>
      <c r="E14" s="795"/>
      <c r="F14" s="795"/>
      <c r="G14" s="795"/>
      <c r="H14" s="795"/>
      <c r="I14" s="795"/>
      <c r="J14" s="795"/>
      <c r="K14" s="795"/>
      <c r="L14" s="797"/>
      <c r="M14" s="797"/>
      <c r="N14" s="795"/>
      <c r="O14" s="795"/>
      <c r="P14" s="795"/>
      <c r="Q14" s="795"/>
      <c r="R14" s="795"/>
      <c r="S14" s="795"/>
      <c r="T14" s="468"/>
      <c r="U14" s="468"/>
      <c r="V14" s="468"/>
      <c r="W14" s="468"/>
      <c r="X14" s="468"/>
      <c r="Y14" s="468"/>
      <c r="Z14" s="58"/>
      <c r="AA14" s="58"/>
      <c r="AB14" s="58"/>
      <c r="AC14" s="58"/>
      <c r="AD14" s="58"/>
    </row>
    <row r="15" spans="1:30" ht="13.5" customHeight="1" x14ac:dyDescent="0.2">
      <c r="A15" s="1633" t="s">
        <v>222</v>
      </c>
      <c r="B15" s="1649" t="s">
        <v>255</v>
      </c>
      <c r="C15" s="1649"/>
      <c r="D15" s="1666"/>
      <c r="E15" s="1666"/>
      <c r="F15" s="1666"/>
      <c r="G15" s="715"/>
      <c r="H15" s="1649" t="s">
        <v>256</v>
      </c>
      <c r="I15" s="1649"/>
      <c r="J15" s="1666"/>
      <c r="K15" s="1666"/>
      <c r="L15" s="1666"/>
      <c r="M15" s="715"/>
      <c r="N15" s="1647" t="s">
        <v>257</v>
      </c>
      <c r="O15" s="1647"/>
      <c r="P15" s="1662"/>
      <c r="Q15" s="1662"/>
      <c r="R15" s="1662"/>
      <c r="S15" s="713"/>
      <c r="T15" s="1647" t="s">
        <v>258</v>
      </c>
      <c r="U15" s="1647"/>
      <c r="V15" s="1662"/>
      <c r="W15" s="1662"/>
      <c r="X15" s="1662"/>
      <c r="Y15" s="793"/>
      <c r="Z15" s="58"/>
      <c r="AA15" s="58"/>
      <c r="AB15" s="58"/>
      <c r="AC15" s="58"/>
      <c r="AD15" s="58"/>
    </row>
    <row r="16" spans="1:30" x14ac:dyDescent="0.2">
      <c r="A16" s="1651"/>
      <c r="B16" s="1667" t="s">
        <v>259</v>
      </c>
      <c r="C16" s="1667"/>
      <c r="D16" s="1667"/>
      <c r="E16" s="1667"/>
      <c r="F16" s="1667"/>
      <c r="G16" s="791"/>
      <c r="H16" s="1667" t="s">
        <v>259</v>
      </c>
      <c r="I16" s="1667"/>
      <c r="J16" s="1667"/>
      <c r="K16" s="1667"/>
      <c r="L16" s="1667"/>
      <c r="M16" s="791"/>
      <c r="N16" s="1663" t="s">
        <v>260</v>
      </c>
      <c r="O16" s="1663"/>
      <c r="P16" s="1663"/>
      <c r="Q16" s="1663"/>
      <c r="R16" s="1663"/>
      <c r="S16" s="790"/>
      <c r="T16" s="1663" t="s">
        <v>260</v>
      </c>
      <c r="U16" s="1663"/>
      <c r="V16" s="1663"/>
      <c r="W16" s="1663"/>
      <c r="X16" s="1663"/>
      <c r="Y16" s="794"/>
      <c r="Z16" s="58"/>
      <c r="AA16" s="58"/>
      <c r="AB16" s="58"/>
      <c r="AC16" s="58"/>
      <c r="AD16" s="58"/>
    </row>
    <row r="17" spans="1:30" ht="21" customHeight="1" x14ac:dyDescent="0.2">
      <c r="A17" s="1651"/>
      <c r="B17" s="1646" t="s">
        <v>227</v>
      </c>
      <c r="C17" s="1646"/>
      <c r="D17" s="1664"/>
      <c r="E17" s="1664"/>
      <c r="F17" s="1664"/>
      <c r="G17" s="714"/>
      <c r="H17" s="1646" t="s">
        <v>227</v>
      </c>
      <c r="I17" s="1646"/>
      <c r="J17" s="1664"/>
      <c r="K17" s="1664"/>
      <c r="L17" s="1664"/>
      <c r="M17" s="714"/>
      <c r="N17" s="1646" t="s">
        <v>227</v>
      </c>
      <c r="O17" s="1646"/>
      <c r="P17" s="1664"/>
      <c r="Q17" s="1664"/>
      <c r="R17" s="1664"/>
      <c r="S17" s="714"/>
      <c r="T17" s="1646" t="s">
        <v>227</v>
      </c>
      <c r="U17" s="1646"/>
      <c r="V17" s="1664"/>
      <c r="W17" s="1664"/>
      <c r="X17" s="1664"/>
      <c r="Y17" s="559"/>
      <c r="Z17" s="58"/>
      <c r="AA17" s="58"/>
      <c r="AB17" s="58"/>
      <c r="AC17" s="58"/>
      <c r="AD17" s="58"/>
    </row>
    <row r="18" spans="1:30" ht="21" customHeight="1" x14ac:dyDescent="0.2">
      <c r="A18" s="1652"/>
      <c r="B18" s="1648" t="s">
        <v>228</v>
      </c>
      <c r="C18" s="1648"/>
      <c r="D18" s="1648" t="s">
        <v>229</v>
      </c>
      <c r="E18" s="1648"/>
      <c r="F18" s="1648" t="s">
        <v>230</v>
      </c>
      <c r="G18" s="1648"/>
      <c r="H18" s="1648" t="s">
        <v>228</v>
      </c>
      <c r="I18" s="1648"/>
      <c r="J18" s="1648" t="s">
        <v>229</v>
      </c>
      <c r="K18" s="1648"/>
      <c r="L18" s="1648" t="s">
        <v>230</v>
      </c>
      <c r="M18" s="1648"/>
      <c r="N18" s="1645" t="s">
        <v>228</v>
      </c>
      <c r="O18" s="1645"/>
      <c r="P18" s="1645" t="s">
        <v>229</v>
      </c>
      <c r="Q18" s="1645"/>
      <c r="R18" s="1645" t="s">
        <v>230</v>
      </c>
      <c r="S18" s="1645"/>
      <c r="T18" s="1645" t="s">
        <v>228</v>
      </c>
      <c r="U18" s="1645"/>
      <c r="V18" s="1645" t="s">
        <v>229</v>
      </c>
      <c r="W18" s="1645"/>
      <c r="X18" s="1645" t="s">
        <v>230</v>
      </c>
      <c r="Y18" s="1645"/>
      <c r="Z18" s="58"/>
      <c r="AA18" s="58"/>
      <c r="AB18" s="58"/>
      <c r="AC18" s="58"/>
      <c r="AD18" s="58"/>
    </row>
    <row r="19" spans="1:30" ht="27.75" customHeight="1" x14ac:dyDescent="0.2">
      <c r="A19" s="1117" t="s">
        <v>231</v>
      </c>
      <c r="B19" s="1118">
        <v>1520</v>
      </c>
      <c r="C19" s="1118"/>
      <c r="D19" s="1118">
        <v>1257</v>
      </c>
      <c r="E19" s="1118"/>
      <c r="F19" s="1118">
        <v>5190438.3900000006</v>
      </c>
      <c r="G19" s="1118"/>
      <c r="H19" s="1118">
        <v>1953</v>
      </c>
      <c r="I19" s="1118"/>
      <c r="J19" s="1118">
        <v>1634</v>
      </c>
      <c r="K19" s="1118"/>
      <c r="L19" s="1118">
        <v>18664251.809999999</v>
      </c>
      <c r="M19" s="1118"/>
      <c r="N19" s="1118">
        <v>1596</v>
      </c>
      <c r="O19" s="1118"/>
      <c r="P19" s="1118">
        <v>1398</v>
      </c>
      <c r="Q19" s="1118"/>
      <c r="R19" s="1118">
        <v>6575048</v>
      </c>
      <c r="S19" s="1118"/>
      <c r="T19" s="1118">
        <v>1967</v>
      </c>
      <c r="U19" s="1118"/>
      <c r="V19" s="1118">
        <v>1662</v>
      </c>
      <c r="W19" s="1118"/>
      <c r="X19" s="1118">
        <v>21141832.07</v>
      </c>
      <c r="Y19" s="1119"/>
      <c r="Z19" s="58"/>
      <c r="AA19" s="58"/>
      <c r="AB19" s="58"/>
      <c r="AC19" s="58"/>
      <c r="AD19" s="58"/>
    </row>
    <row r="20" spans="1:30" ht="21" customHeight="1" x14ac:dyDescent="0.2">
      <c r="A20" s="877" t="s">
        <v>232</v>
      </c>
      <c r="B20" s="1120">
        <v>3609</v>
      </c>
      <c r="C20" s="1120"/>
      <c r="D20" s="1120">
        <v>2722</v>
      </c>
      <c r="E20" s="1120"/>
      <c r="F20" s="1120">
        <v>22876906.969999999</v>
      </c>
      <c r="G20" s="1120"/>
      <c r="H20" s="1120">
        <v>3609</v>
      </c>
      <c r="I20" s="1120"/>
      <c r="J20" s="1120">
        <v>2617</v>
      </c>
      <c r="K20" s="1120"/>
      <c r="L20" s="1120">
        <v>22065816.989999998</v>
      </c>
      <c r="M20" s="1120"/>
      <c r="N20" s="1120">
        <v>3609</v>
      </c>
      <c r="O20" s="1120"/>
      <c r="P20" s="1120">
        <v>2713</v>
      </c>
      <c r="Q20" s="1120"/>
      <c r="R20" s="1120">
        <v>24593657.91</v>
      </c>
      <c r="S20" s="1120"/>
      <c r="T20" s="1120">
        <v>3609</v>
      </c>
      <c r="U20" s="1120"/>
      <c r="V20" s="1120">
        <v>2717</v>
      </c>
      <c r="W20" s="1120"/>
      <c r="X20" s="1120">
        <v>25070451.379999999</v>
      </c>
      <c r="Y20" s="556"/>
      <c r="Z20" s="58"/>
      <c r="AA20" s="58"/>
      <c r="AB20" s="58"/>
      <c r="AC20" s="58"/>
      <c r="AD20" s="58"/>
    </row>
    <row r="21" spans="1:30" ht="26.25" customHeight="1" x14ac:dyDescent="0.2">
      <c r="A21" s="1121" t="s">
        <v>1620</v>
      </c>
      <c r="B21" s="1120">
        <v>2116</v>
      </c>
      <c r="C21" s="1120"/>
      <c r="D21" s="1120">
        <v>1843</v>
      </c>
      <c r="E21" s="1120"/>
      <c r="F21" s="1120">
        <v>13858397.789999999</v>
      </c>
      <c r="G21" s="1120"/>
      <c r="H21" s="1120">
        <v>2508</v>
      </c>
      <c r="I21" s="1120"/>
      <c r="J21" s="1120">
        <v>1931</v>
      </c>
      <c r="K21" s="1120"/>
      <c r="L21" s="1120">
        <v>14868050.16</v>
      </c>
      <c r="M21" s="1120"/>
      <c r="N21" s="1120">
        <v>2194</v>
      </c>
      <c r="O21" s="1120"/>
      <c r="P21" s="1120">
        <v>1938</v>
      </c>
      <c r="Q21" s="1120"/>
      <c r="R21" s="1120">
        <v>15280449.52</v>
      </c>
      <c r="S21" s="1120"/>
      <c r="T21" s="1120">
        <v>2526</v>
      </c>
      <c r="U21" s="1120"/>
      <c r="V21" s="1120">
        <v>1929</v>
      </c>
      <c r="W21" s="1120"/>
      <c r="X21" s="1120">
        <v>15561402.09</v>
      </c>
      <c r="Y21" s="556"/>
      <c r="Z21" s="58"/>
      <c r="AA21" s="58"/>
      <c r="AB21" s="58"/>
      <c r="AC21" s="58"/>
      <c r="AD21" s="58"/>
    </row>
    <row r="22" spans="1:30" ht="21" customHeight="1" x14ac:dyDescent="0.2">
      <c r="A22" s="877" t="s">
        <v>234</v>
      </c>
      <c r="B22" s="1120">
        <v>1909</v>
      </c>
      <c r="C22" s="1120"/>
      <c r="D22" s="1120">
        <v>1820</v>
      </c>
      <c r="E22" s="1120"/>
      <c r="F22" s="1120">
        <v>12861479.780000001</v>
      </c>
      <c r="G22" s="1120"/>
      <c r="H22" s="1120">
        <v>1910</v>
      </c>
      <c r="I22" s="1120"/>
      <c r="J22" s="1120">
        <v>1804</v>
      </c>
      <c r="K22" s="1120"/>
      <c r="L22" s="1120">
        <v>13878430.460000001</v>
      </c>
      <c r="M22" s="1120"/>
      <c r="N22" s="1120">
        <v>1909</v>
      </c>
      <c r="O22" s="1120"/>
      <c r="P22" s="1120">
        <v>1821</v>
      </c>
      <c r="Q22" s="1120"/>
      <c r="R22" s="1120">
        <v>14487912.68</v>
      </c>
      <c r="S22" s="1120"/>
      <c r="T22" s="1120">
        <v>1910</v>
      </c>
      <c r="U22" s="1120"/>
      <c r="V22" s="1120">
        <v>1807</v>
      </c>
      <c r="W22" s="1120"/>
      <c r="X22" s="1120">
        <v>15645899.199999999</v>
      </c>
      <c r="Y22" s="556"/>
      <c r="Z22" s="58"/>
      <c r="AA22" s="58"/>
      <c r="AB22" s="58"/>
      <c r="AC22" s="58"/>
      <c r="AD22" s="58"/>
    </row>
    <row r="23" spans="1:30" ht="21" customHeight="1" x14ac:dyDescent="0.2">
      <c r="A23" s="1084" t="s">
        <v>235</v>
      </c>
      <c r="B23" s="1122">
        <v>1363</v>
      </c>
      <c r="C23" s="1122"/>
      <c r="D23" s="1122">
        <v>1128</v>
      </c>
      <c r="E23" s="1122"/>
      <c r="F23" s="1122">
        <v>4042263.55</v>
      </c>
      <c r="G23" s="1122"/>
      <c r="H23" s="1122">
        <v>1379</v>
      </c>
      <c r="I23" s="1122"/>
      <c r="J23" s="1122">
        <v>988</v>
      </c>
      <c r="K23" s="1122"/>
      <c r="L23" s="1122">
        <v>3609299.01</v>
      </c>
      <c r="M23" s="1122"/>
      <c r="N23" s="1122">
        <v>1363</v>
      </c>
      <c r="O23" s="1122"/>
      <c r="P23" s="1122">
        <v>1127</v>
      </c>
      <c r="Q23" s="1122"/>
      <c r="R23" s="1122">
        <v>4490087.84</v>
      </c>
      <c r="S23" s="1122"/>
      <c r="T23" s="1122">
        <v>1384</v>
      </c>
      <c r="U23" s="1122"/>
      <c r="V23" s="1122">
        <v>997</v>
      </c>
      <c r="W23" s="1122"/>
      <c r="X23" s="1122">
        <v>4039533.2</v>
      </c>
      <c r="Y23" s="1123"/>
      <c r="Z23" s="58"/>
      <c r="AA23" s="58"/>
      <c r="AB23" s="58"/>
      <c r="AC23" s="58"/>
      <c r="AD23" s="58"/>
    </row>
    <row r="24" spans="1:30" ht="15" customHeight="1" x14ac:dyDescent="0.2">
      <c r="A24" s="468"/>
      <c r="B24" s="468"/>
      <c r="C24" s="468"/>
      <c r="D24" s="468"/>
      <c r="E24" s="468"/>
      <c r="F24" s="468"/>
      <c r="G24" s="468"/>
      <c r="H24" s="468"/>
      <c r="I24" s="468"/>
      <c r="J24" s="468"/>
      <c r="K24" s="468"/>
      <c r="L24" s="796"/>
      <c r="M24" s="796"/>
      <c r="N24" s="468"/>
      <c r="O24" s="468"/>
      <c r="P24" s="468"/>
      <c r="Q24" s="468"/>
      <c r="R24" s="468"/>
      <c r="S24" s="468"/>
      <c r="T24" s="468"/>
      <c r="U24" s="468"/>
      <c r="V24" s="468"/>
      <c r="W24" s="468"/>
      <c r="X24" s="468"/>
      <c r="Y24" s="468"/>
      <c r="Z24" s="58"/>
      <c r="AA24" s="58"/>
      <c r="AB24" s="58"/>
      <c r="AC24" s="58"/>
      <c r="AD24" s="58"/>
    </row>
    <row r="25" spans="1:30" ht="15" customHeight="1" x14ac:dyDescent="0.2">
      <c r="A25" s="1665" t="s">
        <v>214</v>
      </c>
      <c r="B25" s="1655"/>
      <c r="C25" s="1655"/>
      <c r="D25" s="1655"/>
      <c r="E25" s="1655"/>
      <c r="F25" s="1655"/>
      <c r="G25" s="1655"/>
      <c r="H25" s="1655"/>
      <c r="I25" s="1655"/>
      <c r="J25" s="1655"/>
      <c r="K25" s="1655"/>
      <c r="L25" s="1655"/>
      <c r="M25" s="1655"/>
      <c r="N25" s="1655"/>
      <c r="O25" s="1655"/>
      <c r="P25" s="1655"/>
      <c r="Q25" s="1655"/>
      <c r="R25" s="1655"/>
      <c r="S25" s="1655"/>
      <c r="T25" s="1655"/>
      <c r="U25" s="1655"/>
      <c r="V25" s="1655"/>
      <c r="W25" s="137"/>
      <c r="X25" s="798"/>
      <c r="Y25" s="468"/>
    </row>
    <row r="26" spans="1:30" x14ac:dyDescent="0.2">
      <c r="A26" s="109"/>
      <c r="B26" s="58"/>
      <c r="C26" s="58"/>
      <c r="D26" s="58"/>
      <c r="E26" s="58"/>
      <c r="F26" s="58"/>
      <c r="G26" s="58"/>
      <c r="H26" s="58"/>
      <c r="I26" s="58"/>
      <c r="J26" s="58"/>
      <c r="K26" s="58"/>
      <c r="L26" s="58"/>
      <c r="M26" s="58"/>
      <c r="N26" s="58"/>
      <c r="O26" s="58"/>
      <c r="P26" s="58"/>
      <c r="Q26" s="58"/>
    </row>
  </sheetData>
  <mergeCells count="44">
    <mergeCell ref="A25:V25"/>
    <mergeCell ref="A15:A18"/>
    <mergeCell ref="B15:F16"/>
    <mergeCell ref="H15:L16"/>
    <mergeCell ref="N15:R16"/>
    <mergeCell ref="T15:X16"/>
    <mergeCell ref="B17:F17"/>
    <mergeCell ref="H17:L17"/>
    <mergeCell ref="N17:R17"/>
    <mergeCell ref="T17:X17"/>
    <mergeCell ref="B18:C18"/>
    <mergeCell ref="D18:E18"/>
    <mergeCell ref="F18:G18"/>
    <mergeCell ref="H18:I18"/>
    <mergeCell ref="J18:K18"/>
    <mergeCell ref="L18:M18"/>
    <mergeCell ref="A4:A7"/>
    <mergeCell ref="B4:F5"/>
    <mergeCell ref="H4:L5"/>
    <mergeCell ref="N4:R5"/>
    <mergeCell ref="T4:X5"/>
    <mergeCell ref="B6:F6"/>
    <mergeCell ref="H6:L6"/>
    <mergeCell ref="N6:R6"/>
    <mergeCell ref="T6:X6"/>
    <mergeCell ref="B7:C7"/>
    <mergeCell ref="D7:E7"/>
    <mergeCell ref="F7:G7"/>
    <mergeCell ref="H7:I7"/>
    <mergeCell ref="J7:K7"/>
    <mergeCell ref="L7:M7"/>
    <mergeCell ref="N7:O7"/>
    <mergeCell ref="X18:Y18"/>
    <mergeCell ref="X1:Y1"/>
    <mergeCell ref="N18:O18"/>
    <mergeCell ref="P18:Q18"/>
    <mergeCell ref="R18:S18"/>
    <mergeCell ref="T18:U18"/>
    <mergeCell ref="V18:W18"/>
    <mergeCell ref="P7:Q7"/>
    <mergeCell ref="R7:S7"/>
    <mergeCell ref="T7:U7"/>
    <mergeCell ref="V7:W7"/>
    <mergeCell ref="X7:Y7"/>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&amp;R&amp;"Tahoma,Normal"505</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B13"/>
  <sheetViews>
    <sheetView showGridLines="0" view="pageBreakPreview" zoomScaleSheetLayoutView="100" workbookViewId="0"/>
  </sheetViews>
  <sheetFormatPr baseColWidth="10" defaultColWidth="12.5703125" defaultRowHeight="15" x14ac:dyDescent="0.3"/>
  <cols>
    <col min="1" max="1" width="17.5703125" style="78" bestFit="1" customWidth="1"/>
    <col min="2" max="2" width="6.42578125" style="78" customWidth="1"/>
    <col min="3" max="3" width="2" style="78" customWidth="1"/>
    <col min="4" max="4" width="7" style="78" customWidth="1"/>
    <col min="5" max="5" width="1.85546875" style="78" customWidth="1"/>
    <col min="6" max="6" width="6.7109375" style="78" customWidth="1"/>
    <col min="7" max="7" width="1.85546875" style="78" customWidth="1"/>
    <col min="8" max="8" width="6.85546875" style="78" bestFit="1" customWidth="1"/>
    <col min="9" max="9" width="1.5703125" style="78" customWidth="1"/>
    <col min="10" max="10" width="6.85546875" style="78" bestFit="1" customWidth="1"/>
    <col min="11" max="11" width="2.28515625" style="78" customWidth="1"/>
    <col min="12" max="12" width="6.7109375" style="78" bestFit="1" customWidth="1"/>
    <col min="13" max="13" width="1.85546875" style="78" customWidth="1"/>
    <col min="14" max="14" width="6.7109375" style="78" customWidth="1"/>
    <col min="15" max="15" width="1.85546875" style="78" customWidth="1"/>
    <col min="16" max="16" width="6.85546875" style="78" bestFit="1" customWidth="1"/>
    <col min="17" max="17" width="2.42578125" style="78" customWidth="1"/>
    <col min="18" max="18" width="6.5703125" style="78" customWidth="1"/>
    <col min="19" max="19" width="2" style="78" customWidth="1"/>
    <col min="20" max="20" width="6.28515625" style="78" bestFit="1" customWidth="1"/>
    <col min="21" max="21" width="1.85546875" style="78" customWidth="1"/>
    <col min="22" max="22" width="6.85546875" style="78" bestFit="1" customWidth="1"/>
    <col min="23" max="23" width="1.85546875" style="78" customWidth="1"/>
    <col min="24" max="24" width="6.5703125" style="78" customWidth="1"/>
    <col min="25" max="25" width="3.140625" style="78" customWidth="1"/>
    <col min="26" max="26" width="9" style="78" customWidth="1"/>
    <col min="27" max="27" width="3" style="78" customWidth="1"/>
    <col min="28" max="16384" width="12.5703125" style="78"/>
  </cols>
  <sheetData>
    <row r="1" spans="1:28" s="119" customFormat="1" x14ac:dyDescent="0.3">
      <c r="A1" s="118" t="s">
        <v>261</v>
      </c>
      <c r="B1" s="87"/>
      <c r="C1" s="87"/>
      <c r="D1" s="87"/>
      <c r="E1" s="87"/>
      <c r="F1" s="87"/>
      <c r="G1" s="87"/>
      <c r="H1" s="87"/>
      <c r="I1" s="87"/>
      <c r="J1" s="87"/>
      <c r="K1" s="87"/>
      <c r="L1" s="87"/>
      <c r="M1" s="87"/>
      <c r="N1" s="87"/>
      <c r="O1" s="87"/>
      <c r="P1" s="87"/>
      <c r="Q1" s="87"/>
      <c r="R1" s="87"/>
      <c r="S1" s="87"/>
      <c r="T1" s="87"/>
      <c r="U1" s="87"/>
      <c r="V1" s="87"/>
      <c r="W1" s="87"/>
      <c r="X1" s="87"/>
      <c r="Y1" s="465"/>
      <c r="Z1" s="465"/>
      <c r="AA1" s="464" t="s">
        <v>1619</v>
      </c>
      <c r="AB1" s="750"/>
    </row>
    <row r="2" spans="1:28" s="119" customFormat="1" x14ac:dyDescent="0.3">
      <c r="A2" s="466" t="s">
        <v>34</v>
      </c>
      <c r="B2" s="87"/>
      <c r="C2" s="87"/>
      <c r="D2" s="87"/>
      <c r="E2" s="87"/>
      <c r="F2" s="87"/>
      <c r="G2" s="87"/>
      <c r="H2" s="87"/>
      <c r="I2" s="87"/>
      <c r="J2" s="87"/>
      <c r="K2" s="87"/>
      <c r="L2" s="87"/>
      <c r="M2" s="87"/>
      <c r="N2" s="87"/>
      <c r="O2" s="87"/>
      <c r="P2" s="87"/>
      <c r="Q2" s="87"/>
      <c r="R2" s="87"/>
      <c r="S2" s="87"/>
      <c r="T2" s="87"/>
      <c r="U2" s="87"/>
      <c r="V2" s="87"/>
      <c r="W2" s="87"/>
      <c r="X2" s="87"/>
      <c r="Y2" s="87"/>
      <c r="Z2" s="465"/>
      <c r="AA2" s="465"/>
      <c r="AB2" s="750"/>
    </row>
    <row r="3" spans="1:28" x14ac:dyDescent="0.3">
      <c r="A3" s="120"/>
      <c r="B3" s="120"/>
      <c r="C3" s="120"/>
      <c r="D3" s="120"/>
      <c r="E3" s="120"/>
      <c r="F3" s="120"/>
      <c r="G3" s="120"/>
      <c r="H3" s="120"/>
      <c r="I3" s="120"/>
      <c r="J3" s="120"/>
      <c r="K3" s="120"/>
      <c r="L3" s="120"/>
      <c r="M3" s="120"/>
      <c r="N3" s="120"/>
      <c r="O3" s="120"/>
      <c r="P3" s="120"/>
      <c r="Q3" s="120"/>
      <c r="R3" s="120"/>
      <c r="S3" s="120"/>
      <c r="T3" s="120"/>
      <c r="U3" s="120"/>
      <c r="V3" s="120"/>
      <c r="W3" s="120"/>
      <c r="X3" s="121"/>
      <c r="Y3" s="467"/>
      <c r="Z3" s="467"/>
      <c r="AA3" s="467"/>
      <c r="AB3" s="468"/>
    </row>
    <row r="4" spans="1:28" ht="25.5" customHeight="1" x14ac:dyDescent="0.3">
      <c r="A4" s="710" t="s">
        <v>52</v>
      </c>
      <c r="B4" s="1668" t="s">
        <v>173</v>
      </c>
      <c r="C4" s="1669"/>
      <c r="D4" s="1668" t="s">
        <v>174</v>
      </c>
      <c r="E4" s="1668"/>
      <c r="F4" s="1668" t="s">
        <v>175</v>
      </c>
      <c r="G4" s="1668"/>
      <c r="H4" s="1668" t="s">
        <v>176</v>
      </c>
      <c r="I4" s="1668"/>
      <c r="J4" s="1668" t="s">
        <v>177</v>
      </c>
      <c r="K4" s="1668"/>
      <c r="L4" s="1668" t="s">
        <v>178</v>
      </c>
      <c r="M4" s="1668"/>
      <c r="N4" s="1668" t="s">
        <v>179</v>
      </c>
      <c r="O4" s="1668"/>
      <c r="P4" s="1668" t="s">
        <v>180</v>
      </c>
      <c r="Q4" s="1668"/>
      <c r="R4" s="1668" t="s">
        <v>181</v>
      </c>
      <c r="S4" s="1668"/>
      <c r="T4" s="1668" t="s">
        <v>182</v>
      </c>
      <c r="U4" s="1668"/>
      <c r="V4" s="1668" t="s">
        <v>183</v>
      </c>
      <c r="W4" s="1669"/>
      <c r="X4" s="1668" t="s">
        <v>184</v>
      </c>
      <c r="Y4" s="1669"/>
      <c r="Z4" s="1668" t="s">
        <v>0</v>
      </c>
      <c r="AA4" s="1669"/>
      <c r="AB4" s="468"/>
    </row>
    <row r="5" spans="1:28" s="122" customFormat="1" ht="25.5" customHeight="1" x14ac:dyDescent="0.3">
      <c r="A5" s="1108" t="s">
        <v>263</v>
      </c>
      <c r="B5" s="1074">
        <v>5</v>
      </c>
      <c r="C5" s="1074"/>
      <c r="D5" s="1074">
        <v>37</v>
      </c>
      <c r="E5" s="1074"/>
      <c r="F5" s="1074">
        <v>29</v>
      </c>
      <c r="G5" s="1074"/>
      <c r="H5" s="1074">
        <v>23</v>
      </c>
      <c r="I5" s="1074"/>
      <c r="J5" s="1074">
        <v>22</v>
      </c>
      <c r="K5" s="1074"/>
      <c r="L5" s="1074">
        <v>32</v>
      </c>
      <c r="M5" s="1074"/>
      <c r="N5" s="1074">
        <v>12</v>
      </c>
      <c r="O5" s="1074"/>
      <c r="P5" s="1074">
        <v>13</v>
      </c>
      <c r="Q5" s="1074"/>
      <c r="R5" s="1074">
        <v>13</v>
      </c>
      <c r="S5" s="1074"/>
      <c r="T5" s="1074">
        <v>8</v>
      </c>
      <c r="U5" s="1074"/>
      <c r="V5" s="1074">
        <v>6</v>
      </c>
      <c r="W5" s="1074"/>
      <c r="X5" s="1074">
        <v>5</v>
      </c>
      <c r="Y5" s="1074"/>
      <c r="Z5" s="1075">
        <f>SUM(B5:X5)</f>
        <v>205</v>
      </c>
      <c r="AA5" s="1075"/>
      <c r="AB5" s="468"/>
    </row>
    <row r="6" spans="1:28" s="122" customFormat="1" ht="24" customHeight="1" x14ac:dyDescent="0.3">
      <c r="A6" s="123" t="s">
        <v>749</v>
      </c>
      <c r="B6" s="124">
        <v>3</v>
      </c>
      <c r="C6" s="124"/>
      <c r="D6" s="124">
        <v>8</v>
      </c>
      <c r="E6" s="124"/>
      <c r="F6" s="124">
        <v>15</v>
      </c>
      <c r="G6" s="124"/>
      <c r="H6" s="124">
        <v>22</v>
      </c>
      <c r="I6" s="124"/>
      <c r="J6" s="124">
        <v>23</v>
      </c>
      <c r="K6" s="124"/>
      <c r="L6" s="124">
        <v>24</v>
      </c>
      <c r="M6" s="124"/>
      <c r="N6" s="124">
        <v>37</v>
      </c>
      <c r="O6" s="124"/>
      <c r="P6" s="124">
        <v>26</v>
      </c>
      <c r="Q6" s="124"/>
      <c r="R6" s="124">
        <v>24</v>
      </c>
      <c r="S6" s="124"/>
      <c r="T6" s="124">
        <v>28</v>
      </c>
      <c r="U6" s="124"/>
      <c r="V6" s="124">
        <v>23</v>
      </c>
      <c r="W6" s="124"/>
      <c r="X6" s="124">
        <v>10</v>
      </c>
      <c r="Y6" s="124"/>
      <c r="Z6" s="126">
        <f>SUM(B6:Y6)</f>
        <v>243</v>
      </c>
      <c r="AA6" s="126"/>
      <c r="AB6" s="468"/>
    </row>
    <row r="7" spans="1:28" s="122" customFormat="1" ht="26.25" customHeight="1" x14ac:dyDescent="0.3">
      <c r="A7" s="123" t="s">
        <v>264</v>
      </c>
      <c r="B7" s="124">
        <v>70</v>
      </c>
      <c r="C7" s="124"/>
      <c r="D7" s="124">
        <v>436</v>
      </c>
      <c r="E7" s="124"/>
      <c r="F7" s="124">
        <v>479</v>
      </c>
      <c r="G7" s="124"/>
      <c r="H7" s="124">
        <v>303</v>
      </c>
      <c r="I7" s="124"/>
      <c r="J7" s="124">
        <v>257</v>
      </c>
      <c r="K7" s="124"/>
      <c r="L7" s="124">
        <v>434</v>
      </c>
      <c r="M7" s="124"/>
      <c r="N7" s="124">
        <v>125</v>
      </c>
      <c r="O7" s="124"/>
      <c r="P7" s="124">
        <v>128</v>
      </c>
      <c r="Q7" s="124"/>
      <c r="R7" s="124">
        <v>178</v>
      </c>
      <c r="S7" s="124"/>
      <c r="T7" s="124">
        <v>74</v>
      </c>
      <c r="U7" s="124"/>
      <c r="V7" s="124">
        <v>21</v>
      </c>
      <c r="W7" s="124"/>
      <c r="X7" s="124">
        <v>8</v>
      </c>
      <c r="Y7" s="124"/>
      <c r="Z7" s="126">
        <f t="shared" ref="Z7" si="0">SUM(B7:X7)</f>
        <v>2513</v>
      </c>
      <c r="AA7" s="126"/>
      <c r="AB7" s="468"/>
    </row>
    <row r="8" spans="1:28" s="122" customFormat="1" ht="25.5" customHeight="1" x14ac:dyDescent="0.3">
      <c r="A8" s="123" t="s">
        <v>750</v>
      </c>
      <c r="B8" s="124">
        <v>28</v>
      </c>
      <c r="C8" s="124"/>
      <c r="D8" s="124">
        <v>167</v>
      </c>
      <c r="E8" s="124"/>
      <c r="F8" s="124">
        <v>284</v>
      </c>
      <c r="G8" s="124"/>
      <c r="H8" s="124">
        <v>477</v>
      </c>
      <c r="I8" s="124"/>
      <c r="J8" s="124">
        <v>311</v>
      </c>
      <c r="K8" s="124"/>
      <c r="L8" s="124">
        <v>471</v>
      </c>
      <c r="M8" s="124"/>
      <c r="N8" s="124">
        <v>647</v>
      </c>
      <c r="O8" s="124"/>
      <c r="P8" s="124">
        <v>541</v>
      </c>
      <c r="Q8" s="124"/>
      <c r="R8" s="124">
        <v>321</v>
      </c>
      <c r="S8" s="124"/>
      <c r="T8" s="124">
        <v>487</v>
      </c>
      <c r="U8" s="124"/>
      <c r="V8" s="124">
        <v>298</v>
      </c>
      <c r="W8" s="124"/>
      <c r="X8" s="124">
        <v>131</v>
      </c>
      <c r="Y8" s="124"/>
      <c r="Z8" s="126">
        <f>SUM(B8:Y8)</f>
        <v>4163</v>
      </c>
      <c r="AA8" s="126"/>
      <c r="AB8" s="468"/>
    </row>
    <row r="9" spans="1:28" s="122" customFormat="1" ht="28.5" customHeight="1" x14ac:dyDescent="0.3">
      <c r="A9" s="123" t="s">
        <v>265</v>
      </c>
      <c r="B9" s="124">
        <v>388</v>
      </c>
      <c r="C9" s="124"/>
      <c r="D9" s="124">
        <v>4160</v>
      </c>
      <c r="E9" s="124"/>
      <c r="F9" s="124">
        <v>4629</v>
      </c>
      <c r="G9" s="124"/>
      <c r="H9" s="124">
        <v>2510</v>
      </c>
      <c r="I9" s="124"/>
      <c r="J9" s="124">
        <v>3014</v>
      </c>
      <c r="K9" s="124"/>
      <c r="L9" s="124">
        <v>4134</v>
      </c>
      <c r="M9" s="124"/>
      <c r="N9" s="124">
        <v>1224</v>
      </c>
      <c r="O9" s="124"/>
      <c r="P9" s="124">
        <v>1577</v>
      </c>
      <c r="Q9" s="124"/>
      <c r="R9" s="124">
        <v>1204</v>
      </c>
      <c r="S9" s="124"/>
      <c r="T9" s="124">
        <v>586</v>
      </c>
      <c r="U9" s="124"/>
      <c r="V9" s="124">
        <v>105</v>
      </c>
      <c r="W9" s="124"/>
      <c r="X9" s="124">
        <v>18</v>
      </c>
      <c r="Y9" s="124"/>
      <c r="Z9" s="126">
        <f t="shared" ref="Z9" si="1">SUM(B9:X9)</f>
        <v>23549</v>
      </c>
      <c r="AA9" s="126"/>
      <c r="AB9" s="468"/>
    </row>
    <row r="10" spans="1:28" s="122" customFormat="1" ht="27" customHeight="1" x14ac:dyDescent="0.3">
      <c r="A10" s="1116" t="s">
        <v>751</v>
      </c>
      <c r="B10" s="1077">
        <v>169</v>
      </c>
      <c r="C10" s="1077"/>
      <c r="D10" s="1077">
        <v>776</v>
      </c>
      <c r="E10" s="1077"/>
      <c r="F10" s="1077">
        <v>1232</v>
      </c>
      <c r="G10" s="1077"/>
      <c r="H10" s="1077">
        <v>1894</v>
      </c>
      <c r="I10" s="1077"/>
      <c r="J10" s="1077">
        <v>1821</v>
      </c>
      <c r="K10" s="1077"/>
      <c r="L10" s="1077">
        <v>2229</v>
      </c>
      <c r="M10" s="1077"/>
      <c r="N10" s="1077">
        <v>2421</v>
      </c>
      <c r="O10" s="1077"/>
      <c r="P10" s="1077">
        <v>1986</v>
      </c>
      <c r="Q10" s="1077"/>
      <c r="R10" s="1077">
        <v>1779</v>
      </c>
      <c r="S10" s="1077"/>
      <c r="T10" s="1077">
        <v>1913</v>
      </c>
      <c r="U10" s="1077"/>
      <c r="V10" s="1077">
        <v>1366</v>
      </c>
      <c r="W10" s="1077"/>
      <c r="X10" s="1077">
        <v>553</v>
      </c>
      <c r="Y10" s="1077"/>
      <c r="Z10" s="1078">
        <f>SUM(B10:Y10)</f>
        <v>18139</v>
      </c>
      <c r="AA10" s="1078"/>
      <c r="AB10" s="468"/>
    </row>
    <row r="11" spans="1:28" s="122" customFormat="1" x14ac:dyDescent="0.3">
      <c r="A11" s="123"/>
      <c r="B11" s="124"/>
      <c r="C11" s="124"/>
      <c r="D11" s="124"/>
      <c r="E11" s="125"/>
      <c r="F11" s="124"/>
      <c r="G11" s="124"/>
      <c r="H11" s="124"/>
      <c r="I11" s="124"/>
      <c r="J11" s="124"/>
      <c r="K11" s="124"/>
      <c r="L11" s="124"/>
      <c r="M11" s="124"/>
      <c r="N11" s="124"/>
      <c r="O11" s="124"/>
      <c r="P11" s="124"/>
      <c r="Q11" s="124"/>
      <c r="R11" s="124"/>
      <c r="S11" s="124"/>
      <c r="T11" s="124"/>
      <c r="U11" s="124"/>
      <c r="V11" s="124"/>
      <c r="W11" s="124"/>
      <c r="X11" s="124"/>
      <c r="Y11" s="124"/>
      <c r="Z11" s="126"/>
      <c r="AA11" s="126"/>
      <c r="AB11" s="468"/>
    </row>
    <row r="12" spans="1:28" ht="15" customHeight="1" x14ac:dyDescent="0.3">
      <c r="A12" s="1670" t="s">
        <v>214</v>
      </c>
      <c r="B12" s="1671"/>
      <c r="C12" s="1671"/>
      <c r="D12" s="1671"/>
      <c r="E12" s="1671"/>
      <c r="F12" s="1671"/>
      <c r="G12" s="1671"/>
      <c r="H12" s="1671"/>
      <c r="I12" s="1671"/>
      <c r="J12" s="1671"/>
      <c r="K12" s="1671"/>
      <c r="L12" s="1671"/>
      <c r="M12" s="468"/>
      <c r="N12" s="468"/>
      <c r="O12" s="468"/>
      <c r="P12" s="468"/>
      <c r="Q12" s="468"/>
      <c r="R12" s="468"/>
      <c r="S12" s="468"/>
      <c r="T12" s="468"/>
      <c r="U12" s="468"/>
      <c r="V12" s="468"/>
      <c r="W12" s="468"/>
      <c r="X12" s="468"/>
      <c r="Y12" s="468"/>
      <c r="Z12" s="468"/>
      <c r="AA12" s="469"/>
      <c r="AB12" s="468"/>
    </row>
    <row r="13" spans="1:28" x14ac:dyDescent="0.3">
      <c r="A13" s="799"/>
      <c r="B13" s="468"/>
      <c r="C13" s="468"/>
      <c r="D13" s="468"/>
      <c r="E13" s="468"/>
      <c r="F13" s="468"/>
      <c r="G13" s="468"/>
      <c r="H13" s="468"/>
      <c r="I13" s="468"/>
      <c r="J13" s="468"/>
      <c r="K13" s="468"/>
      <c r="L13" s="468"/>
      <c r="M13" s="468"/>
      <c r="N13" s="468"/>
      <c r="O13" s="468"/>
      <c r="P13" s="468"/>
      <c r="Q13" s="468"/>
      <c r="R13" s="468"/>
      <c r="S13" s="468"/>
      <c r="T13" s="468"/>
      <c r="U13" s="468"/>
      <c r="V13" s="468"/>
      <c r="W13" s="468"/>
      <c r="X13" s="468"/>
      <c r="Y13" s="469"/>
      <c r="Z13" s="468"/>
      <c r="AA13" s="468"/>
      <c r="AB13" s="468"/>
    </row>
  </sheetData>
  <mergeCells count="14">
    <mergeCell ref="Z4:AA4"/>
    <mergeCell ref="A12:L12"/>
    <mergeCell ref="N4:O4"/>
    <mergeCell ref="P4:Q4"/>
    <mergeCell ref="R4:S4"/>
    <mergeCell ref="T4:U4"/>
    <mergeCell ref="V4:W4"/>
    <mergeCell ref="X4:Y4"/>
    <mergeCell ref="B4:C4"/>
    <mergeCell ref="D4:E4"/>
    <mergeCell ref="F4:G4"/>
    <mergeCell ref="H4:I4"/>
    <mergeCell ref="J4:K4"/>
    <mergeCell ref="L4:M4"/>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&amp;L&amp;"Tahoma,Normal"506</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C18"/>
  <sheetViews>
    <sheetView showGridLines="0" view="pageBreakPreview" zoomScaleNormal="75" zoomScaleSheetLayoutView="100" workbookViewId="0"/>
  </sheetViews>
  <sheetFormatPr baseColWidth="10" defaultColWidth="11.42578125" defaultRowHeight="12.75" x14ac:dyDescent="0.2"/>
  <cols>
    <col min="1" max="1" width="25.42578125" style="65" customWidth="1"/>
    <col min="2" max="2" width="4.5703125" style="65" customWidth="1"/>
    <col min="3" max="3" width="2.42578125" style="65" customWidth="1"/>
    <col min="4" max="4" width="4.5703125" style="65" customWidth="1"/>
    <col min="5" max="5" width="3.28515625" style="65" customWidth="1"/>
    <col min="6" max="6" width="4.5703125" style="65" customWidth="1"/>
    <col min="7" max="7" width="2" style="65" customWidth="1"/>
    <col min="8" max="8" width="4.5703125" style="65" customWidth="1"/>
    <col min="9" max="9" width="3.140625" style="65" customWidth="1"/>
    <col min="10" max="10" width="4.5703125" style="65" customWidth="1"/>
    <col min="11" max="11" width="2.5703125" style="65" customWidth="1"/>
    <col min="12" max="12" width="4.5703125" style="65" customWidth="1"/>
    <col min="13" max="13" width="2.7109375" style="65" customWidth="1"/>
    <col min="14" max="14" width="4.5703125" style="65" customWidth="1"/>
    <col min="15" max="15" width="2.28515625" style="65" customWidth="1"/>
    <col min="16" max="16" width="4.5703125" style="65" customWidth="1"/>
    <col min="17" max="17" width="2" style="65" customWidth="1"/>
    <col min="18" max="18" width="4.5703125" style="65" customWidth="1"/>
    <col min="19" max="19" width="3" style="65" customWidth="1"/>
    <col min="20" max="20" width="4.5703125" style="65" customWidth="1"/>
    <col min="21" max="21" width="2" style="65" customWidth="1"/>
    <col min="22" max="22" width="4.5703125" style="65" customWidth="1"/>
    <col min="23" max="23" width="2" style="65" customWidth="1"/>
    <col min="24" max="24" width="4.5703125" style="65" customWidth="1"/>
    <col min="25" max="25" width="3.28515625" style="65" customWidth="1"/>
    <col min="26" max="26" width="6.42578125" style="65" customWidth="1"/>
    <col min="27" max="27" width="3.140625" style="65" customWidth="1"/>
    <col min="28" max="28" width="14.7109375" style="65" customWidth="1"/>
    <col min="29" max="16384" width="11.42578125" style="65"/>
  </cols>
  <sheetData>
    <row r="1" spans="1:29" s="62" customFormat="1" ht="15.75" customHeight="1" x14ac:dyDescent="0.2">
      <c r="A1" s="93" t="s">
        <v>266</v>
      </c>
      <c r="B1" s="94"/>
      <c r="C1" s="94"/>
      <c r="D1" s="94"/>
      <c r="E1" s="94"/>
      <c r="F1" s="94"/>
      <c r="G1" s="94"/>
      <c r="H1" s="94"/>
      <c r="I1" s="94"/>
      <c r="J1" s="94"/>
      <c r="K1" s="94"/>
      <c r="L1" s="94"/>
      <c r="M1" s="94"/>
      <c r="N1" s="94"/>
      <c r="O1" s="94"/>
      <c r="P1" s="94"/>
      <c r="Q1" s="94"/>
      <c r="R1" s="94"/>
      <c r="S1" s="94"/>
      <c r="T1" s="94"/>
      <c r="U1" s="94"/>
      <c r="V1" s="94"/>
      <c r="W1" s="94"/>
      <c r="X1" s="94"/>
      <c r="Y1" s="709"/>
      <c r="Z1" s="800"/>
      <c r="AA1" s="709" t="s">
        <v>207</v>
      </c>
    </row>
    <row r="2" spans="1:29" s="62" customFormat="1" ht="15.75" customHeight="1" x14ac:dyDescent="0.2">
      <c r="A2" s="93" t="s">
        <v>34</v>
      </c>
      <c r="B2" s="94"/>
      <c r="C2" s="94"/>
      <c r="D2" s="94"/>
      <c r="E2" s="94"/>
      <c r="F2" s="94"/>
      <c r="G2" s="94"/>
      <c r="H2" s="94"/>
      <c r="I2" s="94"/>
      <c r="J2" s="94"/>
      <c r="K2" s="94"/>
      <c r="L2" s="94"/>
      <c r="M2" s="94"/>
      <c r="N2" s="94"/>
      <c r="O2" s="94"/>
      <c r="P2" s="94"/>
      <c r="Q2" s="94"/>
      <c r="R2" s="94"/>
      <c r="S2" s="94"/>
      <c r="T2" s="94"/>
      <c r="U2" s="94"/>
      <c r="V2" s="94"/>
      <c r="W2" s="94"/>
      <c r="X2" s="94"/>
      <c r="Y2" s="94"/>
      <c r="Z2" s="94"/>
      <c r="AA2" s="94"/>
    </row>
    <row r="3" spans="1:29" ht="15" x14ac:dyDescent="0.2">
      <c r="A3" s="472"/>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473"/>
      <c r="Z3" s="473"/>
      <c r="AA3" s="473"/>
    </row>
    <row r="4" spans="1:29" ht="21" customHeight="1" x14ac:dyDescent="0.2">
      <c r="A4" s="710" t="s">
        <v>52</v>
      </c>
      <c r="B4" s="1415" t="s">
        <v>173</v>
      </c>
      <c r="C4" s="1415"/>
      <c r="D4" s="1415" t="s">
        <v>174</v>
      </c>
      <c r="E4" s="1415"/>
      <c r="F4" s="1415" t="s">
        <v>175</v>
      </c>
      <c r="G4" s="1415"/>
      <c r="H4" s="1415" t="s">
        <v>176</v>
      </c>
      <c r="I4" s="1415"/>
      <c r="J4" s="1415" t="s">
        <v>177</v>
      </c>
      <c r="K4" s="1415"/>
      <c r="L4" s="1415" t="s">
        <v>178</v>
      </c>
      <c r="M4" s="1415"/>
      <c r="N4" s="1415" t="s">
        <v>179</v>
      </c>
      <c r="O4" s="1415"/>
      <c r="P4" s="1415" t="s">
        <v>180</v>
      </c>
      <c r="Q4" s="1415"/>
      <c r="R4" s="1415" t="s">
        <v>181</v>
      </c>
      <c r="S4" s="1415"/>
      <c r="T4" s="1415" t="s">
        <v>182</v>
      </c>
      <c r="U4" s="1415"/>
      <c r="V4" s="1415" t="s">
        <v>183</v>
      </c>
      <c r="W4" s="1415"/>
      <c r="X4" s="1415" t="s">
        <v>184</v>
      </c>
      <c r="Y4" s="1416"/>
      <c r="Z4" s="1417" t="s">
        <v>0</v>
      </c>
      <c r="AA4" s="1417"/>
    </row>
    <row r="5" spans="1:29" ht="26.25" customHeight="1" x14ac:dyDescent="0.2">
      <c r="A5" s="1108" t="s">
        <v>268</v>
      </c>
      <c r="B5" s="1109">
        <v>0</v>
      </c>
      <c r="C5" s="1109"/>
      <c r="D5" s="1109">
        <v>0</v>
      </c>
      <c r="E5" s="1109"/>
      <c r="F5" s="1109">
        <v>0</v>
      </c>
      <c r="G5" s="1109"/>
      <c r="H5" s="1109">
        <v>0</v>
      </c>
      <c r="I5" s="1109"/>
      <c r="J5" s="1109">
        <v>0</v>
      </c>
      <c r="K5" s="1109"/>
      <c r="L5" s="1109">
        <v>0</v>
      </c>
      <c r="M5" s="1109"/>
      <c r="N5" s="1109">
        <v>0</v>
      </c>
      <c r="O5" s="1109"/>
      <c r="P5" s="1109">
        <v>0</v>
      </c>
      <c r="Q5" s="1109"/>
      <c r="R5" s="1109">
        <v>0</v>
      </c>
      <c r="S5" s="1109"/>
      <c r="T5" s="1109">
        <v>10</v>
      </c>
      <c r="U5" s="1109"/>
      <c r="V5" s="1109">
        <v>10</v>
      </c>
      <c r="W5" s="1109"/>
      <c r="X5" s="1109">
        <v>32</v>
      </c>
      <c r="Y5" s="1110"/>
      <c r="Z5" s="1111">
        <f ca="1">SUM(B5:AA5)</f>
        <v>52</v>
      </c>
      <c r="AA5" s="1109"/>
      <c r="AB5" s="127"/>
    </row>
    <row r="6" spans="1:29" ht="26.25" customHeight="1" x14ac:dyDescent="0.2">
      <c r="A6" s="123" t="s">
        <v>752</v>
      </c>
      <c r="B6" s="470">
        <v>2</v>
      </c>
      <c r="C6" s="470"/>
      <c r="D6" s="470">
        <v>1</v>
      </c>
      <c r="E6" s="470"/>
      <c r="F6" s="470">
        <v>4</v>
      </c>
      <c r="G6" s="470"/>
      <c r="H6" s="470">
        <v>4</v>
      </c>
      <c r="I6" s="470"/>
      <c r="J6" s="470">
        <v>5</v>
      </c>
      <c r="K6" s="470"/>
      <c r="L6" s="470">
        <v>1</v>
      </c>
      <c r="M6" s="470"/>
      <c r="N6" s="470">
        <v>3</v>
      </c>
      <c r="O6" s="470"/>
      <c r="P6" s="470">
        <v>2</v>
      </c>
      <c r="Q6" s="470"/>
      <c r="R6" s="470">
        <v>0</v>
      </c>
      <c r="S6" s="470"/>
      <c r="T6" s="470">
        <v>0</v>
      </c>
      <c r="U6" s="470"/>
      <c r="V6" s="470">
        <v>2</v>
      </c>
      <c r="W6" s="470"/>
      <c r="X6" s="470">
        <v>0</v>
      </c>
      <c r="Y6" s="129"/>
      <c r="Z6" s="1112">
        <v>24</v>
      </c>
      <c r="AA6" s="470"/>
      <c r="AB6" s="127"/>
    </row>
    <row r="7" spans="1:29" ht="26.25" customHeight="1" x14ac:dyDescent="0.2">
      <c r="A7" s="123" t="s">
        <v>269</v>
      </c>
      <c r="B7" s="470">
        <v>0</v>
      </c>
      <c r="C7" s="470"/>
      <c r="D7" s="470">
        <v>0</v>
      </c>
      <c r="E7" s="470"/>
      <c r="F7" s="470">
        <v>0</v>
      </c>
      <c r="G7" s="470"/>
      <c r="H7" s="470">
        <v>0</v>
      </c>
      <c r="I7" s="470"/>
      <c r="J7" s="470">
        <v>0</v>
      </c>
      <c r="K7" s="470"/>
      <c r="L7" s="470">
        <v>0</v>
      </c>
      <c r="M7" s="470"/>
      <c r="N7" s="470">
        <v>0</v>
      </c>
      <c r="O7" s="470"/>
      <c r="P7" s="470">
        <v>0</v>
      </c>
      <c r="Q7" s="470"/>
      <c r="R7" s="470">
        <v>0</v>
      </c>
      <c r="S7" s="1112"/>
      <c r="T7" s="470">
        <v>29</v>
      </c>
      <c r="U7" s="470"/>
      <c r="V7" s="470">
        <v>66</v>
      </c>
      <c r="W7" s="470"/>
      <c r="X7" s="470">
        <v>46</v>
      </c>
      <c r="Y7" s="129"/>
      <c r="Z7" s="1112">
        <f ca="1">SUM(B7:AA7)</f>
        <v>141</v>
      </c>
      <c r="AA7" s="470"/>
      <c r="AB7" s="127"/>
    </row>
    <row r="8" spans="1:29" ht="26.25" customHeight="1" x14ac:dyDescent="0.2">
      <c r="A8" s="123" t="s">
        <v>1621</v>
      </c>
      <c r="B8" s="141" t="s">
        <v>638</v>
      </c>
      <c r="C8" s="470"/>
      <c r="D8" s="470" t="s">
        <v>638</v>
      </c>
      <c r="E8" s="470"/>
      <c r="F8" s="470" t="s">
        <v>638</v>
      </c>
      <c r="G8" s="470"/>
      <c r="H8" s="470" t="s">
        <v>638</v>
      </c>
      <c r="I8" s="470"/>
      <c r="J8" s="470" t="s">
        <v>638</v>
      </c>
      <c r="K8" s="470"/>
      <c r="L8" s="470" t="s">
        <v>638</v>
      </c>
      <c r="M8" s="470"/>
      <c r="N8" s="470" t="s">
        <v>638</v>
      </c>
      <c r="O8" s="470"/>
      <c r="P8" s="470" t="s">
        <v>638</v>
      </c>
      <c r="Q8" s="470"/>
      <c r="R8" s="470" t="s">
        <v>638</v>
      </c>
      <c r="S8" s="1112"/>
      <c r="T8" s="470" t="s">
        <v>638</v>
      </c>
      <c r="U8" s="470"/>
      <c r="V8" s="470" t="s">
        <v>638</v>
      </c>
      <c r="W8" s="470"/>
      <c r="X8" s="470" t="s">
        <v>638</v>
      </c>
      <c r="Y8" s="129"/>
      <c r="Z8" s="1112" t="s">
        <v>638</v>
      </c>
      <c r="AA8" s="470"/>
      <c r="AB8" s="127"/>
    </row>
    <row r="9" spans="1:29" s="67" customFormat="1" ht="33" customHeight="1" x14ac:dyDescent="0.2">
      <c r="A9" s="128" t="s">
        <v>270</v>
      </c>
      <c r="B9" s="470">
        <v>2</v>
      </c>
      <c r="C9" s="470"/>
      <c r="D9" s="470">
        <v>7</v>
      </c>
      <c r="E9" s="470"/>
      <c r="F9" s="470">
        <v>4</v>
      </c>
      <c r="G9" s="470"/>
      <c r="H9" s="470">
        <v>2</v>
      </c>
      <c r="I9" s="470"/>
      <c r="J9" s="470">
        <v>16</v>
      </c>
      <c r="K9" s="470"/>
      <c r="L9" s="470">
        <v>13</v>
      </c>
      <c r="M9" s="470"/>
      <c r="N9" s="470">
        <v>0</v>
      </c>
      <c r="O9" s="470"/>
      <c r="P9" s="470">
        <v>1</v>
      </c>
      <c r="Q9" s="470"/>
      <c r="R9" s="470">
        <v>0</v>
      </c>
      <c r="S9" s="470"/>
      <c r="T9" s="470">
        <v>7</v>
      </c>
      <c r="U9" s="470"/>
      <c r="V9" s="470">
        <v>14</v>
      </c>
      <c r="W9" s="470"/>
      <c r="X9" s="470">
        <v>2</v>
      </c>
      <c r="Y9" s="129"/>
      <c r="Z9" s="1112">
        <f ca="1">SUM(B9:AA9)</f>
        <v>68</v>
      </c>
      <c r="AA9" s="470"/>
      <c r="AB9" s="127"/>
      <c r="AC9" s="68"/>
    </row>
    <row r="10" spans="1:29" ht="34.5" customHeight="1" x14ac:dyDescent="0.2">
      <c r="A10" s="1076" t="s">
        <v>753</v>
      </c>
      <c r="B10" s="1113">
        <v>8</v>
      </c>
      <c r="C10" s="1113"/>
      <c r="D10" s="1113">
        <v>8</v>
      </c>
      <c r="E10" s="1113"/>
      <c r="F10" s="1113">
        <v>12</v>
      </c>
      <c r="G10" s="1113"/>
      <c r="H10" s="1113">
        <v>8</v>
      </c>
      <c r="I10" s="1113"/>
      <c r="J10" s="1113">
        <v>13</v>
      </c>
      <c r="K10" s="1113"/>
      <c r="L10" s="1113">
        <v>14</v>
      </c>
      <c r="M10" s="1113"/>
      <c r="N10" s="1113">
        <v>5</v>
      </c>
      <c r="O10" s="1113"/>
      <c r="P10" s="1113">
        <v>4</v>
      </c>
      <c r="Q10" s="1113"/>
      <c r="R10" s="1113">
        <v>3</v>
      </c>
      <c r="S10" s="1113"/>
      <c r="T10" s="1113">
        <v>8</v>
      </c>
      <c r="U10" s="1113"/>
      <c r="V10" s="1113">
        <v>6</v>
      </c>
      <c r="W10" s="1113"/>
      <c r="X10" s="1113">
        <v>1</v>
      </c>
      <c r="Y10" s="1114"/>
      <c r="Z10" s="1115">
        <v>90</v>
      </c>
      <c r="AA10" s="1113"/>
      <c r="AB10" s="127"/>
    </row>
    <row r="11" spans="1:29" ht="17.25" customHeight="1" x14ac:dyDescent="0.2">
      <c r="A11" s="128"/>
      <c r="B11" s="470"/>
      <c r="C11" s="470"/>
      <c r="D11" s="470"/>
      <c r="E11" s="470"/>
      <c r="F11" s="470"/>
      <c r="G11" s="470"/>
      <c r="H11" s="470"/>
      <c r="I11" s="470"/>
      <c r="J11" s="470"/>
      <c r="K11" s="470"/>
      <c r="L11" s="470"/>
      <c r="M11" s="470"/>
      <c r="N11" s="470"/>
      <c r="O11" s="470"/>
      <c r="P11" s="470"/>
      <c r="Q11" s="470"/>
      <c r="R11" s="470"/>
      <c r="S11" s="470"/>
      <c r="T11" s="470"/>
      <c r="U11" s="470"/>
      <c r="V11" s="470"/>
      <c r="W11" s="470"/>
      <c r="X11" s="470"/>
      <c r="Y11" s="129"/>
      <c r="Z11" s="470"/>
      <c r="AA11" s="470"/>
      <c r="AB11" s="127"/>
    </row>
    <row r="12" spans="1:29" s="130" customFormat="1" ht="42.75" customHeight="1" x14ac:dyDescent="0.2">
      <c r="A12" s="1672" t="s">
        <v>271</v>
      </c>
      <c r="B12" s="1672"/>
      <c r="C12" s="1672"/>
      <c r="D12" s="1672"/>
      <c r="E12" s="1672"/>
      <c r="F12" s="1672"/>
      <c r="G12" s="1672"/>
      <c r="H12" s="1672"/>
      <c r="I12" s="1672"/>
      <c r="J12" s="1672"/>
      <c r="K12" s="1672"/>
      <c r="L12" s="1672"/>
      <c r="M12" s="1672"/>
      <c r="N12" s="1672"/>
      <c r="O12" s="1672"/>
      <c r="P12" s="1672"/>
      <c r="Q12" s="1672"/>
      <c r="R12" s="1672"/>
      <c r="S12" s="1672"/>
      <c r="T12" s="1672"/>
      <c r="U12" s="1672"/>
      <c r="V12" s="1672"/>
      <c r="W12" s="1672"/>
      <c r="X12" s="1672"/>
      <c r="Y12" s="1672"/>
      <c r="Z12" s="1672"/>
      <c r="AA12" s="1672"/>
    </row>
    <row r="13" spans="1:29" s="130" customFormat="1" x14ac:dyDescent="0.2">
      <c r="A13" s="128" t="s">
        <v>1671</v>
      </c>
      <c r="B13" s="716"/>
      <c r="C13" s="716"/>
      <c r="D13" s="716"/>
      <c r="E13" s="716"/>
      <c r="F13" s="716"/>
      <c r="G13" s="716"/>
      <c r="H13" s="716"/>
      <c r="I13" s="716"/>
      <c r="J13" s="716"/>
      <c r="K13" s="716"/>
      <c r="L13" s="716"/>
      <c r="M13" s="716"/>
      <c r="N13" s="716"/>
      <c r="O13" s="716"/>
      <c r="P13" s="716"/>
      <c r="Q13" s="716"/>
      <c r="R13" s="716"/>
      <c r="S13" s="716"/>
      <c r="T13" s="716"/>
      <c r="U13" s="716"/>
      <c r="V13" s="716"/>
      <c r="W13" s="716"/>
      <c r="X13" s="716"/>
      <c r="Y13" s="716"/>
      <c r="Z13" s="716"/>
      <c r="AA13" s="716"/>
    </row>
    <row r="14" spans="1:29" ht="16.5" customHeight="1" x14ac:dyDescent="0.2">
      <c r="A14" s="1673" t="s">
        <v>272</v>
      </c>
      <c r="B14" s="1673"/>
      <c r="C14" s="1673"/>
      <c r="D14" s="1673"/>
      <c r="E14" s="1673"/>
      <c r="F14" s="1673"/>
      <c r="G14" s="1673"/>
      <c r="H14" s="1673"/>
      <c r="I14" s="1673"/>
      <c r="J14" s="1673"/>
      <c r="K14" s="1673"/>
      <c r="L14" s="1673"/>
      <c r="M14" s="1673"/>
      <c r="N14" s="1673"/>
      <c r="O14" s="1673"/>
      <c r="P14" s="1673"/>
      <c r="Q14" s="1673"/>
      <c r="R14" s="1673"/>
      <c r="S14" s="1673"/>
      <c r="T14" s="1673"/>
      <c r="U14" s="1673"/>
      <c r="V14" s="1673"/>
      <c r="W14" s="1673"/>
      <c r="X14" s="1673"/>
      <c r="Y14" s="1673"/>
      <c r="Z14" s="1673"/>
      <c r="AA14" s="1673"/>
    </row>
    <row r="18" spans="1:27" s="130" customFormat="1" ht="12.75" customHeight="1" x14ac:dyDescent="0.2">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2"/>
      <c r="AA18" s="132"/>
    </row>
  </sheetData>
  <mergeCells count="3">
    <mergeCell ref="A12:AA12"/>
    <mergeCell ref="A14:AA14"/>
    <mergeCell ref="B3:X3"/>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&amp;R&amp;"Tahoma,Normal"507</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A17"/>
  <sheetViews>
    <sheetView showGridLines="0" view="pageBreakPreview" zoomScaleNormal="75" zoomScaleSheetLayoutView="100" workbookViewId="0"/>
  </sheetViews>
  <sheetFormatPr baseColWidth="10" defaultColWidth="11.42578125" defaultRowHeight="12.75" x14ac:dyDescent="0.2"/>
  <cols>
    <col min="1" max="1" width="13.28515625" style="65" customWidth="1"/>
    <col min="2" max="2" width="11.42578125" style="65" customWidth="1"/>
    <col min="3" max="3" width="0.140625" style="65" hidden="1" customWidth="1"/>
    <col min="4" max="4" width="11.42578125" style="65" customWidth="1"/>
    <col min="5" max="5" width="0.140625" style="65" customWidth="1"/>
    <col min="6" max="6" width="11.5703125" style="65" customWidth="1"/>
    <col min="7" max="7" width="0.140625" style="65" customWidth="1"/>
    <col min="8" max="8" width="11.42578125" style="65" customWidth="1"/>
    <col min="9" max="9" width="0.140625" style="65" customWidth="1"/>
    <col min="10" max="10" width="11.7109375" style="65" customWidth="1"/>
    <col min="11" max="11" width="0.140625" style="65" customWidth="1"/>
    <col min="12" max="12" width="11.42578125" style="65" customWidth="1"/>
    <col min="13" max="13" width="0.140625" style="65" customWidth="1"/>
    <col min="14" max="14" width="11.5703125" style="65" customWidth="1"/>
    <col min="15" max="15" width="0.140625" style="65" customWidth="1"/>
    <col min="16" max="16" width="11.7109375" style="65" bestFit="1" customWidth="1"/>
    <col min="17" max="17" width="0.140625" style="65" customWidth="1"/>
    <col min="18" max="18" width="11.7109375" style="65" customWidth="1"/>
    <col min="19" max="19" width="0.140625" style="65" customWidth="1"/>
    <col min="20" max="20" width="11.42578125" style="65" customWidth="1"/>
    <col min="21" max="21" width="0.7109375" style="65" hidden="1" customWidth="1"/>
    <col min="22" max="22" width="11.42578125" style="65" customWidth="1"/>
    <col min="23" max="23" width="1.140625" style="65" customWidth="1"/>
    <col min="24" max="24" width="9.140625" style="65" customWidth="1"/>
    <col min="25" max="25" width="1.7109375" style="65" customWidth="1"/>
    <col min="26" max="26" width="14.7109375" style="65" customWidth="1"/>
    <col min="27" max="16384" width="11.42578125" style="65"/>
  </cols>
  <sheetData>
    <row r="1" spans="1:27" s="62" customFormat="1" ht="15.75" customHeight="1" x14ac:dyDescent="0.2">
      <c r="A1" s="93" t="s">
        <v>273</v>
      </c>
      <c r="B1" s="94"/>
      <c r="C1" s="94"/>
      <c r="D1" s="94"/>
      <c r="E1" s="94"/>
      <c r="F1" s="94"/>
      <c r="G1" s="94"/>
      <c r="H1" s="94"/>
      <c r="I1" s="94"/>
      <c r="J1" s="94"/>
      <c r="K1" s="94"/>
      <c r="L1" s="94"/>
      <c r="M1" s="94"/>
      <c r="N1" s="94"/>
      <c r="O1" s="94"/>
      <c r="P1" s="94"/>
      <c r="Q1" s="94"/>
      <c r="R1" s="94"/>
      <c r="S1" s="94"/>
      <c r="T1" s="94"/>
      <c r="U1" s="94"/>
      <c r="V1" s="94"/>
      <c r="W1" s="780"/>
      <c r="X1" s="1325"/>
      <c r="Y1" s="1325" t="s">
        <v>216</v>
      </c>
    </row>
    <row r="2" spans="1:27" s="62" customFormat="1" ht="15.75" customHeight="1" x14ac:dyDescent="0.2">
      <c r="A2" s="93" t="s">
        <v>34</v>
      </c>
      <c r="B2" s="94"/>
      <c r="C2" s="94"/>
      <c r="D2" s="94"/>
      <c r="E2" s="94"/>
      <c r="F2" s="94"/>
      <c r="G2" s="94"/>
      <c r="H2" s="94"/>
      <c r="I2" s="94"/>
      <c r="J2" s="94"/>
      <c r="K2" s="94"/>
      <c r="L2" s="94"/>
      <c r="M2" s="94"/>
      <c r="N2" s="94"/>
      <c r="O2" s="94"/>
      <c r="P2" s="94"/>
      <c r="Q2" s="94"/>
      <c r="R2" s="94"/>
      <c r="S2" s="94"/>
      <c r="T2" s="94"/>
      <c r="U2" s="94"/>
      <c r="V2" s="94"/>
      <c r="W2" s="94"/>
      <c r="X2" s="94"/>
      <c r="Y2" s="94"/>
    </row>
    <row r="3" spans="1:27" ht="12.75" customHeight="1" x14ac:dyDescent="0.2">
      <c r="A3" s="472"/>
      <c r="B3" s="1556"/>
      <c r="C3" s="1556"/>
      <c r="D3" s="1556"/>
      <c r="E3" s="1556"/>
      <c r="F3" s="1556"/>
      <c r="G3" s="1556"/>
      <c r="H3" s="1556"/>
      <c r="I3" s="1556"/>
      <c r="J3" s="1556"/>
      <c r="K3" s="1556"/>
      <c r="L3" s="1556"/>
      <c r="M3" s="1556"/>
      <c r="N3" s="1556"/>
      <c r="O3" s="1556"/>
      <c r="P3" s="1556"/>
      <c r="Q3" s="1556"/>
      <c r="R3" s="1556"/>
      <c r="S3" s="1556"/>
      <c r="T3" s="1556"/>
      <c r="U3" s="1556"/>
      <c r="V3" s="1556"/>
      <c r="W3" s="1556"/>
      <c r="X3" s="1556"/>
      <c r="Y3" s="473"/>
    </row>
    <row r="4" spans="1:27" ht="29.25" customHeight="1" x14ac:dyDescent="0.2">
      <c r="A4" s="710" t="s">
        <v>52</v>
      </c>
      <c r="B4" s="1418" t="s">
        <v>173</v>
      </c>
      <c r="C4" s="1418"/>
      <c r="D4" s="1418" t="s">
        <v>174</v>
      </c>
      <c r="E4" s="1418"/>
      <c r="F4" s="1418" t="s">
        <v>175</v>
      </c>
      <c r="G4" s="1418"/>
      <c r="H4" s="1418" t="s">
        <v>176</v>
      </c>
      <c r="I4" s="1418"/>
      <c r="J4" s="1418" t="s">
        <v>177</v>
      </c>
      <c r="K4" s="1418"/>
      <c r="L4" s="1418" t="s">
        <v>178</v>
      </c>
      <c r="M4" s="1418"/>
      <c r="N4" s="1418" t="s">
        <v>179</v>
      </c>
      <c r="O4" s="1418"/>
      <c r="P4" s="1418" t="s">
        <v>180</v>
      </c>
      <c r="Q4" s="1418"/>
      <c r="R4" s="1418" t="s">
        <v>181</v>
      </c>
      <c r="S4" s="1418"/>
      <c r="T4" s="1418" t="s">
        <v>182</v>
      </c>
      <c r="U4" s="1418"/>
      <c r="V4" s="1418" t="s">
        <v>183</v>
      </c>
      <c r="W4" s="1418"/>
      <c r="X4" s="1418" t="s">
        <v>184</v>
      </c>
      <c r="Y4" s="1421"/>
    </row>
    <row r="5" spans="1:27" ht="30" customHeight="1" x14ac:dyDescent="0.2">
      <c r="A5" s="1073" t="s">
        <v>275</v>
      </c>
      <c r="B5" s="1101">
        <v>250575</v>
      </c>
      <c r="C5" s="1101"/>
      <c r="D5" s="1101">
        <v>40706</v>
      </c>
      <c r="E5" s="1101"/>
      <c r="F5" s="1101">
        <v>279048</v>
      </c>
      <c r="G5" s="1101"/>
      <c r="H5" s="1101">
        <v>214430</v>
      </c>
      <c r="I5" s="1101"/>
      <c r="J5" s="1101">
        <v>314850</v>
      </c>
      <c r="K5" s="1101"/>
      <c r="L5" s="1101">
        <v>36876</v>
      </c>
      <c r="M5" s="1101"/>
      <c r="N5" s="1101">
        <v>295160</v>
      </c>
      <c r="O5" s="1101"/>
      <c r="P5" s="1101">
        <v>3376197</v>
      </c>
      <c r="Q5" s="1101"/>
      <c r="R5" s="1101">
        <v>32657</v>
      </c>
      <c r="S5" s="1101"/>
      <c r="T5" s="1101">
        <v>29072</v>
      </c>
      <c r="U5" s="1101"/>
      <c r="V5" s="1101">
        <v>22423.96</v>
      </c>
      <c r="W5" s="1101"/>
      <c r="X5" s="1101">
        <v>528047.72</v>
      </c>
      <c r="Y5" s="129"/>
      <c r="Z5" s="127"/>
    </row>
    <row r="6" spans="1:27" ht="30" customHeight="1" x14ac:dyDescent="0.2">
      <c r="A6" s="128" t="s">
        <v>754</v>
      </c>
      <c r="B6" s="1103">
        <v>222173.29</v>
      </c>
      <c r="C6" s="1103"/>
      <c r="D6" s="1103">
        <v>222173.29</v>
      </c>
      <c r="E6" s="1103"/>
      <c r="F6" s="1103">
        <v>222173.29</v>
      </c>
      <c r="G6" s="1103"/>
      <c r="H6" s="1103">
        <v>222173.29</v>
      </c>
      <c r="I6" s="1103"/>
      <c r="J6" s="1103">
        <v>222173.29</v>
      </c>
      <c r="K6" s="1103"/>
      <c r="L6" s="1103">
        <v>222173.29</v>
      </c>
      <c r="M6" s="1103"/>
      <c r="N6" s="1103">
        <v>384991.58</v>
      </c>
      <c r="O6" s="1103"/>
      <c r="P6" s="1103">
        <v>77378.509999999995</v>
      </c>
      <c r="Q6" s="1103"/>
      <c r="R6" s="1103">
        <v>363492.27</v>
      </c>
      <c r="S6" s="1103"/>
      <c r="T6" s="1103">
        <v>35634.57</v>
      </c>
      <c r="U6" s="1103"/>
      <c r="V6" s="1103">
        <v>380419.69</v>
      </c>
      <c r="W6" s="1103"/>
      <c r="X6" s="1103">
        <v>380296.71</v>
      </c>
      <c r="Y6" s="129"/>
      <c r="Z6" s="127"/>
    </row>
    <row r="7" spans="1:27" ht="30" customHeight="1" x14ac:dyDescent="0.2">
      <c r="A7" s="128" t="s">
        <v>276</v>
      </c>
      <c r="B7" s="1103">
        <v>152640</v>
      </c>
      <c r="C7" s="1103"/>
      <c r="D7" s="1103">
        <v>31800</v>
      </c>
      <c r="E7" s="1103"/>
      <c r="F7" s="1103">
        <v>624837</v>
      </c>
      <c r="G7" s="1103"/>
      <c r="H7" s="1103">
        <v>730288</v>
      </c>
      <c r="I7" s="1103"/>
      <c r="J7" s="1103">
        <v>2214216</v>
      </c>
      <c r="K7" s="1103"/>
      <c r="L7" s="1103">
        <v>3280396</v>
      </c>
      <c r="M7" s="1103">
        <v>1751422</v>
      </c>
      <c r="N7" s="1103">
        <v>1751422</v>
      </c>
      <c r="O7" s="1103"/>
      <c r="P7" s="1103">
        <v>2039448</v>
      </c>
      <c r="Q7" s="1103"/>
      <c r="R7" s="1103">
        <v>859565.96</v>
      </c>
      <c r="S7" s="1103"/>
      <c r="T7" s="1103">
        <v>784050</v>
      </c>
      <c r="U7" s="1103"/>
      <c r="V7" s="1103">
        <v>2131261</v>
      </c>
      <c r="W7" s="1103"/>
      <c r="X7" s="1103">
        <v>2339185</v>
      </c>
      <c r="Y7" s="129"/>
      <c r="Z7" s="127"/>
    </row>
    <row r="8" spans="1:27" ht="30" customHeight="1" x14ac:dyDescent="0.2">
      <c r="A8" s="128" t="s">
        <v>755</v>
      </c>
      <c r="B8" s="1103">
        <v>482477.97</v>
      </c>
      <c r="C8" s="1103"/>
      <c r="D8" s="1103">
        <v>482477.97</v>
      </c>
      <c r="E8" s="1103"/>
      <c r="F8" s="1103">
        <v>482477.97</v>
      </c>
      <c r="G8" s="1103"/>
      <c r="H8" s="1103">
        <v>482477.97</v>
      </c>
      <c r="I8" s="1103"/>
      <c r="J8" s="1103">
        <v>482477.97</v>
      </c>
      <c r="K8" s="1103"/>
      <c r="L8" s="1103">
        <v>482477.97</v>
      </c>
      <c r="M8" s="1103"/>
      <c r="N8" s="1103">
        <v>2226313.9</v>
      </c>
      <c r="O8" s="1103"/>
      <c r="P8" s="1103">
        <v>2290802.12</v>
      </c>
      <c r="Q8" s="1103"/>
      <c r="R8" s="1103">
        <v>2535360.58</v>
      </c>
      <c r="S8" s="1103"/>
      <c r="T8" s="1103">
        <v>1550816.33</v>
      </c>
      <c r="U8" s="1103"/>
      <c r="V8" s="1103">
        <v>1848115.8</v>
      </c>
      <c r="W8" s="1103"/>
      <c r="X8" s="1103">
        <v>1724734.56</v>
      </c>
      <c r="Y8" s="129"/>
      <c r="Z8" s="127"/>
    </row>
    <row r="9" spans="1:27" s="67" customFormat="1" ht="26.25" customHeight="1" x14ac:dyDescent="0.2">
      <c r="A9" s="128" t="s">
        <v>277</v>
      </c>
      <c r="B9" s="1103">
        <v>1573371</v>
      </c>
      <c r="C9" s="1103"/>
      <c r="D9" s="1103">
        <v>1802353</v>
      </c>
      <c r="E9" s="1103"/>
      <c r="F9" s="1103">
        <v>1636113</v>
      </c>
      <c r="G9" s="1103"/>
      <c r="H9" s="1103">
        <v>1779591</v>
      </c>
      <c r="I9" s="1103"/>
      <c r="J9" s="1103">
        <v>1845395</v>
      </c>
      <c r="K9" s="1103"/>
      <c r="L9" s="1103">
        <v>2195067</v>
      </c>
      <c r="M9" s="1103"/>
      <c r="N9" s="1103">
        <v>1917958</v>
      </c>
      <c r="O9" s="1103"/>
      <c r="P9" s="1103">
        <v>1822025</v>
      </c>
      <c r="Q9" s="1103"/>
      <c r="R9" s="1103">
        <v>1769764</v>
      </c>
      <c r="S9" s="1103"/>
      <c r="T9" s="1103">
        <v>1695780</v>
      </c>
      <c r="U9" s="1103"/>
      <c r="V9" s="1103">
        <v>680535</v>
      </c>
      <c r="W9" s="1103"/>
      <c r="X9" s="1103">
        <v>3328625</v>
      </c>
      <c r="Y9" s="129"/>
      <c r="Z9" s="127"/>
      <c r="AA9" s="68"/>
    </row>
    <row r="10" spans="1:27" ht="26.25" customHeight="1" x14ac:dyDescent="0.2">
      <c r="A10" s="128" t="s">
        <v>756</v>
      </c>
      <c r="B10" s="1103">
        <v>2184447.48</v>
      </c>
      <c r="C10" s="1103"/>
      <c r="D10" s="1103">
        <v>2184447.48</v>
      </c>
      <c r="E10" s="1103"/>
      <c r="F10" s="1103">
        <v>2184447.48</v>
      </c>
      <c r="G10" s="1103"/>
      <c r="H10" s="1103">
        <v>2184447.48</v>
      </c>
      <c r="I10" s="1103"/>
      <c r="J10" s="1103">
        <v>2184447.48</v>
      </c>
      <c r="K10" s="1103"/>
      <c r="L10" s="1103">
        <v>2184447.48</v>
      </c>
      <c r="M10" s="1103"/>
      <c r="N10" s="1103">
        <v>2328949</v>
      </c>
      <c r="O10" s="1103"/>
      <c r="P10" s="1103">
        <v>2071978</v>
      </c>
      <c r="Q10" s="1103"/>
      <c r="R10" s="1103">
        <v>2132044.64</v>
      </c>
      <c r="S10" s="1103"/>
      <c r="T10" s="1103" t="s">
        <v>758</v>
      </c>
      <c r="U10" s="1103"/>
      <c r="V10" s="1103">
        <v>2337528</v>
      </c>
      <c r="W10" s="1103"/>
      <c r="X10" s="1103">
        <v>2881327</v>
      </c>
      <c r="Y10" s="129"/>
      <c r="Z10" s="127"/>
    </row>
    <row r="11" spans="1:27" ht="26.25" customHeight="1" x14ac:dyDescent="0.2">
      <c r="A11" s="128" t="s">
        <v>278</v>
      </c>
      <c r="B11" s="1104">
        <v>0</v>
      </c>
      <c r="C11" s="1103"/>
      <c r="D11" s="1103">
        <v>9787</v>
      </c>
      <c r="E11" s="1103"/>
      <c r="F11" s="1103">
        <v>768703</v>
      </c>
      <c r="G11" s="1103"/>
      <c r="H11" s="1103">
        <v>623881</v>
      </c>
      <c r="I11" s="1103"/>
      <c r="J11" s="1103">
        <v>754682</v>
      </c>
      <c r="K11" s="1103"/>
      <c r="L11" s="1103">
        <v>950365</v>
      </c>
      <c r="M11" s="1103"/>
      <c r="N11" s="1103">
        <v>230443</v>
      </c>
      <c r="O11" s="1103"/>
      <c r="P11" s="1103">
        <v>1378903</v>
      </c>
      <c r="Q11" s="1103"/>
      <c r="R11" s="1103">
        <v>696371</v>
      </c>
      <c r="S11" s="1103"/>
      <c r="T11" s="1103">
        <v>173378</v>
      </c>
      <c r="U11" s="1103"/>
      <c r="V11" s="1103">
        <v>696625</v>
      </c>
      <c r="W11" s="1103"/>
      <c r="X11" s="1103">
        <v>1859042</v>
      </c>
      <c r="Y11" s="129"/>
      <c r="Z11" s="127"/>
    </row>
    <row r="12" spans="1:27" ht="34.5" customHeight="1" x14ac:dyDescent="0.2">
      <c r="A12" s="1076" t="s">
        <v>757</v>
      </c>
      <c r="B12" s="1107">
        <v>360560.47</v>
      </c>
      <c r="C12" s="1107"/>
      <c r="D12" s="1107">
        <v>360560.47</v>
      </c>
      <c r="E12" s="1107"/>
      <c r="F12" s="1107">
        <v>360560.47</v>
      </c>
      <c r="G12" s="1107"/>
      <c r="H12" s="1107">
        <v>360560.47</v>
      </c>
      <c r="I12" s="1107"/>
      <c r="J12" s="1107">
        <v>360560.47</v>
      </c>
      <c r="K12" s="1107"/>
      <c r="L12" s="1107">
        <v>360560.47</v>
      </c>
      <c r="M12" s="1107"/>
      <c r="N12" s="1107">
        <v>667591.5</v>
      </c>
      <c r="O12" s="1107"/>
      <c r="P12" s="1107">
        <v>974929.35</v>
      </c>
      <c r="Q12" s="1107"/>
      <c r="R12" s="1107">
        <v>997961.59</v>
      </c>
      <c r="S12" s="1107"/>
      <c r="T12" s="1107">
        <v>677881.46</v>
      </c>
      <c r="U12" s="1107"/>
      <c r="V12" s="1107">
        <v>512516.42</v>
      </c>
      <c r="W12" s="1107"/>
      <c r="X12" s="1107">
        <v>1918180.41</v>
      </c>
      <c r="Y12" s="1114"/>
      <c r="Z12" s="127"/>
    </row>
    <row r="13" spans="1:27" ht="16.5" customHeight="1" x14ac:dyDescent="0.2">
      <c r="A13" s="474"/>
      <c r="B13" s="474"/>
      <c r="C13" s="474"/>
      <c r="D13" s="474"/>
      <c r="E13" s="474"/>
      <c r="F13" s="474"/>
      <c r="G13" s="474"/>
      <c r="H13" s="474"/>
      <c r="I13" s="474"/>
      <c r="J13" s="474"/>
      <c r="K13" s="474"/>
      <c r="L13" s="474"/>
      <c r="M13" s="474"/>
      <c r="N13" s="474"/>
      <c r="O13" s="474"/>
      <c r="P13" s="474"/>
      <c r="Q13" s="474"/>
      <c r="R13" s="474"/>
      <c r="S13" s="474"/>
      <c r="T13" s="474"/>
      <c r="U13" s="474"/>
      <c r="V13" s="474"/>
      <c r="W13" s="474"/>
      <c r="X13" s="474"/>
      <c r="Y13" s="1420"/>
    </row>
    <row r="14" spans="1:27" ht="17.25" customHeight="1" x14ac:dyDescent="0.2">
      <c r="A14" s="475"/>
      <c r="B14" s="475"/>
      <c r="C14" s="475"/>
      <c r="D14" s="475"/>
      <c r="E14" s="475"/>
      <c r="F14" s="475"/>
      <c r="G14" s="475"/>
      <c r="H14" s="475"/>
      <c r="I14" s="475"/>
      <c r="J14" s="475"/>
      <c r="K14" s="475"/>
      <c r="L14" s="475"/>
      <c r="M14" s="475"/>
      <c r="N14" s="475"/>
      <c r="O14" s="475"/>
      <c r="P14" s="475"/>
      <c r="Q14" s="475"/>
      <c r="R14" s="475"/>
      <c r="S14" s="475"/>
      <c r="T14" s="475"/>
      <c r="U14" s="475"/>
      <c r="V14" s="475"/>
      <c r="W14" s="475"/>
      <c r="X14" s="475"/>
      <c r="Y14" s="475"/>
    </row>
    <row r="15" spans="1:27" ht="17.25" customHeight="1" x14ac:dyDescent="0.2">
      <c r="A15" s="133" t="s">
        <v>280</v>
      </c>
      <c r="B15" s="475"/>
      <c r="C15" s="475"/>
      <c r="D15" s="475"/>
      <c r="E15" s="475"/>
      <c r="F15" s="475"/>
      <c r="G15" s="475"/>
      <c r="H15" s="475"/>
      <c r="I15" s="475"/>
      <c r="J15" s="475"/>
      <c r="K15" s="475"/>
      <c r="L15" s="475"/>
      <c r="M15" s="475"/>
      <c r="N15" s="475"/>
      <c r="O15" s="475"/>
      <c r="P15" s="475"/>
      <c r="Q15" s="475"/>
      <c r="R15" s="475"/>
      <c r="S15" s="475"/>
      <c r="T15" s="475"/>
      <c r="U15" s="475"/>
      <c r="V15" s="475"/>
      <c r="W15" s="475"/>
      <c r="X15" s="475"/>
      <c r="Y15" s="475"/>
    </row>
    <row r="16" spans="1:27" x14ac:dyDescent="0.2">
      <c r="A16" s="476"/>
      <c r="B16" s="475"/>
      <c r="C16" s="475"/>
      <c r="D16" s="475"/>
      <c r="E16" s="475"/>
      <c r="F16" s="475"/>
      <c r="G16" s="475"/>
      <c r="H16" s="475"/>
      <c r="I16" s="475"/>
      <c r="J16" s="475"/>
      <c r="K16" s="475"/>
      <c r="L16" s="475"/>
      <c r="M16" s="475"/>
      <c r="N16" s="475"/>
      <c r="O16" s="475"/>
      <c r="P16" s="475"/>
      <c r="Q16" s="475"/>
      <c r="R16" s="475"/>
      <c r="S16" s="475"/>
      <c r="T16" s="475"/>
      <c r="U16" s="475"/>
      <c r="V16" s="475"/>
      <c r="W16" s="475"/>
      <c r="X16" s="475"/>
      <c r="Y16" s="475"/>
    </row>
    <row r="17" spans="1:25" x14ac:dyDescent="0.2">
      <c r="A17" s="477"/>
      <c r="B17" s="477"/>
      <c r="C17" s="477"/>
      <c r="D17" s="477"/>
      <c r="E17" s="477"/>
      <c r="F17" s="477"/>
      <c r="G17" s="477"/>
      <c r="H17" s="477"/>
      <c r="I17" s="477"/>
      <c r="J17" s="477"/>
      <c r="K17" s="477"/>
      <c r="L17" s="477"/>
      <c r="M17" s="477"/>
      <c r="N17" s="477"/>
      <c r="O17" s="477"/>
      <c r="P17" s="477"/>
      <c r="Q17" s="477"/>
      <c r="R17" s="477"/>
      <c r="S17" s="477"/>
      <c r="T17" s="477"/>
      <c r="U17" s="477"/>
      <c r="V17" s="477"/>
      <c r="W17" s="477"/>
      <c r="X17" s="477"/>
      <c r="Y17" s="477"/>
    </row>
  </sheetData>
  <mergeCells count="1">
    <mergeCell ref="B3:X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&amp;L&amp;"Tahoma,Normal"508</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B18"/>
  <sheetViews>
    <sheetView showGridLines="0" view="pageBreakPreview" topLeftCell="A3" zoomScaleNormal="75" zoomScaleSheetLayoutView="100" workbookViewId="0"/>
  </sheetViews>
  <sheetFormatPr baseColWidth="10" defaultColWidth="11.42578125" defaultRowHeight="12.75" x14ac:dyDescent="0.2"/>
  <cols>
    <col min="1" max="1" width="13.140625" style="65" customWidth="1"/>
    <col min="2" max="2" width="9.42578125" style="65" customWidth="1"/>
    <col min="3" max="3" width="2.28515625" style="65" customWidth="1"/>
    <col min="4" max="4" width="9.5703125" style="65" customWidth="1"/>
    <col min="5" max="5" width="2.42578125" style="65" customWidth="1"/>
    <col min="6" max="6" width="9.140625" style="65" customWidth="1"/>
    <col min="7" max="7" width="1.5703125" style="65" customWidth="1"/>
    <col min="8" max="8" width="9.7109375" style="65" customWidth="1"/>
    <col min="9" max="9" width="2" style="65" customWidth="1"/>
    <col min="10" max="10" width="9.140625" style="65" customWidth="1"/>
    <col min="11" max="11" width="1.5703125" style="65" customWidth="1"/>
    <col min="12" max="12" width="9.42578125" style="65" customWidth="1"/>
    <col min="13" max="13" width="1.7109375" style="65" customWidth="1"/>
    <col min="14" max="14" width="9.28515625" style="65" customWidth="1"/>
    <col min="15" max="15" width="1.28515625" style="65" customWidth="1"/>
    <col min="16" max="16" width="10.28515625" style="65" customWidth="1"/>
    <col min="17" max="17" width="1.28515625" style="65" customWidth="1"/>
    <col min="18" max="18" width="10.140625" style="65" customWidth="1"/>
    <col min="19" max="19" width="1.7109375" style="65" customWidth="1"/>
    <col min="20" max="20" width="9.140625" style="65" customWidth="1"/>
    <col min="21" max="21" width="1.28515625" style="65" customWidth="1"/>
    <col min="22" max="22" width="9.42578125" style="65" customWidth="1"/>
    <col min="23" max="23" width="1.85546875" style="65" customWidth="1"/>
    <col min="24" max="24" width="9.5703125" style="65" customWidth="1"/>
    <col min="25" max="25" width="2.7109375" style="65" customWidth="1"/>
    <col min="26" max="26" width="12.5703125" style="65" customWidth="1"/>
    <col min="27" max="16384" width="11.42578125" style="65"/>
  </cols>
  <sheetData>
    <row r="1" spans="1:28" s="62" customFormat="1" ht="15.75" customHeight="1" x14ac:dyDescent="0.2">
      <c r="A1" s="59" t="s">
        <v>273</v>
      </c>
      <c r="B1" s="60"/>
      <c r="C1" s="60"/>
      <c r="D1" s="60"/>
      <c r="E1" s="60"/>
      <c r="F1" s="60"/>
      <c r="G1" s="60"/>
      <c r="H1" s="60"/>
      <c r="I1" s="60"/>
      <c r="J1" s="60"/>
      <c r="K1" s="60"/>
      <c r="L1" s="60"/>
      <c r="M1" s="60"/>
      <c r="N1" s="60"/>
      <c r="O1" s="60"/>
      <c r="P1" s="60"/>
      <c r="Q1" s="60"/>
      <c r="R1" s="60"/>
      <c r="S1" s="60"/>
      <c r="T1" s="60"/>
      <c r="U1" s="60"/>
      <c r="V1" s="60"/>
      <c r="W1" s="60"/>
      <c r="X1" s="60"/>
      <c r="Y1" s="61" t="s">
        <v>216</v>
      </c>
    </row>
    <row r="2" spans="1:28" s="62" customFormat="1" ht="15.75" customHeight="1" x14ac:dyDescent="0.2">
      <c r="A2" s="59" t="s">
        <v>34</v>
      </c>
      <c r="B2" s="60"/>
      <c r="C2" s="60"/>
      <c r="D2" s="60"/>
      <c r="E2" s="60"/>
      <c r="F2" s="60"/>
      <c r="G2" s="60"/>
      <c r="H2" s="60"/>
      <c r="I2" s="60"/>
      <c r="J2" s="60"/>
      <c r="K2" s="60"/>
      <c r="L2" s="60"/>
      <c r="M2" s="60"/>
      <c r="N2" s="60"/>
      <c r="O2" s="60"/>
      <c r="P2" s="60"/>
      <c r="Q2" s="60"/>
      <c r="R2" s="60"/>
      <c r="S2" s="60"/>
      <c r="T2" s="60"/>
      <c r="U2" s="60"/>
      <c r="V2" s="60"/>
      <c r="W2" s="60"/>
      <c r="X2" s="60"/>
      <c r="Y2" s="60"/>
    </row>
    <row r="3" spans="1:28" ht="15" x14ac:dyDescent="0.2">
      <c r="A3" s="63"/>
      <c r="B3" s="1674"/>
      <c r="C3" s="1674"/>
      <c r="D3" s="1674"/>
      <c r="E3" s="1674"/>
      <c r="F3" s="1674"/>
      <c r="G3" s="1674"/>
      <c r="H3" s="1674"/>
      <c r="I3" s="1674"/>
      <c r="J3" s="1674"/>
      <c r="K3" s="1674"/>
      <c r="L3" s="1674"/>
      <c r="M3" s="1674"/>
      <c r="N3" s="1674"/>
      <c r="O3" s="1674"/>
      <c r="P3" s="1674"/>
      <c r="Q3" s="1674"/>
      <c r="R3" s="1674"/>
      <c r="S3" s="1674"/>
      <c r="T3" s="1674"/>
      <c r="U3" s="1674"/>
      <c r="V3" s="1674"/>
      <c r="W3" s="1674"/>
      <c r="X3" s="1674"/>
      <c r="Y3" s="64"/>
    </row>
    <row r="4" spans="1:28" ht="21" customHeight="1" x14ac:dyDescent="0.2">
      <c r="A4" s="66" t="s">
        <v>52</v>
      </c>
      <c r="B4" s="1451" t="s">
        <v>173</v>
      </c>
      <c r="C4" s="1451"/>
      <c r="D4" s="1418" t="s">
        <v>174</v>
      </c>
      <c r="E4" s="1418"/>
      <c r="F4" s="1418" t="s">
        <v>175</v>
      </c>
      <c r="G4" s="1418"/>
      <c r="H4" s="1418" t="s">
        <v>176</v>
      </c>
      <c r="I4" s="1418"/>
      <c r="J4" s="1418" t="s">
        <v>177</v>
      </c>
      <c r="K4" s="1418"/>
      <c r="L4" s="1418" t="s">
        <v>178</v>
      </c>
      <c r="M4" s="1418"/>
      <c r="N4" s="1418" t="s">
        <v>179</v>
      </c>
      <c r="O4" s="1418"/>
      <c r="P4" s="1418" t="s">
        <v>180</v>
      </c>
      <c r="Q4" s="1418"/>
      <c r="R4" s="1418" t="s">
        <v>181</v>
      </c>
      <c r="S4" s="1418"/>
      <c r="T4" s="1418" t="s">
        <v>182</v>
      </c>
      <c r="U4" s="1418"/>
      <c r="V4" s="1418" t="s">
        <v>183</v>
      </c>
      <c r="W4" s="1418"/>
      <c r="X4" s="1418" t="s">
        <v>184</v>
      </c>
      <c r="Y4" s="1416"/>
    </row>
    <row r="5" spans="1:28" ht="26.25" customHeight="1" x14ac:dyDescent="0.2">
      <c r="A5" s="1100" t="s">
        <v>281</v>
      </c>
      <c r="B5" s="1447">
        <v>459216</v>
      </c>
      <c r="C5" s="1101"/>
      <c r="D5" s="1101">
        <v>461376</v>
      </c>
      <c r="E5" s="1101"/>
      <c r="F5" s="1101">
        <v>452977</v>
      </c>
      <c r="G5" s="1101"/>
      <c r="H5" s="1101">
        <v>448061</v>
      </c>
      <c r="I5" s="1101"/>
      <c r="J5" s="1101">
        <v>450433</v>
      </c>
      <c r="K5" s="1101"/>
      <c r="L5" s="1101">
        <v>443495</v>
      </c>
      <c r="M5" s="1101"/>
      <c r="N5" s="1101">
        <v>445979</v>
      </c>
      <c r="O5" s="1101"/>
      <c r="P5" s="1101">
        <v>441547</v>
      </c>
      <c r="Q5" s="1101"/>
      <c r="R5" s="1101">
        <v>375869</v>
      </c>
      <c r="S5" s="1101"/>
      <c r="T5" s="1101">
        <v>275275</v>
      </c>
      <c r="U5" s="1101"/>
      <c r="V5" s="1101">
        <v>2087</v>
      </c>
      <c r="W5" s="1101"/>
      <c r="X5" s="1101">
        <v>538116</v>
      </c>
      <c r="Y5" s="1098"/>
      <c r="Z5" s="127"/>
    </row>
    <row r="6" spans="1:28" ht="26.25" customHeight="1" x14ac:dyDescent="0.2">
      <c r="A6" s="1102" t="s">
        <v>759</v>
      </c>
      <c r="B6" s="1448">
        <v>291048.11</v>
      </c>
      <c r="C6" s="1103"/>
      <c r="D6" s="1103">
        <v>291048.11</v>
      </c>
      <c r="E6" s="1103"/>
      <c r="F6" s="1103">
        <v>291048.11</v>
      </c>
      <c r="G6" s="1103"/>
      <c r="H6" s="1103">
        <v>291048.11</v>
      </c>
      <c r="I6" s="1103"/>
      <c r="J6" s="1103">
        <v>291048.11</v>
      </c>
      <c r="K6" s="1103"/>
      <c r="L6" s="1103">
        <v>291048.11</v>
      </c>
      <c r="M6" s="1103"/>
      <c r="N6" s="1103">
        <v>285584.94</v>
      </c>
      <c r="O6" s="1103"/>
      <c r="P6" s="1103">
        <v>292635.81</v>
      </c>
      <c r="Q6" s="1103"/>
      <c r="R6" s="1103">
        <v>304024.75</v>
      </c>
      <c r="S6" s="1103"/>
      <c r="T6" s="1103">
        <v>307084.96999999997</v>
      </c>
      <c r="U6" s="1103"/>
      <c r="V6" s="1103">
        <v>306943.71000000002</v>
      </c>
      <c r="W6" s="1103"/>
      <c r="X6" s="1103">
        <v>307427.06</v>
      </c>
      <c r="Y6" s="645"/>
      <c r="Z6" s="127"/>
    </row>
    <row r="7" spans="1:28" ht="26.25" customHeight="1" x14ac:dyDescent="0.2">
      <c r="A7" s="1102" t="s">
        <v>282</v>
      </c>
      <c r="B7" s="1448">
        <v>128932</v>
      </c>
      <c r="C7" s="1103"/>
      <c r="D7" s="1103">
        <v>195651</v>
      </c>
      <c r="E7" s="1103"/>
      <c r="F7" s="1103">
        <v>116296</v>
      </c>
      <c r="G7" s="1103"/>
      <c r="H7" s="1103">
        <v>129431</v>
      </c>
      <c r="I7" s="1103"/>
      <c r="J7" s="1103">
        <v>108919</v>
      </c>
      <c r="K7" s="1103"/>
      <c r="L7" s="1103">
        <v>102554</v>
      </c>
      <c r="M7" s="1103"/>
      <c r="N7" s="1103">
        <v>102755</v>
      </c>
      <c r="O7" s="1103"/>
      <c r="P7" s="1103">
        <v>118848</v>
      </c>
      <c r="Q7" s="1103"/>
      <c r="R7" s="1103">
        <v>111104</v>
      </c>
      <c r="S7" s="1103"/>
      <c r="T7" s="1103">
        <v>55302</v>
      </c>
      <c r="U7" s="1103"/>
      <c r="V7" s="1104">
        <v>0</v>
      </c>
      <c r="W7" s="1103"/>
      <c r="X7" s="1103">
        <v>48499</v>
      </c>
      <c r="Y7" s="645"/>
      <c r="Z7" s="127"/>
    </row>
    <row r="8" spans="1:28" ht="26.25" customHeight="1" x14ac:dyDescent="0.2">
      <c r="A8" s="1102" t="s">
        <v>760</v>
      </c>
      <c r="B8" s="1448">
        <v>46972.38</v>
      </c>
      <c r="C8" s="1103"/>
      <c r="D8" s="1103">
        <v>46972.38</v>
      </c>
      <c r="E8" s="1103"/>
      <c r="F8" s="1103">
        <v>46972.38</v>
      </c>
      <c r="G8" s="1103"/>
      <c r="H8" s="1103">
        <v>46972.38</v>
      </c>
      <c r="I8" s="1103"/>
      <c r="J8" s="1103">
        <v>46972.38</v>
      </c>
      <c r="K8" s="1103"/>
      <c r="L8" s="1103">
        <v>46972.38</v>
      </c>
      <c r="M8" s="1103"/>
      <c r="N8" s="1103">
        <v>53749.11</v>
      </c>
      <c r="O8" s="1103"/>
      <c r="P8" s="1103">
        <v>61759.7</v>
      </c>
      <c r="Q8" s="1103"/>
      <c r="R8" s="1103">
        <v>56829</v>
      </c>
      <c r="S8" s="1103"/>
      <c r="T8" s="1103">
        <v>7391</v>
      </c>
      <c r="U8" s="1103"/>
      <c r="V8" s="1103">
        <v>150085.57</v>
      </c>
      <c r="W8" s="1103"/>
      <c r="X8" s="1103">
        <v>88208.16</v>
      </c>
      <c r="Y8" s="645"/>
      <c r="Z8" s="127"/>
    </row>
    <row r="9" spans="1:28" s="67" customFormat="1" ht="26.25" customHeight="1" x14ac:dyDescent="0.2">
      <c r="A9" s="1102" t="s">
        <v>283</v>
      </c>
      <c r="B9" s="1448">
        <v>30850</v>
      </c>
      <c r="C9" s="1103"/>
      <c r="D9" s="1103">
        <v>29980</v>
      </c>
      <c r="E9" s="1103"/>
      <c r="F9" s="1103">
        <v>30526</v>
      </c>
      <c r="G9" s="1103"/>
      <c r="H9" s="1103">
        <v>30304</v>
      </c>
      <c r="I9" s="1103"/>
      <c r="J9" s="1103">
        <v>29980</v>
      </c>
      <c r="K9" s="1103"/>
      <c r="L9" s="1103">
        <v>29986</v>
      </c>
      <c r="M9" s="1103"/>
      <c r="N9" s="1103">
        <v>29980</v>
      </c>
      <c r="O9" s="1103"/>
      <c r="P9" s="1103">
        <v>29234</v>
      </c>
      <c r="Q9" s="1103"/>
      <c r="R9" s="1103">
        <v>27657</v>
      </c>
      <c r="S9" s="1103"/>
      <c r="T9" s="1103">
        <v>26333</v>
      </c>
      <c r="U9" s="1103"/>
      <c r="V9" s="1104">
        <v>0</v>
      </c>
      <c r="W9" s="1104"/>
      <c r="X9" s="1104">
        <v>0</v>
      </c>
      <c r="Y9" s="645"/>
      <c r="Z9" s="127"/>
      <c r="AA9" s="68"/>
    </row>
    <row r="10" spans="1:28" ht="26.25" customHeight="1" x14ac:dyDescent="0.2">
      <c r="A10" s="1102" t="s">
        <v>284</v>
      </c>
      <c r="B10" s="1449">
        <v>0</v>
      </c>
      <c r="C10" s="1104"/>
      <c r="D10" s="1104">
        <v>0</v>
      </c>
      <c r="E10" s="1104"/>
      <c r="F10" s="1104">
        <v>0</v>
      </c>
      <c r="G10" s="1104"/>
      <c r="H10" s="1104">
        <v>0</v>
      </c>
      <c r="I10" s="1104"/>
      <c r="J10" s="1104">
        <v>0</v>
      </c>
      <c r="K10" s="1104"/>
      <c r="L10" s="1104">
        <v>0</v>
      </c>
      <c r="M10" s="1104"/>
      <c r="N10" s="1104">
        <v>0</v>
      </c>
      <c r="O10" s="1104"/>
      <c r="P10" s="1104">
        <v>0</v>
      </c>
      <c r="Q10" s="1104"/>
      <c r="R10" s="1104">
        <v>0</v>
      </c>
      <c r="S10" s="1104"/>
      <c r="T10" s="1104">
        <v>0</v>
      </c>
      <c r="U10" s="1104"/>
      <c r="V10" s="1104">
        <v>0</v>
      </c>
      <c r="W10" s="1104"/>
      <c r="X10" s="1104">
        <v>0</v>
      </c>
      <c r="Y10" s="645"/>
      <c r="Z10" s="127"/>
    </row>
    <row r="11" spans="1:28" ht="26.25" customHeight="1" x14ac:dyDescent="0.2">
      <c r="A11" s="1102" t="s">
        <v>285</v>
      </c>
      <c r="B11" s="1448">
        <v>2304058.91</v>
      </c>
      <c r="C11" s="1103"/>
      <c r="D11" s="1103">
        <v>1376578.32</v>
      </c>
      <c r="E11" s="1103"/>
      <c r="F11" s="1103">
        <v>5496405.04</v>
      </c>
      <c r="G11" s="1103"/>
      <c r="H11" s="1103">
        <v>1084433</v>
      </c>
      <c r="I11" s="1103"/>
      <c r="J11" s="1103">
        <v>1434725</v>
      </c>
      <c r="K11" s="1103"/>
      <c r="L11" s="1103">
        <v>2194451</v>
      </c>
      <c r="M11" s="1103"/>
      <c r="N11" s="1103">
        <v>7826329</v>
      </c>
      <c r="O11" s="1103"/>
      <c r="P11" s="1103">
        <v>3292071</v>
      </c>
      <c r="Q11" s="1103"/>
      <c r="R11" s="1103">
        <v>2782815</v>
      </c>
      <c r="S11" s="1103"/>
      <c r="T11" s="1103">
        <v>879510</v>
      </c>
      <c r="U11" s="1103"/>
      <c r="V11" s="1103">
        <v>2025040</v>
      </c>
      <c r="W11" s="1103"/>
      <c r="X11" s="1103">
        <v>5173409</v>
      </c>
      <c r="Y11" s="645"/>
      <c r="Z11" s="127"/>
    </row>
    <row r="12" spans="1:28" ht="27" customHeight="1" x14ac:dyDescent="0.2">
      <c r="A12" s="1102" t="s">
        <v>761</v>
      </c>
      <c r="B12" s="1448">
        <v>1564570.41</v>
      </c>
      <c r="C12" s="1103"/>
      <c r="D12" s="1103">
        <v>1564570.41</v>
      </c>
      <c r="E12" s="1103"/>
      <c r="F12" s="1103">
        <v>1564570.41</v>
      </c>
      <c r="G12" s="1103"/>
      <c r="H12" s="1103">
        <v>1564570.41</v>
      </c>
      <c r="I12" s="1103"/>
      <c r="J12" s="1103">
        <v>1564570.41</v>
      </c>
      <c r="K12" s="1103"/>
      <c r="L12" s="1103">
        <v>1564570.41</v>
      </c>
      <c r="M12" s="1103"/>
      <c r="N12" s="1103">
        <v>6659668.4900000002</v>
      </c>
      <c r="O12" s="1103"/>
      <c r="P12" s="1103">
        <v>3454608.08</v>
      </c>
      <c r="Q12" s="1103"/>
      <c r="R12" s="1103">
        <v>6277461.1600000001</v>
      </c>
      <c r="S12" s="1103"/>
      <c r="T12" s="1103">
        <v>808481</v>
      </c>
      <c r="U12" s="1103"/>
      <c r="V12" s="1103">
        <v>7470362.4400000004</v>
      </c>
      <c r="W12" s="1103"/>
      <c r="X12" s="1103">
        <v>4934687.5199999996</v>
      </c>
      <c r="Y12" s="645"/>
      <c r="Z12" s="127"/>
    </row>
    <row r="13" spans="1:28" ht="41.25" customHeight="1" x14ac:dyDescent="0.2">
      <c r="A13" s="1102" t="s">
        <v>286</v>
      </c>
      <c r="B13" s="1448">
        <v>9910</v>
      </c>
      <c r="C13" s="1103"/>
      <c r="D13" s="1103">
        <v>13008</v>
      </c>
      <c r="E13" s="1103"/>
      <c r="F13" s="1103">
        <v>12990.48</v>
      </c>
      <c r="G13" s="1103"/>
      <c r="H13" s="1103">
        <v>12410</v>
      </c>
      <c r="I13" s="1103"/>
      <c r="J13" s="1103">
        <v>17079</v>
      </c>
      <c r="K13" s="1103"/>
      <c r="L13" s="1103">
        <v>13411</v>
      </c>
      <c r="M13" s="1103"/>
      <c r="N13" s="1103">
        <v>12200</v>
      </c>
      <c r="O13" s="1103"/>
      <c r="P13" s="1104">
        <v>0</v>
      </c>
      <c r="Q13" s="1104"/>
      <c r="R13" s="1104">
        <v>0</v>
      </c>
      <c r="S13" s="1104"/>
      <c r="T13" s="1104">
        <v>0</v>
      </c>
      <c r="U13" s="1104"/>
      <c r="V13" s="1104">
        <v>0</v>
      </c>
      <c r="W13" s="1104"/>
      <c r="X13" s="1104">
        <v>0</v>
      </c>
      <c r="Y13" s="645"/>
      <c r="Z13" s="127"/>
    </row>
    <row r="14" spans="1:28" ht="41.25" customHeight="1" x14ac:dyDescent="0.2">
      <c r="A14" s="1105" t="s">
        <v>762</v>
      </c>
      <c r="B14" s="1450">
        <v>0</v>
      </c>
      <c r="C14" s="1106"/>
      <c r="D14" s="1106">
        <v>0</v>
      </c>
      <c r="E14" s="1106"/>
      <c r="F14" s="1106">
        <v>0</v>
      </c>
      <c r="G14" s="1106"/>
      <c r="H14" s="1106">
        <v>0</v>
      </c>
      <c r="I14" s="1106"/>
      <c r="J14" s="1106">
        <v>0</v>
      </c>
      <c r="K14" s="1106"/>
      <c r="L14" s="1106">
        <v>0</v>
      </c>
      <c r="M14" s="1106"/>
      <c r="N14" s="1106">
        <v>0</v>
      </c>
      <c r="O14" s="1106"/>
      <c r="P14" s="1106">
        <v>0</v>
      </c>
      <c r="Q14" s="1106"/>
      <c r="R14" s="1106">
        <v>0</v>
      </c>
      <c r="S14" s="1106"/>
      <c r="T14" s="1106">
        <v>0</v>
      </c>
      <c r="U14" s="1106"/>
      <c r="V14" s="1106">
        <v>0</v>
      </c>
      <c r="W14" s="1106"/>
      <c r="X14" s="1106">
        <v>0</v>
      </c>
      <c r="Y14" s="1099"/>
      <c r="Z14" s="127"/>
    </row>
    <row r="15" spans="1:28" ht="11.25" customHeight="1" x14ac:dyDescent="0.2">
      <c r="A15" s="128"/>
      <c r="B15" s="129"/>
      <c r="C15" s="129"/>
      <c r="D15" s="129"/>
      <c r="E15" s="129"/>
      <c r="F15" s="129"/>
      <c r="G15" s="129"/>
      <c r="H15" s="129"/>
      <c r="I15" s="129"/>
      <c r="J15" s="129"/>
      <c r="K15" s="129"/>
      <c r="L15" s="129"/>
      <c r="M15" s="129"/>
      <c r="N15" s="129"/>
      <c r="O15" s="129"/>
      <c r="P15" s="129"/>
      <c r="Q15" s="129"/>
      <c r="R15" s="129"/>
      <c r="S15" s="129"/>
      <c r="T15" s="129"/>
      <c r="U15" s="129"/>
      <c r="V15" s="129"/>
      <c r="W15" s="129"/>
      <c r="X15" s="129"/>
      <c r="Y15" s="129"/>
      <c r="Z15" s="127"/>
      <c r="AB15" s="69"/>
    </row>
    <row r="16" spans="1:28" ht="15" customHeight="1" x14ac:dyDescent="0.2">
      <c r="A16" s="70"/>
      <c r="B16" s="134"/>
      <c r="C16" s="134"/>
      <c r="D16" s="135"/>
      <c r="E16" s="135"/>
      <c r="F16" s="135"/>
      <c r="G16" s="135"/>
      <c r="H16" s="135"/>
      <c r="I16" s="135"/>
      <c r="J16" s="135"/>
      <c r="K16" s="135"/>
      <c r="L16" s="135"/>
      <c r="M16" s="135"/>
      <c r="N16" s="135"/>
      <c r="O16" s="135"/>
      <c r="P16" s="135"/>
      <c r="Q16" s="135"/>
      <c r="R16" s="135"/>
      <c r="S16" s="135"/>
      <c r="T16" s="135"/>
      <c r="U16" s="135"/>
      <c r="V16" s="135"/>
      <c r="W16" s="135"/>
      <c r="X16" s="135"/>
      <c r="Y16" s="136"/>
    </row>
    <row r="17" spans="1:25" ht="18" customHeight="1" x14ac:dyDescent="0.2">
      <c r="A17" s="133" t="s">
        <v>280</v>
      </c>
      <c r="B17" s="137"/>
      <c r="C17" s="137"/>
      <c r="D17" s="137"/>
      <c r="E17" s="137"/>
      <c r="F17" s="137"/>
      <c r="G17" s="137"/>
      <c r="H17" s="137"/>
      <c r="I17" s="137"/>
      <c r="J17" s="137"/>
      <c r="K17" s="137"/>
      <c r="L17" s="137"/>
      <c r="M17" s="137"/>
      <c r="N17" s="137"/>
      <c r="O17" s="137"/>
      <c r="P17" s="137"/>
      <c r="Q17" s="137"/>
      <c r="R17" s="137"/>
      <c r="S17" s="137"/>
      <c r="T17" s="137"/>
      <c r="U17" s="137"/>
      <c r="V17" s="137"/>
      <c r="W17" s="137"/>
      <c r="X17" s="137"/>
      <c r="Y17" s="137"/>
    </row>
    <row r="18" spans="1:25" x14ac:dyDescent="0.2">
      <c r="A18" s="74"/>
      <c r="B18" s="70"/>
      <c r="C18" s="70"/>
      <c r="D18" s="70"/>
      <c r="E18" s="70"/>
      <c r="F18" s="70"/>
      <c r="G18" s="70"/>
      <c r="H18" s="70"/>
      <c r="I18" s="70"/>
      <c r="J18" s="70"/>
      <c r="K18" s="70"/>
      <c r="L18" s="70"/>
      <c r="M18" s="70"/>
      <c r="N18" s="70"/>
      <c r="O18" s="70"/>
      <c r="P18" s="70"/>
      <c r="Q18" s="70"/>
      <c r="R18" s="70"/>
      <c r="S18" s="70"/>
      <c r="T18" s="70"/>
      <c r="U18" s="70"/>
      <c r="V18" s="70"/>
      <c r="W18" s="70"/>
      <c r="X18" s="70"/>
      <c r="Y18" s="70"/>
    </row>
  </sheetData>
  <mergeCells count="1">
    <mergeCell ref="B3:X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&amp;R&amp;"Tahoma,Normal"509</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H21"/>
  <sheetViews>
    <sheetView showGridLines="0" view="pageBreakPreview" zoomScaleNormal="75" zoomScaleSheetLayoutView="100" workbookViewId="0"/>
  </sheetViews>
  <sheetFormatPr baseColWidth="10" defaultColWidth="11.42578125" defaultRowHeight="12.75" x14ac:dyDescent="0.2"/>
  <cols>
    <col min="1" max="1" width="39.7109375" customWidth="1"/>
    <col min="2" max="2" width="5.7109375" customWidth="1"/>
    <col min="3" max="3" width="12.7109375" customWidth="1"/>
    <col min="4" max="4" width="5.7109375" customWidth="1"/>
    <col min="5" max="5" width="12.7109375" customWidth="1"/>
    <col min="6" max="6" width="5.7109375" customWidth="1"/>
    <col min="7" max="7" width="12.7109375" customWidth="1"/>
    <col min="8" max="8" width="5.28515625" customWidth="1"/>
  </cols>
  <sheetData>
    <row r="1" spans="1:8" s="8" customFormat="1" ht="15.75" customHeight="1" x14ac:dyDescent="0.2">
      <c r="A1" s="734" t="s">
        <v>72</v>
      </c>
      <c r="B1" s="735"/>
      <c r="C1" s="735"/>
      <c r="D1" s="735"/>
      <c r="E1" s="747"/>
      <c r="F1" s="747"/>
      <c r="G1" s="747"/>
      <c r="H1" s="736" t="s">
        <v>625</v>
      </c>
    </row>
    <row r="2" spans="1:8" s="8" customFormat="1" ht="15.75" customHeight="1" x14ac:dyDescent="0.2">
      <c r="A2" s="737" t="s">
        <v>34</v>
      </c>
      <c r="B2" s="735"/>
      <c r="C2" s="735"/>
      <c r="D2" s="735"/>
      <c r="E2" s="735"/>
      <c r="F2" s="747"/>
      <c r="G2" s="747"/>
      <c r="H2" s="747"/>
    </row>
    <row r="3" spans="1:8" ht="23.25" customHeight="1" x14ac:dyDescent="0.2">
      <c r="A3" s="739"/>
      <c r="B3" s="739"/>
      <c r="C3" s="739"/>
      <c r="D3" s="739"/>
      <c r="E3" s="740"/>
      <c r="F3" s="27"/>
      <c r="G3" s="27"/>
      <c r="H3" s="27"/>
    </row>
    <row r="4" spans="1:8" ht="24" customHeight="1" x14ac:dyDescent="0.2">
      <c r="A4" s="686" t="s">
        <v>52</v>
      </c>
      <c r="B4" s="377"/>
      <c r="C4" s="378" t="s">
        <v>0</v>
      </c>
      <c r="D4" s="378"/>
      <c r="E4" s="1403">
        <v>2012</v>
      </c>
      <c r="F4" s="1403"/>
      <c r="G4" s="1401">
        <v>2013</v>
      </c>
      <c r="H4" s="1401"/>
    </row>
    <row r="5" spans="1:8" s="17" customFormat="1" ht="20.25" customHeight="1" x14ac:dyDescent="0.2">
      <c r="A5" s="1235" t="s">
        <v>73</v>
      </c>
      <c r="B5" s="1235"/>
      <c r="C5" s="1246">
        <f>SUM(E5:G5)</f>
        <v>532</v>
      </c>
      <c r="D5" s="1235"/>
      <c r="E5" s="1237">
        <v>337</v>
      </c>
      <c r="F5" s="1247"/>
      <c r="G5" s="1237">
        <v>195</v>
      </c>
      <c r="H5" s="1247"/>
    </row>
    <row r="6" spans="1:8" s="17" customFormat="1" ht="20.25" customHeight="1" x14ac:dyDescent="0.2">
      <c r="A6" s="1239" t="s">
        <v>74</v>
      </c>
      <c r="B6" s="1239"/>
      <c r="C6" s="1248">
        <f t="shared" ref="C6:C14" si="0">SUM(E6:G6)</f>
        <v>142</v>
      </c>
      <c r="D6" s="30"/>
      <c r="E6" s="1241">
        <v>92</v>
      </c>
      <c r="F6" s="30"/>
      <c r="G6" s="1241">
        <v>50</v>
      </c>
      <c r="H6" s="30"/>
    </row>
    <row r="7" spans="1:8" s="17" customFormat="1" ht="20.25" customHeight="1" x14ac:dyDescent="0.2">
      <c r="A7" s="1239" t="s">
        <v>75</v>
      </c>
      <c r="B7" s="1239"/>
      <c r="C7" s="1248">
        <f t="shared" si="0"/>
        <v>94</v>
      </c>
      <c r="D7" s="30"/>
      <c r="E7" s="1239">
        <v>73</v>
      </c>
      <c r="F7" s="30"/>
      <c r="G7" s="1239">
        <v>21</v>
      </c>
      <c r="H7" s="30"/>
    </row>
    <row r="8" spans="1:8" s="17" customFormat="1" ht="20.25" customHeight="1" x14ac:dyDescent="0.2">
      <c r="A8" s="1239" t="s">
        <v>76</v>
      </c>
      <c r="B8" s="1239"/>
      <c r="C8" s="1248">
        <f t="shared" si="0"/>
        <v>26</v>
      </c>
      <c r="D8" s="30"/>
      <c r="E8" s="1241">
        <v>21</v>
      </c>
      <c r="F8" s="30"/>
      <c r="G8" s="1241">
        <v>5</v>
      </c>
      <c r="H8" s="30"/>
    </row>
    <row r="9" spans="1:8" s="17" customFormat="1" ht="20.25" customHeight="1" x14ac:dyDescent="0.2">
      <c r="A9" s="1239" t="s">
        <v>77</v>
      </c>
      <c r="B9" s="1239"/>
      <c r="C9" s="1248">
        <f t="shared" si="0"/>
        <v>55</v>
      </c>
      <c r="D9" s="30"/>
      <c r="E9" s="1241">
        <v>45</v>
      </c>
      <c r="F9" s="30"/>
      <c r="G9" s="1241">
        <v>10</v>
      </c>
      <c r="H9" s="30"/>
    </row>
    <row r="10" spans="1:8" s="17" customFormat="1" ht="20.25" customHeight="1" x14ac:dyDescent="0.2">
      <c r="A10" s="1239" t="s">
        <v>78</v>
      </c>
      <c r="B10" s="1239"/>
      <c r="C10" s="1248">
        <f t="shared" si="0"/>
        <v>2</v>
      </c>
      <c r="D10" s="30"/>
      <c r="E10" s="1241">
        <v>1</v>
      </c>
      <c r="F10" s="30"/>
      <c r="G10" s="1241">
        <v>1</v>
      </c>
      <c r="H10" s="30"/>
    </row>
    <row r="11" spans="1:8" s="17" customFormat="1" ht="20.25" customHeight="1" x14ac:dyDescent="0.2">
      <c r="A11" s="1239" t="s">
        <v>79</v>
      </c>
      <c r="B11" s="1239"/>
      <c r="C11" s="1248">
        <f t="shared" si="0"/>
        <v>0</v>
      </c>
      <c r="D11" s="30"/>
      <c r="E11" s="1241">
        <v>0</v>
      </c>
      <c r="F11" s="30"/>
      <c r="G11" s="1241">
        <v>0</v>
      </c>
      <c r="H11" s="30"/>
    </row>
    <row r="12" spans="1:8" ht="20.25" customHeight="1" x14ac:dyDescent="0.2">
      <c r="A12" s="1239" t="s">
        <v>80</v>
      </c>
      <c r="B12" s="1239"/>
      <c r="C12" s="1248">
        <f t="shared" si="0"/>
        <v>11</v>
      </c>
      <c r="D12" s="30"/>
      <c r="E12" s="1241">
        <v>6</v>
      </c>
      <c r="F12" s="30"/>
      <c r="G12" s="1241">
        <v>5</v>
      </c>
      <c r="H12" s="30"/>
    </row>
    <row r="13" spans="1:8" ht="20.25" customHeight="1" x14ac:dyDescent="0.2">
      <c r="A13" s="1239" t="s">
        <v>81</v>
      </c>
      <c r="B13" s="1239"/>
      <c r="C13" s="1248">
        <f t="shared" si="0"/>
        <v>150</v>
      </c>
      <c r="D13" s="30"/>
      <c r="E13" s="1241">
        <v>92</v>
      </c>
      <c r="F13" s="30"/>
      <c r="G13" s="1241">
        <v>58</v>
      </c>
      <c r="H13" s="30"/>
    </row>
    <row r="14" spans="1:8" ht="20.25" customHeight="1" x14ac:dyDescent="0.2">
      <c r="A14" s="1249" t="s">
        <v>82</v>
      </c>
      <c r="B14" s="1249"/>
      <c r="C14" s="1244">
        <f t="shared" si="0"/>
        <v>288</v>
      </c>
      <c r="D14" s="1243"/>
      <c r="E14" s="1245">
        <v>172</v>
      </c>
      <c r="F14" s="1243"/>
      <c r="G14" s="1245">
        <v>116</v>
      </c>
      <c r="H14" s="1243"/>
    </row>
    <row r="15" spans="1:8" ht="15" customHeight="1" x14ac:dyDescent="0.2">
      <c r="A15" s="27"/>
      <c r="B15" s="27"/>
      <c r="C15" s="27"/>
      <c r="D15" s="27"/>
      <c r="E15" s="27"/>
      <c r="F15" s="27"/>
      <c r="G15" s="27"/>
      <c r="H15" s="27"/>
    </row>
    <row r="16" spans="1:8" s="17" customFormat="1" ht="17.25" customHeight="1" x14ac:dyDescent="0.2">
      <c r="A16" s="27" t="s">
        <v>56</v>
      </c>
      <c r="B16" s="27"/>
      <c r="C16" s="27"/>
      <c r="D16" s="27"/>
      <c r="E16" s="28"/>
      <c r="F16" s="27"/>
      <c r="G16" s="27"/>
      <c r="H16" s="27"/>
    </row>
    <row r="17" spans="1:5" x14ac:dyDescent="0.2">
      <c r="A17" s="15"/>
      <c r="B17" s="15"/>
      <c r="C17" s="15"/>
      <c r="D17" s="15"/>
      <c r="E17" s="15"/>
    </row>
    <row r="18" spans="1:5" x14ac:dyDescent="0.2">
      <c r="B18" s="15"/>
      <c r="C18" s="15"/>
      <c r="D18" s="15"/>
      <c r="E18" s="15"/>
    </row>
    <row r="21" spans="1:5" x14ac:dyDescent="0.2">
      <c r="C21" s="29"/>
    </row>
  </sheetData>
  <printOptions horizontalCentered="1" verticalCentered="1"/>
  <pageMargins left="0.98425196850393704" right="0.39370078740157483" top="0.39370078740157483" bottom="0.39370078740157483" header="0" footer="0.59055118110236227"/>
  <pageSetup orientation="landscape" r:id="rId1"/>
  <headerFooter>
    <oddFooter>&amp;L&amp;"Tahoma,Normal"438</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B18"/>
  <sheetViews>
    <sheetView showGridLines="0" view="pageBreakPreview" zoomScaleNormal="75" zoomScaleSheetLayoutView="100" workbookViewId="0"/>
  </sheetViews>
  <sheetFormatPr baseColWidth="10" defaultColWidth="11.42578125" defaultRowHeight="12.75" x14ac:dyDescent="0.2"/>
  <cols>
    <col min="1" max="1" width="10.85546875" style="65" customWidth="1"/>
    <col min="2" max="2" width="10.7109375" style="65" customWidth="1"/>
    <col min="3" max="3" width="1.85546875" style="65" customWidth="1"/>
    <col min="4" max="4" width="10.42578125" style="65" customWidth="1"/>
    <col min="5" max="5" width="1.5703125" style="65" customWidth="1"/>
    <col min="6" max="6" width="10.5703125" style="65" customWidth="1"/>
    <col min="7" max="7" width="1.140625" style="65" customWidth="1"/>
    <col min="8" max="8" width="10.42578125" style="65" customWidth="1"/>
    <col min="9" max="9" width="1.140625" style="65" customWidth="1"/>
    <col min="10" max="10" width="10.42578125" style="65" customWidth="1"/>
    <col min="11" max="11" width="1.140625" style="65" customWidth="1"/>
    <col min="12" max="12" width="11.5703125" style="65" customWidth="1"/>
    <col min="13" max="13" width="0.85546875" style="65" customWidth="1"/>
    <col min="14" max="14" width="10.42578125" style="65" customWidth="1"/>
    <col min="15" max="15" width="0.5703125" style="65" customWidth="1"/>
    <col min="16" max="16" width="11.5703125" style="65" customWidth="1"/>
    <col min="17" max="17" width="0.85546875" style="65" customWidth="1"/>
    <col min="18" max="18" width="10.5703125" style="65" customWidth="1"/>
    <col min="19" max="19" width="0.85546875" style="65" customWidth="1"/>
    <col min="20" max="20" width="10.42578125" style="65" customWidth="1"/>
    <col min="21" max="21" width="0.42578125" style="65" customWidth="1"/>
    <col min="22" max="22" width="12" style="65" customWidth="1"/>
    <col min="23" max="23" width="1.140625" style="65" customWidth="1"/>
    <col min="24" max="24" width="10.85546875" style="65" customWidth="1"/>
    <col min="25" max="25" width="1.140625" style="65" customWidth="1"/>
    <col min="26" max="16384" width="11.42578125" style="65"/>
  </cols>
  <sheetData>
    <row r="1" spans="1:28" s="62" customFormat="1" ht="15.75" customHeight="1" x14ac:dyDescent="0.2">
      <c r="A1" s="59" t="s">
        <v>273</v>
      </c>
      <c r="B1" s="60"/>
      <c r="C1" s="60"/>
      <c r="D1" s="60"/>
      <c r="E1" s="60"/>
      <c r="F1" s="60"/>
      <c r="G1" s="60"/>
      <c r="H1" s="60"/>
      <c r="I1" s="60"/>
      <c r="J1" s="60"/>
      <c r="K1" s="60"/>
      <c r="L1" s="60"/>
      <c r="M1" s="60"/>
      <c r="N1" s="60"/>
      <c r="O1" s="60"/>
      <c r="P1" s="60"/>
      <c r="Q1" s="60"/>
      <c r="R1" s="60"/>
      <c r="S1" s="60"/>
      <c r="T1" s="60"/>
      <c r="U1" s="60"/>
      <c r="V1" s="60"/>
      <c r="W1" s="60"/>
      <c r="X1" s="60"/>
      <c r="Y1" s="61" t="s">
        <v>216</v>
      </c>
    </row>
    <row r="2" spans="1:28" s="62" customFormat="1" ht="15.75" customHeight="1" x14ac:dyDescent="0.2">
      <c r="A2" s="59" t="s">
        <v>136</v>
      </c>
      <c r="B2" s="386"/>
      <c r="C2" s="60"/>
      <c r="D2" s="60"/>
      <c r="E2" s="60"/>
      <c r="F2" s="60"/>
      <c r="G2" s="60"/>
      <c r="H2" s="60"/>
      <c r="I2" s="60"/>
      <c r="J2" s="60"/>
      <c r="K2" s="60"/>
      <c r="L2" s="60"/>
      <c r="M2" s="60"/>
      <c r="N2" s="60"/>
      <c r="O2" s="60"/>
      <c r="P2" s="60"/>
      <c r="Q2" s="60"/>
      <c r="R2" s="60"/>
      <c r="S2" s="60"/>
      <c r="T2" s="60"/>
      <c r="U2" s="60"/>
      <c r="V2" s="60"/>
      <c r="W2" s="60"/>
      <c r="X2" s="60"/>
      <c r="Y2" s="60"/>
    </row>
    <row r="3" spans="1:28" ht="15" x14ac:dyDescent="0.2">
      <c r="A3" s="63"/>
      <c r="B3" s="1674"/>
      <c r="C3" s="1674"/>
      <c r="D3" s="1674"/>
      <c r="E3" s="1674"/>
      <c r="F3" s="1674"/>
      <c r="G3" s="1674"/>
      <c r="H3" s="1674"/>
      <c r="I3" s="1674"/>
      <c r="J3" s="1674"/>
      <c r="K3" s="1674"/>
      <c r="L3" s="1674"/>
      <c r="M3" s="1674"/>
      <c r="N3" s="1674"/>
      <c r="O3" s="1674"/>
      <c r="P3" s="1674"/>
      <c r="Q3" s="1674"/>
      <c r="R3" s="1674"/>
      <c r="S3" s="1674"/>
      <c r="T3" s="1674"/>
      <c r="U3" s="1674"/>
      <c r="V3" s="1674"/>
      <c r="W3" s="1674"/>
      <c r="X3" s="1674"/>
      <c r="Y3" s="64"/>
    </row>
    <row r="4" spans="1:28" ht="21" customHeight="1" x14ac:dyDescent="0.2">
      <c r="A4" s="66" t="s">
        <v>52</v>
      </c>
      <c r="B4" s="1418" t="s">
        <v>173</v>
      </c>
      <c r="C4" s="1418"/>
      <c r="D4" s="1418" t="s">
        <v>174</v>
      </c>
      <c r="E4" s="1418"/>
      <c r="F4" s="1418" t="s">
        <v>175</v>
      </c>
      <c r="G4" s="1418"/>
      <c r="H4" s="1418" t="s">
        <v>176</v>
      </c>
      <c r="I4" s="1418"/>
      <c r="J4" s="1418" t="s">
        <v>177</v>
      </c>
      <c r="K4" s="1418"/>
      <c r="L4" s="1418" t="s">
        <v>178</v>
      </c>
      <c r="M4" s="1418"/>
      <c r="N4" s="1418" t="s">
        <v>179</v>
      </c>
      <c r="O4" s="1418"/>
      <c r="P4" s="1418" t="s">
        <v>180</v>
      </c>
      <c r="Q4" s="1418"/>
      <c r="R4" s="1418" t="s">
        <v>181</v>
      </c>
      <c r="S4" s="1418"/>
      <c r="T4" s="1418" t="s">
        <v>182</v>
      </c>
      <c r="U4" s="1418"/>
      <c r="V4" s="1418" t="s">
        <v>183</v>
      </c>
      <c r="W4" s="1418"/>
      <c r="X4" s="1418" t="s">
        <v>184</v>
      </c>
      <c r="Y4" s="1419"/>
    </row>
    <row r="5" spans="1:28" ht="28.5" customHeight="1" x14ac:dyDescent="0.2">
      <c r="A5" s="1073" t="s">
        <v>287</v>
      </c>
      <c r="B5" s="1098">
        <v>4125</v>
      </c>
      <c r="C5" s="1098"/>
      <c r="D5" s="1098">
        <v>85963</v>
      </c>
      <c r="E5" s="1098"/>
      <c r="F5" s="1098">
        <v>315138</v>
      </c>
      <c r="G5" s="1098"/>
      <c r="H5" s="1098">
        <v>6090</v>
      </c>
      <c r="I5" s="1098"/>
      <c r="J5" s="1098">
        <v>92060</v>
      </c>
      <c r="K5" s="1098"/>
      <c r="L5" s="1098">
        <v>31434</v>
      </c>
      <c r="M5" s="1098"/>
      <c r="N5" s="1098">
        <v>14493</v>
      </c>
      <c r="O5" s="1098"/>
      <c r="P5" s="1098">
        <v>25450</v>
      </c>
      <c r="Q5" s="1098"/>
      <c r="R5" s="1098">
        <v>0</v>
      </c>
      <c r="S5" s="1098"/>
      <c r="T5" s="1098">
        <v>0</v>
      </c>
      <c r="U5" s="1098"/>
      <c r="V5" s="1098">
        <v>27560</v>
      </c>
      <c r="W5" s="1098"/>
      <c r="X5" s="1098">
        <v>0</v>
      </c>
      <c r="Y5" s="1098"/>
      <c r="Z5" s="127"/>
    </row>
    <row r="6" spans="1:28" ht="38.25" x14ac:dyDescent="0.2">
      <c r="A6" s="128" t="s">
        <v>763</v>
      </c>
      <c r="B6" s="645">
        <v>0</v>
      </c>
      <c r="C6" s="645"/>
      <c r="D6" s="645">
        <v>0</v>
      </c>
      <c r="E6" s="645"/>
      <c r="F6" s="645">
        <v>0</v>
      </c>
      <c r="G6" s="645"/>
      <c r="H6" s="645">
        <v>0</v>
      </c>
      <c r="I6" s="645"/>
      <c r="J6" s="645">
        <v>0</v>
      </c>
      <c r="K6" s="645"/>
      <c r="L6" s="645">
        <v>17326</v>
      </c>
      <c r="M6" s="645"/>
      <c r="N6" s="645">
        <v>0</v>
      </c>
      <c r="O6" s="645"/>
      <c r="P6" s="645">
        <v>0</v>
      </c>
      <c r="Q6" s="645"/>
      <c r="R6" s="645">
        <v>0</v>
      </c>
      <c r="S6" s="645"/>
      <c r="T6" s="645">
        <v>0</v>
      </c>
      <c r="U6" s="645"/>
      <c r="V6" s="645">
        <v>0</v>
      </c>
      <c r="W6" s="645"/>
      <c r="X6" s="645">
        <v>14035</v>
      </c>
      <c r="Y6" s="645"/>
      <c r="Z6" s="127"/>
    </row>
    <row r="7" spans="1:28" ht="27" customHeight="1" x14ac:dyDescent="0.2">
      <c r="A7" s="128" t="s">
        <v>288</v>
      </c>
      <c r="B7" s="645">
        <v>0</v>
      </c>
      <c r="C7" s="645"/>
      <c r="D7" s="645">
        <v>0</v>
      </c>
      <c r="E7" s="645"/>
      <c r="F7" s="645">
        <v>41258</v>
      </c>
      <c r="G7" s="645"/>
      <c r="H7" s="645">
        <v>0</v>
      </c>
      <c r="I7" s="645"/>
      <c r="J7" s="645">
        <v>13752</v>
      </c>
      <c r="K7" s="645"/>
      <c r="L7" s="645">
        <v>1538939</v>
      </c>
      <c r="M7" s="645"/>
      <c r="N7" s="645">
        <v>264596</v>
      </c>
      <c r="O7" s="645"/>
      <c r="P7" s="645">
        <v>1047223</v>
      </c>
      <c r="Q7" s="645"/>
      <c r="R7" s="645">
        <v>253408</v>
      </c>
      <c r="S7" s="645"/>
      <c r="T7" s="645">
        <v>0</v>
      </c>
      <c r="U7" s="645"/>
      <c r="V7" s="645">
        <v>717106</v>
      </c>
      <c r="W7" s="645"/>
      <c r="X7" s="645">
        <v>260241</v>
      </c>
      <c r="Y7" s="645"/>
      <c r="Z7" s="127"/>
    </row>
    <row r="8" spans="1:28" ht="28.5" customHeight="1" x14ac:dyDescent="0.2">
      <c r="A8" s="128" t="s">
        <v>764</v>
      </c>
      <c r="B8" s="645">
        <v>344897.96</v>
      </c>
      <c r="C8" s="645"/>
      <c r="D8" s="645">
        <v>344897.96</v>
      </c>
      <c r="E8" s="645"/>
      <c r="F8" s="645">
        <v>344897.96</v>
      </c>
      <c r="G8" s="645"/>
      <c r="H8" s="645">
        <v>344897.96</v>
      </c>
      <c r="I8" s="645"/>
      <c r="J8" s="645">
        <v>344897.96</v>
      </c>
      <c r="K8" s="645"/>
      <c r="L8" s="645">
        <v>344897.96</v>
      </c>
      <c r="M8" s="645"/>
      <c r="N8" s="645" t="s">
        <v>768</v>
      </c>
      <c r="O8" s="645"/>
      <c r="P8" s="645">
        <v>699033</v>
      </c>
      <c r="Q8" s="645"/>
      <c r="R8" s="645">
        <v>520075</v>
      </c>
      <c r="S8" s="645"/>
      <c r="T8" s="645">
        <v>524296</v>
      </c>
      <c r="U8" s="645"/>
      <c r="V8" s="645">
        <v>1130711.3</v>
      </c>
      <c r="W8" s="645"/>
      <c r="X8" s="645">
        <v>382259</v>
      </c>
      <c r="Y8" s="645"/>
      <c r="Z8" s="127"/>
    </row>
    <row r="9" spans="1:28" s="67" customFormat="1" ht="28.5" customHeight="1" x14ac:dyDescent="0.2">
      <c r="A9" s="128" t="s">
        <v>289</v>
      </c>
      <c r="B9" s="645">
        <v>0</v>
      </c>
      <c r="C9" s="645"/>
      <c r="D9" s="645">
        <v>0</v>
      </c>
      <c r="E9" s="645"/>
      <c r="F9" s="645">
        <v>0</v>
      </c>
      <c r="G9" s="645"/>
      <c r="H9" s="645">
        <v>0</v>
      </c>
      <c r="I9" s="645"/>
      <c r="J9" s="645">
        <v>0</v>
      </c>
      <c r="K9" s="645"/>
      <c r="L9" s="645">
        <v>0</v>
      </c>
      <c r="M9" s="645"/>
      <c r="N9" s="645">
        <v>0</v>
      </c>
      <c r="O9" s="645"/>
      <c r="P9" s="645">
        <v>0</v>
      </c>
      <c r="Q9" s="645"/>
      <c r="R9" s="645">
        <v>0</v>
      </c>
      <c r="S9" s="645"/>
      <c r="T9" s="645">
        <v>0</v>
      </c>
      <c r="U9" s="645"/>
      <c r="V9" s="645">
        <v>0</v>
      </c>
      <c r="W9" s="645"/>
      <c r="X9" s="645">
        <v>70618</v>
      </c>
      <c r="Y9" s="645"/>
      <c r="Z9" s="127"/>
      <c r="AA9" s="68"/>
    </row>
    <row r="10" spans="1:28" ht="28.5" customHeight="1" x14ac:dyDescent="0.2">
      <c r="A10" s="128" t="s">
        <v>765</v>
      </c>
      <c r="B10" s="645">
        <v>47033.33</v>
      </c>
      <c r="C10" s="645"/>
      <c r="D10" s="645">
        <v>47033.33</v>
      </c>
      <c r="E10" s="645"/>
      <c r="F10" s="645">
        <v>47033.33</v>
      </c>
      <c r="G10" s="645"/>
      <c r="H10" s="645">
        <v>47033.33</v>
      </c>
      <c r="I10" s="645"/>
      <c r="J10" s="645">
        <v>47033.33</v>
      </c>
      <c r="K10" s="645"/>
      <c r="L10" s="645">
        <v>47033.33</v>
      </c>
      <c r="M10" s="645"/>
      <c r="N10" s="645">
        <v>0</v>
      </c>
      <c r="O10" s="645"/>
      <c r="P10" s="645">
        <v>0</v>
      </c>
      <c r="Q10" s="645"/>
      <c r="R10" s="645">
        <v>0</v>
      </c>
      <c r="S10" s="645"/>
      <c r="T10" s="645">
        <v>0</v>
      </c>
      <c r="U10" s="645"/>
      <c r="V10" s="645">
        <v>0</v>
      </c>
      <c r="W10" s="645"/>
      <c r="X10" s="645">
        <v>0</v>
      </c>
      <c r="Y10" s="645"/>
      <c r="Z10" s="127"/>
    </row>
    <row r="11" spans="1:28" ht="29.25" customHeight="1" x14ac:dyDescent="0.2">
      <c r="A11" s="128" t="s">
        <v>290</v>
      </c>
      <c r="B11" s="645">
        <v>0</v>
      </c>
      <c r="C11" s="645"/>
      <c r="D11" s="645">
        <v>0</v>
      </c>
      <c r="E11" s="645"/>
      <c r="F11" s="645">
        <v>0</v>
      </c>
      <c r="G11" s="645"/>
      <c r="H11" s="645">
        <v>0</v>
      </c>
      <c r="I11" s="645"/>
      <c r="J11" s="645">
        <v>0</v>
      </c>
      <c r="K11" s="645"/>
      <c r="L11" s="645">
        <v>0</v>
      </c>
      <c r="M11" s="645"/>
      <c r="N11" s="645">
        <v>0</v>
      </c>
      <c r="O11" s="645"/>
      <c r="P11" s="645">
        <v>0</v>
      </c>
      <c r="Q11" s="645"/>
      <c r="R11" s="645">
        <v>0</v>
      </c>
      <c r="S11" s="645"/>
      <c r="T11" s="645">
        <v>0</v>
      </c>
      <c r="U11" s="645"/>
      <c r="V11" s="645">
        <v>0</v>
      </c>
      <c r="W11" s="645"/>
      <c r="X11" s="645">
        <v>6690</v>
      </c>
      <c r="Y11" s="645"/>
      <c r="Z11" s="127"/>
    </row>
    <row r="12" spans="1:28" ht="27.75" customHeight="1" x14ac:dyDescent="0.2">
      <c r="A12" s="128" t="s">
        <v>766</v>
      </c>
      <c r="B12" s="645">
        <v>0</v>
      </c>
      <c r="C12" s="645"/>
      <c r="D12" s="645">
        <v>0</v>
      </c>
      <c r="E12" s="645"/>
      <c r="F12" s="645">
        <v>0</v>
      </c>
      <c r="G12" s="645"/>
      <c r="H12" s="645">
        <v>0</v>
      </c>
      <c r="I12" s="645"/>
      <c r="J12" s="645">
        <v>0</v>
      </c>
      <c r="K12" s="645"/>
      <c r="L12" s="645">
        <v>0</v>
      </c>
      <c r="M12" s="645"/>
      <c r="N12" s="645">
        <v>0</v>
      </c>
      <c r="O12" s="645"/>
      <c r="P12" s="645">
        <v>0</v>
      </c>
      <c r="Q12" s="645"/>
      <c r="R12" s="645">
        <v>0</v>
      </c>
      <c r="S12" s="645"/>
      <c r="T12" s="645">
        <v>0</v>
      </c>
      <c r="U12" s="645"/>
      <c r="V12" s="645">
        <v>0</v>
      </c>
      <c r="W12" s="645"/>
      <c r="X12" s="645">
        <v>0</v>
      </c>
      <c r="Y12" s="645"/>
      <c r="Z12" s="127"/>
    </row>
    <row r="13" spans="1:28" ht="27" customHeight="1" x14ac:dyDescent="0.2">
      <c r="A13" s="128" t="s">
        <v>291</v>
      </c>
      <c r="B13" s="645">
        <v>0</v>
      </c>
      <c r="C13" s="645"/>
      <c r="D13" s="645">
        <v>0</v>
      </c>
      <c r="E13" s="645"/>
      <c r="F13" s="645">
        <v>0</v>
      </c>
      <c r="G13" s="645"/>
      <c r="H13" s="645">
        <v>16041</v>
      </c>
      <c r="I13" s="645"/>
      <c r="J13" s="645">
        <v>16504</v>
      </c>
      <c r="K13" s="645"/>
      <c r="L13" s="645">
        <v>8287</v>
      </c>
      <c r="M13" s="645"/>
      <c r="N13" s="645">
        <v>3720</v>
      </c>
      <c r="O13" s="645"/>
      <c r="P13" s="645">
        <v>16259</v>
      </c>
      <c r="Q13" s="645"/>
      <c r="R13" s="645">
        <v>7058</v>
      </c>
      <c r="S13" s="645"/>
      <c r="T13" s="645">
        <v>2661</v>
      </c>
      <c r="U13" s="645"/>
      <c r="V13" s="645">
        <v>11465</v>
      </c>
      <c r="W13" s="645"/>
      <c r="X13" s="645">
        <v>8194</v>
      </c>
      <c r="Y13" s="645"/>
      <c r="Z13" s="127"/>
    </row>
    <row r="14" spans="1:28" ht="29.25" customHeight="1" x14ac:dyDescent="0.2">
      <c r="A14" s="1076" t="s">
        <v>767</v>
      </c>
      <c r="B14" s="1099">
        <v>0</v>
      </c>
      <c r="C14" s="1099"/>
      <c r="D14" s="1099">
        <v>0</v>
      </c>
      <c r="E14" s="1099"/>
      <c r="F14" s="1099">
        <v>0</v>
      </c>
      <c r="G14" s="1099"/>
      <c r="H14" s="1099">
        <v>0</v>
      </c>
      <c r="I14" s="1099"/>
      <c r="J14" s="1099">
        <v>0</v>
      </c>
      <c r="K14" s="1099"/>
      <c r="L14" s="1099">
        <v>0</v>
      </c>
      <c r="M14" s="1099"/>
      <c r="N14" s="1099">
        <v>0</v>
      </c>
      <c r="O14" s="1099"/>
      <c r="P14" s="1099">
        <v>0</v>
      </c>
      <c r="Q14" s="1099"/>
      <c r="R14" s="1099">
        <v>0</v>
      </c>
      <c r="S14" s="1099"/>
      <c r="T14" s="1099">
        <v>0</v>
      </c>
      <c r="U14" s="1099"/>
      <c r="V14" s="1099">
        <v>0</v>
      </c>
      <c r="W14" s="1099"/>
      <c r="X14" s="1099">
        <v>0</v>
      </c>
      <c r="Y14" s="1099"/>
      <c r="Z14" s="127"/>
    </row>
    <row r="15" spans="1:28" x14ac:dyDescent="0.2">
      <c r="A15" s="128"/>
      <c r="B15" s="645"/>
      <c r="C15" s="645"/>
      <c r="D15" s="645"/>
      <c r="E15" s="645"/>
      <c r="F15" s="645"/>
      <c r="G15" s="645"/>
      <c r="H15" s="645"/>
      <c r="I15" s="645"/>
      <c r="J15" s="645"/>
      <c r="K15" s="645"/>
      <c r="L15" s="645"/>
      <c r="M15" s="645"/>
      <c r="N15" s="645"/>
      <c r="O15" s="645"/>
      <c r="P15" s="645"/>
      <c r="Q15" s="645"/>
      <c r="R15" s="645"/>
      <c r="S15" s="645"/>
      <c r="T15" s="645"/>
      <c r="U15" s="645"/>
      <c r="V15" s="645"/>
      <c r="W15" s="645"/>
      <c r="X15" s="645"/>
      <c r="Y15" s="645"/>
      <c r="Z15" s="127"/>
    </row>
    <row r="16" spans="1:28" ht="66.75" customHeight="1" x14ac:dyDescent="0.2">
      <c r="A16" s="1675" t="s">
        <v>279</v>
      </c>
      <c r="B16" s="1675"/>
      <c r="C16" s="1675"/>
      <c r="D16" s="1675"/>
      <c r="E16" s="1675"/>
      <c r="F16" s="1675"/>
      <c r="G16" s="1675"/>
      <c r="H16" s="1675"/>
      <c r="I16" s="1675"/>
      <c r="J16" s="1675"/>
      <c r="K16" s="1675"/>
      <c r="L16" s="1675"/>
      <c r="M16" s="1675"/>
      <c r="N16" s="1675"/>
      <c r="O16" s="1675"/>
      <c r="P16" s="1675"/>
      <c r="Q16" s="1675"/>
      <c r="R16" s="1675"/>
      <c r="S16" s="1675"/>
      <c r="T16" s="1675"/>
      <c r="U16" s="1675"/>
      <c r="V16" s="1675"/>
      <c r="W16" s="1675"/>
      <c r="X16" s="1675"/>
      <c r="Y16" s="1675"/>
      <c r="AB16" s="69"/>
    </row>
    <row r="17" spans="1:25" x14ac:dyDescent="0.2">
      <c r="A17" s="73" t="s">
        <v>292</v>
      </c>
      <c r="B17" s="138"/>
      <c r="C17" s="138"/>
      <c r="D17" s="139"/>
      <c r="E17" s="139"/>
      <c r="F17" s="139"/>
      <c r="G17" s="139"/>
      <c r="H17" s="139"/>
      <c r="I17" s="139"/>
      <c r="J17" s="139"/>
      <c r="K17" s="139"/>
      <c r="L17" s="139"/>
      <c r="M17" s="139"/>
      <c r="N17" s="139"/>
      <c r="O17" s="139"/>
      <c r="P17" s="139"/>
      <c r="Q17" s="139"/>
      <c r="R17" s="139"/>
      <c r="S17" s="139"/>
      <c r="T17" s="139"/>
      <c r="U17" s="139"/>
      <c r="V17" s="139"/>
      <c r="W17" s="139"/>
      <c r="X17" s="139"/>
      <c r="Y17" s="139"/>
    </row>
    <row r="18" spans="1:25" x14ac:dyDescent="0.2">
      <c r="A18" s="74"/>
      <c r="B18" s="70"/>
      <c r="C18" s="70"/>
      <c r="D18" s="70"/>
      <c r="E18" s="70"/>
      <c r="F18" s="70"/>
      <c r="G18" s="70"/>
      <c r="H18" s="70"/>
      <c r="I18" s="70"/>
      <c r="J18" s="70"/>
      <c r="K18" s="70"/>
      <c r="L18" s="70"/>
      <c r="M18" s="70"/>
      <c r="N18" s="70"/>
      <c r="O18" s="70"/>
      <c r="P18" s="70"/>
      <c r="Q18" s="70"/>
      <c r="R18" s="70"/>
      <c r="S18" s="70"/>
      <c r="T18" s="70"/>
      <c r="U18" s="70"/>
      <c r="V18" s="70"/>
      <c r="W18" s="70"/>
      <c r="X18" s="70"/>
      <c r="Y18" s="70"/>
    </row>
  </sheetData>
  <mergeCells count="2">
    <mergeCell ref="A16:Y16"/>
    <mergeCell ref="B3:X3"/>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&amp;L&amp;"Tahoma,Normal"510</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B19"/>
  <sheetViews>
    <sheetView showGridLines="0" view="pageBreakPreview" zoomScaleSheetLayoutView="100" workbookViewId="0"/>
  </sheetViews>
  <sheetFormatPr baseColWidth="10" defaultColWidth="12.5703125" defaultRowHeight="15" x14ac:dyDescent="0.3"/>
  <cols>
    <col min="1" max="1" width="21" style="78" customWidth="1"/>
    <col min="2" max="2" width="5.42578125" style="78" customWidth="1"/>
    <col min="3" max="3" width="3.42578125" style="78" customWidth="1"/>
    <col min="4" max="4" width="5.140625" style="78" customWidth="1"/>
    <col min="5" max="5" width="2.42578125" style="78" customWidth="1"/>
    <col min="6" max="6" width="4.85546875" style="78" customWidth="1"/>
    <col min="7" max="7" width="3.42578125" style="78" customWidth="1"/>
    <col min="8" max="8" width="5.28515625" style="78" customWidth="1"/>
    <col min="9" max="9" width="2.28515625" style="78" customWidth="1"/>
    <col min="10" max="10" width="4.85546875" style="78" customWidth="1"/>
    <col min="11" max="11" width="2.7109375" style="78" customWidth="1"/>
    <col min="12" max="12" width="5" style="78" customWidth="1"/>
    <col min="13" max="13" width="2.140625" style="78" customWidth="1"/>
    <col min="14" max="14" width="5.140625" style="78" customWidth="1"/>
    <col min="15" max="15" width="3.140625" style="78" customWidth="1"/>
    <col min="16" max="16" width="5.7109375" style="78" customWidth="1"/>
    <col min="17" max="17" width="3.140625" style="78" customWidth="1"/>
    <col min="18" max="18" width="5" style="78" customWidth="1"/>
    <col min="19" max="19" width="2.7109375" style="78" customWidth="1"/>
    <col min="20" max="20" width="4.85546875" style="78" customWidth="1"/>
    <col min="21" max="21" width="2.85546875" style="78" customWidth="1"/>
    <col min="22" max="22" width="5.140625" style="78" customWidth="1"/>
    <col min="23" max="23" width="2.42578125" style="78" customWidth="1"/>
    <col min="24" max="24" width="5.7109375" style="78" customWidth="1"/>
    <col min="25" max="25" width="3.85546875" style="78" customWidth="1"/>
    <col min="26" max="26" width="7.28515625" style="78" customWidth="1"/>
    <col min="27" max="27" width="4.85546875" style="78" customWidth="1"/>
    <col min="28" max="16384" width="12.5703125" style="78"/>
  </cols>
  <sheetData>
    <row r="1" spans="1:28" s="119" customFormat="1" x14ac:dyDescent="0.3">
      <c r="A1" s="93" t="s">
        <v>293</v>
      </c>
      <c r="B1" s="95"/>
      <c r="C1" s="95"/>
      <c r="D1" s="95"/>
      <c r="E1" s="95"/>
      <c r="F1" s="95"/>
      <c r="G1" s="95"/>
      <c r="H1" s="95"/>
      <c r="I1" s="95"/>
      <c r="J1" s="95"/>
      <c r="K1" s="95"/>
      <c r="L1" s="95"/>
      <c r="M1" s="95"/>
      <c r="N1" s="95"/>
      <c r="O1" s="95"/>
      <c r="P1" s="95"/>
      <c r="Q1" s="95"/>
      <c r="R1" s="95"/>
      <c r="S1" s="95"/>
      <c r="T1" s="95"/>
      <c r="U1" s="95"/>
      <c r="V1" s="95"/>
      <c r="W1" s="95"/>
      <c r="X1" s="95"/>
      <c r="Y1" s="465"/>
      <c r="Z1" s="465"/>
      <c r="AA1" s="709" t="s">
        <v>221</v>
      </c>
    </row>
    <row r="2" spans="1:28" s="119" customFormat="1" x14ac:dyDescent="0.3">
      <c r="A2" s="94" t="s">
        <v>34</v>
      </c>
      <c r="B2" s="95"/>
      <c r="C2" s="95"/>
      <c r="D2" s="95"/>
      <c r="E2" s="95"/>
      <c r="F2" s="95"/>
      <c r="G2" s="95"/>
      <c r="H2" s="95"/>
      <c r="I2" s="95"/>
      <c r="J2" s="95"/>
      <c r="K2" s="95"/>
      <c r="L2" s="95"/>
      <c r="M2" s="95"/>
      <c r="N2" s="95"/>
      <c r="O2" s="95"/>
      <c r="P2" s="95"/>
      <c r="Q2" s="95"/>
      <c r="R2" s="95"/>
      <c r="S2" s="95"/>
      <c r="T2" s="95"/>
      <c r="U2" s="95"/>
      <c r="V2" s="95"/>
      <c r="W2" s="95"/>
      <c r="X2" s="95"/>
      <c r="Y2" s="95"/>
      <c r="Z2" s="465"/>
      <c r="AA2" s="465"/>
    </row>
    <row r="3" spans="1:28" ht="18" customHeight="1" x14ac:dyDescent="0.3">
      <c r="A3" s="120"/>
      <c r="B3" s="120"/>
      <c r="C3" s="120"/>
      <c r="D3" s="120"/>
      <c r="E3" s="120"/>
      <c r="F3" s="120"/>
      <c r="G3" s="120"/>
      <c r="H3" s="120"/>
      <c r="I3" s="120"/>
      <c r="J3" s="120"/>
      <c r="K3" s="120"/>
      <c r="L3" s="120"/>
      <c r="M3" s="120"/>
      <c r="N3" s="120"/>
      <c r="O3" s="120"/>
      <c r="P3" s="120"/>
      <c r="Q3" s="120"/>
      <c r="R3" s="120"/>
      <c r="S3" s="120"/>
      <c r="T3" s="120"/>
      <c r="U3" s="120"/>
      <c r="V3" s="120"/>
      <c r="W3" s="120"/>
      <c r="X3" s="121"/>
      <c r="Y3" s="467"/>
      <c r="Z3" s="467"/>
      <c r="AA3" s="467"/>
    </row>
    <row r="4" spans="1:28" ht="25.5" customHeight="1" x14ac:dyDescent="0.3">
      <c r="A4" s="710" t="s">
        <v>52</v>
      </c>
      <c r="B4" s="1668" t="s">
        <v>173</v>
      </c>
      <c r="C4" s="1676"/>
      <c r="D4" s="1668" t="s">
        <v>174</v>
      </c>
      <c r="E4" s="1668"/>
      <c r="F4" s="1668" t="s">
        <v>175</v>
      </c>
      <c r="G4" s="1668"/>
      <c r="H4" s="1668" t="s">
        <v>176</v>
      </c>
      <c r="I4" s="1668"/>
      <c r="J4" s="1668" t="s">
        <v>177</v>
      </c>
      <c r="K4" s="1668"/>
      <c r="L4" s="1668" t="s">
        <v>178</v>
      </c>
      <c r="M4" s="1668"/>
      <c r="N4" s="1668" t="s">
        <v>179</v>
      </c>
      <c r="O4" s="1668"/>
      <c r="P4" s="1668" t="s">
        <v>180</v>
      </c>
      <c r="Q4" s="1668"/>
      <c r="R4" s="1668" t="s">
        <v>181</v>
      </c>
      <c r="S4" s="1668"/>
      <c r="T4" s="1668" t="s">
        <v>182</v>
      </c>
      <c r="U4" s="1668"/>
      <c r="V4" s="1668" t="s">
        <v>183</v>
      </c>
      <c r="W4" s="1676"/>
      <c r="X4" s="1668" t="s">
        <v>184</v>
      </c>
      <c r="Y4" s="1676"/>
      <c r="Z4" s="1668" t="s">
        <v>0</v>
      </c>
      <c r="AA4" s="1676"/>
    </row>
    <row r="5" spans="1:28" s="85" customFormat="1" ht="26.25" customHeight="1" x14ac:dyDescent="0.3">
      <c r="A5" s="1073" t="s">
        <v>295</v>
      </c>
      <c r="B5" s="1074">
        <v>0</v>
      </c>
      <c r="C5" s="1074"/>
      <c r="D5" s="1074">
        <v>2</v>
      </c>
      <c r="E5" s="1074"/>
      <c r="F5" s="1074">
        <v>1</v>
      </c>
      <c r="G5" s="1074"/>
      <c r="H5" s="1074">
        <v>2</v>
      </c>
      <c r="I5" s="1074"/>
      <c r="J5" s="1074">
        <v>2</v>
      </c>
      <c r="K5" s="1074"/>
      <c r="L5" s="1074">
        <v>1</v>
      </c>
      <c r="M5" s="1074"/>
      <c r="N5" s="1074">
        <v>0</v>
      </c>
      <c r="O5" s="1074"/>
      <c r="P5" s="1074">
        <v>1</v>
      </c>
      <c r="Q5" s="1074"/>
      <c r="R5" s="1074">
        <v>1</v>
      </c>
      <c r="S5" s="1074"/>
      <c r="T5" s="1074">
        <v>7</v>
      </c>
      <c r="U5" s="1074"/>
      <c r="V5" s="1074">
        <v>2</v>
      </c>
      <c r="W5" s="1074"/>
      <c r="X5" s="1074">
        <v>7</v>
      </c>
      <c r="Y5" s="1089"/>
      <c r="Z5" s="1090">
        <f>SUM(B5:X5)</f>
        <v>26</v>
      </c>
      <c r="AA5" s="1091"/>
      <c r="AB5" s="140"/>
    </row>
    <row r="6" spans="1:28" s="85" customFormat="1" ht="27.75" customHeight="1" x14ac:dyDescent="0.3">
      <c r="A6" s="128" t="s">
        <v>1622</v>
      </c>
      <c r="B6" s="124">
        <v>4</v>
      </c>
      <c r="C6" s="124"/>
      <c r="D6" s="124">
        <v>1</v>
      </c>
      <c r="E6" s="124"/>
      <c r="F6" s="124">
        <v>1</v>
      </c>
      <c r="G6" s="124"/>
      <c r="H6" s="124">
        <v>0</v>
      </c>
      <c r="I6" s="124"/>
      <c r="J6" s="124">
        <v>2</v>
      </c>
      <c r="K6" s="124"/>
      <c r="L6" s="124">
        <v>0</v>
      </c>
      <c r="M6" s="124"/>
      <c r="N6" s="124">
        <v>2</v>
      </c>
      <c r="O6" s="124"/>
      <c r="P6" s="124">
        <v>1</v>
      </c>
      <c r="Q6" s="124"/>
      <c r="R6" s="124">
        <v>1</v>
      </c>
      <c r="S6" s="124"/>
      <c r="T6" s="124">
        <v>1</v>
      </c>
      <c r="U6" s="124"/>
      <c r="V6" s="124">
        <v>1</v>
      </c>
      <c r="W6" s="124"/>
      <c r="X6" s="124">
        <v>1</v>
      </c>
      <c r="Y6" s="1092"/>
      <c r="Z6" s="1093">
        <f t="shared" ref="Z6:Z16" si="0">SUM(B6:X6)</f>
        <v>15</v>
      </c>
      <c r="AA6" s="787"/>
      <c r="AB6" s="140"/>
    </row>
    <row r="7" spans="1:28" s="85" customFormat="1" ht="39.75" customHeight="1" x14ac:dyDescent="0.3">
      <c r="A7" s="128" t="s">
        <v>296</v>
      </c>
      <c r="B7" s="124">
        <v>3</v>
      </c>
      <c r="C7" s="124"/>
      <c r="D7" s="124">
        <v>4</v>
      </c>
      <c r="E7" s="124"/>
      <c r="F7" s="124">
        <v>0</v>
      </c>
      <c r="G7" s="124"/>
      <c r="H7" s="124">
        <v>2</v>
      </c>
      <c r="I7" s="124"/>
      <c r="J7" s="124">
        <v>2</v>
      </c>
      <c r="K7" s="124"/>
      <c r="L7" s="124">
        <v>1</v>
      </c>
      <c r="M7" s="124"/>
      <c r="N7" s="124">
        <v>4</v>
      </c>
      <c r="O7" s="124"/>
      <c r="P7" s="124">
        <v>3</v>
      </c>
      <c r="Q7" s="124"/>
      <c r="R7" s="124">
        <v>2</v>
      </c>
      <c r="S7" s="124"/>
      <c r="T7" s="124">
        <v>0</v>
      </c>
      <c r="U7" s="124"/>
      <c r="V7" s="124">
        <v>4</v>
      </c>
      <c r="W7" s="124"/>
      <c r="X7" s="124">
        <v>2</v>
      </c>
      <c r="Y7" s="1092"/>
      <c r="Z7" s="1093">
        <f t="shared" si="0"/>
        <v>27</v>
      </c>
      <c r="AA7" s="787"/>
      <c r="AB7" s="140"/>
    </row>
    <row r="8" spans="1:28" s="85" customFormat="1" ht="42" customHeight="1" x14ac:dyDescent="0.3">
      <c r="A8" s="128" t="s">
        <v>1623</v>
      </c>
      <c r="B8" s="124">
        <v>7</v>
      </c>
      <c r="C8" s="124"/>
      <c r="D8" s="124">
        <v>7</v>
      </c>
      <c r="E8" s="124"/>
      <c r="F8" s="124">
        <v>8</v>
      </c>
      <c r="G8" s="124"/>
      <c r="H8" s="124">
        <v>2</v>
      </c>
      <c r="I8" s="124"/>
      <c r="J8" s="124">
        <v>7</v>
      </c>
      <c r="K8" s="124"/>
      <c r="L8" s="124">
        <v>5</v>
      </c>
      <c r="M8" s="124"/>
      <c r="N8" s="124">
        <v>9</v>
      </c>
      <c r="O8" s="124"/>
      <c r="P8" s="124">
        <v>8</v>
      </c>
      <c r="Q8" s="124"/>
      <c r="R8" s="124">
        <v>2</v>
      </c>
      <c r="S8" s="124"/>
      <c r="T8" s="124">
        <v>7</v>
      </c>
      <c r="U8" s="124"/>
      <c r="V8" s="124">
        <v>4</v>
      </c>
      <c r="W8" s="124"/>
      <c r="X8" s="124">
        <v>0</v>
      </c>
      <c r="Y8" s="1092"/>
      <c r="Z8" s="1093">
        <f t="shared" si="0"/>
        <v>66</v>
      </c>
      <c r="AA8" s="787"/>
      <c r="AB8" s="140"/>
    </row>
    <row r="9" spans="1:28" s="85" customFormat="1" ht="28.5" customHeight="1" x14ac:dyDescent="0.3">
      <c r="A9" s="128" t="s">
        <v>297</v>
      </c>
      <c r="B9" s="124">
        <v>2</v>
      </c>
      <c r="C9" s="124"/>
      <c r="D9" s="124">
        <v>1</v>
      </c>
      <c r="E9" s="124"/>
      <c r="F9" s="124">
        <v>3</v>
      </c>
      <c r="G9" s="124"/>
      <c r="H9" s="124">
        <v>6</v>
      </c>
      <c r="I9" s="124"/>
      <c r="J9" s="124">
        <v>4</v>
      </c>
      <c r="K9" s="124"/>
      <c r="L9" s="124">
        <v>2</v>
      </c>
      <c r="M9" s="124"/>
      <c r="N9" s="124">
        <v>6</v>
      </c>
      <c r="O9" s="124"/>
      <c r="P9" s="124">
        <v>5</v>
      </c>
      <c r="Q9" s="124"/>
      <c r="R9" s="124">
        <v>4</v>
      </c>
      <c r="S9" s="124"/>
      <c r="T9" s="124">
        <v>13</v>
      </c>
      <c r="U9" s="124"/>
      <c r="V9" s="124">
        <v>6</v>
      </c>
      <c r="W9" s="124"/>
      <c r="X9" s="124">
        <v>7</v>
      </c>
      <c r="Y9" s="1092"/>
      <c r="Z9" s="1093">
        <f>SUM(B9:X9)</f>
        <v>59</v>
      </c>
      <c r="AA9" s="72"/>
      <c r="AB9" s="67"/>
    </row>
    <row r="10" spans="1:28" s="85" customFormat="1" ht="25.5" x14ac:dyDescent="0.3">
      <c r="A10" s="128" t="s">
        <v>1624</v>
      </c>
      <c r="B10" s="124">
        <v>12</v>
      </c>
      <c r="C10" s="124"/>
      <c r="D10" s="124">
        <v>7</v>
      </c>
      <c r="E10" s="124"/>
      <c r="F10" s="124">
        <v>9</v>
      </c>
      <c r="G10" s="124"/>
      <c r="H10" s="124">
        <v>8</v>
      </c>
      <c r="I10" s="124"/>
      <c r="J10" s="124">
        <v>8</v>
      </c>
      <c r="K10" s="124"/>
      <c r="L10" s="124">
        <v>9</v>
      </c>
      <c r="M10" s="124"/>
      <c r="N10" s="124">
        <v>8</v>
      </c>
      <c r="O10" s="124"/>
      <c r="P10" s="124">
        <v>9</v>
      </c>
      <c r="Q10" s="124"/>
      <c r="R10" s="124">
        <v>9</v>
      </c>
      <c r="S10" s="124"/>
      <c r="T10" s="124">
        <v>6</v>
      </c>
      <c r="U10" s="124"/>
      <c r="V10" s="124">
        <v>3</v>
      </c>
      <c r="W10" s="124"/>
      <c r="X10" s="124">
        <v>0</v>
      </c>
      <c r="Y10" s="1092"/>
      <c r="Z10" s="1093">
        <f t="shared" si="0"/>
        <v>88</v>
      </c>
      <c r="AA10" s="787"/>
      <c r="AB10" s="140"/>
    </row>
    <row r="11" spans="1:28" s="122" customFormat="1" ht="26.25" customHeight="1" x14ac:dyDescent="0.3">
      <c r="A11" s="128" t="s">
        <v>298</v>
      </c>
      <c r="B11" s="124">
        <v>2</v>
      </c>
      <c r="C11" s="124"/>
      <c r="D11" s="124">
        <v>0</v>
      </c>
      <c r="E11" s="124"/>
      <c r="F11" s="124">
        <v>39</v>
      </c>
      <c r="G11" s="124"/>
      <c r="H11" s="124">
        <v>0</v>
      </c>
      <c r="I11" s="124"/>
      <c r="J11" s="124">
        <v>45</v>
      </c>
      <c r="K11" s="124"/>
      <c r="L11" s="124">
        <v>1</v>
      </c>
      <c r="M11" s="124"/>
      <c r="N11" s="124">
        <v>47</v>
      </c>
      <c r="O11" s="124"/>
      <c r="P11" s="124">
        <v>0</v>
      </c>
      <c r="Q11" s="124"/>
      <c r="R11" s="124">
        <v>69</v>
      </c>
      <c r="S11" s="1097"/>
      <c r="T11" s="124">
        <v>0</v>
      </c>
      <c r="U11" s="124"/>
      <c r="V11" s="124">
        <v>0</v>
      </c>
      <c r="W11" s="124"/>
      <c r="X11" s="124">
        <v>13</v>
      </c>
      <c r="Y11" s="124"/>
      <c r="Z11" s="1093">
        <f t="shared" si="0"/>
        <v>216</v>
      </c>
      <c r="AA11" s="126"/>
    </row>
    <row r="12" spans="1:28" s="122" customFormat="1" ht="26.25" customHeight="1" x14ac:dyDescent="0.3">
      <c r="A12" s="128" t="s">
        <v>1625</v>
      </c>
      <c r="B12" s="124">
        <v>0</v>
      </c>
      <c r="C12" s="124"/>
      <c r="D12" s="124">
        <v>0</v>
      </c>
      <c r="E12" s="124"/>
      <c r="F12" s="124">
        <v>55</v>
      </c>
      <c r="G12" s="124"/>
      <c r="H12" s="124">
        <v>30</v>
      </c>
      <c r="I12" s="124"/>
      <c r="J12" s="124">
        <v>17</v>
      </c>
      <c r="K12" s="124"/>
      <c r="L12" s="124">
        <v>82</v>
      </c>
      <c r="M12" s="124"/>
      <c r="N12" s="124">
        <v>0</v>
      </c>
      <c r="O12" s="124"/>
      <c r="P12" s="124">
        <v>58</v>
      </c>
      <c r="Q12" s="124"/>
      <c r="R12" s="124">
        <v>42</v>
      </c>
      <c r="S12" s="1097"/>
      <c r="T12" s="124">
        <v>0</v>
      </c>
      <c r="U12" s="124"/>
      <c r="V12" s="124">
        <v>0</v>
      </c>
      <c r="W12" s="124"/>
      <c r="X12" s="124">
        <v>0</v>
      </c>
      <c r="Y12" s="124"/>
      <c r="Z12" s="1093">
        <f>SUM(B12:X12)</f>
        <v>284</v>
      </c>
      <c r="AA12" s="126"/>
    </row>
    <row r="13" spans="1:28" s="122" customFormat="1" ht="39.75" customHeight="1" x14ac:dyDescent="0.3">
      <c r="A13" s="128" t="s">
        <v>299</v>
      </c>
      <c r="B13" s="124">
        <v>0</v>
      </c>
      <c r="C13" s="124"/>
      <c r="D13" s="124">
        <v>0</v>
      </c>
      <c r="E13" s="124"/>
      <c r="F13" s="124">
        <v>5</v>
      </c>
      <c r="G13" s="124"/>
      <c r="H13" s="124">
        <v>0</v>
      </c>
      <c r="I13" s="124"/>
      <c r="J13" s="124">
        <v>14</v>
      </c>
      <c r="K13" s="124"/>
      <c r="L13" s="124">
        <v>0</v>
      </c>
      <c r="M13" s="124"/>
      <c r="N13" s="124">
        <v>3</v>
      </c>
      <c r="O13" s="124"/>
      <c r="P13" s="124">
        <v>0</v>
      </c>
      <c r="Q13" s="124"/>
      <c r="R13" s="124">
        <v>15</v>
      </c>
      <c r="S13" s="1097"/>
      <c r="T13" s="124">
        <v>0</v>
      </c>
      <c r="U13" s="124"/>
      <c r="V13" s="124">
        <v>0</v>
      </c>
      <c r="W13" s="124"/>
      <c r="X13" s="124">
        <v>10</v>
      </c>
      <c r="Y13" s="124"/>
      <c r="Z13" s="1093">
        <f t="shared" si="0"/>
        <v>47</v>
      </c>
      <c r="AA13" s="126"/>
    </row>
    <row r="14" spans="1:28" s="122" customFormat="1" ht="38.25" x14ac:dyDescent="0.3">
      <c r="A14" s="128" t="s">
        <v>1626</v>
      </c>
      <c r="B14" s="124">
        <v>0</v>
      </c>
      <c r="C14" s="124"/>
      <c r="D14" s="124">
        <v>0</v>
      </c>
      <c r="E14" s="124"/>
      <c r="F14" s="124">
        <v>8</v>
      </c>
      <c r="G14" s="124"/>
      <c r="H14" s="124">
        <v>1</v>
      </c>
      <c r="I14" s="124"/>
      <c r="J14" s="124">
        <v>15</v>
      </c>
      <c r="K14" s="124"/>
      <c r="L14" s="124">
        <v>11</v>
      </c>
      <c r="M14" s="124"/>
      <c r="N14" s="124">
        <v>0</v>
      </c>
      <c r="O14" s="124"/>
      <c r="P14" s="124">
        <v>3</v>
      </c>
      <c r="Q14" s="124"/>
      <c r="R14" s="124">
        <v>19</v>
      </c>
      <c r="S14" s="1097"/>
      <c r="T14" s="124">
        <v>0</v>
      </c>
      <c r="U14" s="124"/>
      <c r="V14" s="124">
        <v>0</v>
      </c>
      <c r="W14" s="124"/>
      <c r="X14" s="124">
        <v>0</v>
      </c>
      <c r="Y14" s="124"/>
      <c r="Z14" s="1093">
        <f t="shared" si="0"/>
        <v>57</v>
      </c>
      <c r="AA14" s="126"/>
    </row>
    <row r="15" spans="1:28" s="122" customFormat="1" ht="27" customHeight="1" x14ac:dyDescent="0.3">
      <c r="A15" s="128" t="s">
        <v>300</v>
      </c>
      <c r="B15" s="124">
        <v>2</v>
      </c>
      <c r="C15" s="124"/>
      <c r="D15" s="124">
        <v>71</v>
      </c>
      <c r="E15" s="124"/>
      <c r="F15" s="124">
        <v>65</v>
      </c>
      <c r="G15" s="124"/>
      <c r="H15" s="124">
        <v>73</v>
      </c>
      <c r="I15" s="124"/>
      <c r="J15" s="124">
        <v>135</v>
      </c>
      <c r="K15" s="124"/>
      <c r="L15" s="124">
        <v>101</v>
      </c>
      <c r="M15" s="124"/>
      <c r="N15" s="124">
        <v>100</v>
      </c>
      <c r="O15" s="124"/>
      <c r="P15" s="124">
        <v>78</v>
      </c>
      <c r="Q15" s="124"/>
      <c r="R15" s="124">
        <v>167</v>
      </c>
      <c r="S15" s="124"/>
      <c r="T15" s="124">
        <v>9</v>
      </c>
      <c r="U15" s="124"/>
      <c r="V15" s="124">
        <v>85</v>
      </c>
      <c r="W15" s="124"/>
      <c r="X15" s="124">
        <v>0</v>
      </c>
      <c r="Y15" s="124"/>
      <c r="Z15" s="1093">
        <f>SUM(B15:X15)</f>
        <v>886</v>
      </c>
      <c r="AA15" s="126"/>
    </row>
    <row r="16" spans="1:28" s="122" customFormat="1" ht="29.25" customHeight="1" x14ac:dyDescent="0.3">
      <c r="A16" s="1076" t="s">
        <v>1627</v>
      </c>
      <c r="B16" s="1077">
        <v>0</v>
      </c>
      <c r="C16" s="1077"/>
      <c r="D16" s="1077">
        <v>197</v>
      </c>
      <c r="E16" s="1077"/>
      <c r="F16" s="1077">
        <v>165</v>
      </c>
      <c r="G16" s="1077"/>
      <c r="H16" s="1077">
        <v>121</v>
      </c>
      <c r="I16" s="1077"/>
      <c r="J16" s="1077">
        <v>244</v>
      </c>
      <c r="K16" s="1077"/>
      <c r="L16" s="1077">
        <v>171</v>
      </c>
      <c r="M16" s="1077"/>
      <c r="N16" s="1077">
        <v>119</v>
      </c>
      <c r="O16" s="1077"/>
      <c r="P16" s="1077">
        <v>150</v>
      </c>
      <c r="Q16" s="1077"/>
      <c r="R16" s="1077">
        <v>124</v>
      </c>
      <c r="S16" s="1077"/>
      <c r="T16" s="1077">
        <v>155</v>
      </c>
      <c r="U16" s="1077"/>
      <c r="V16" s="1077">
        <v>446</v>
      </c>
      <c r="W16" s="1077"/>
      <c r="X16" s="1077">
        <v>186</v>
      </c>
      <c r="Y16" s="1077"/>
      <c r="Z16" s="1095">
        <f t="shared" si="0"/>
        <v>2078</v>
      </c>
      <c r="AA16" s="1078"/>
    </row>
    <row r="17" spans="1:27" s="122" customFormat="1" x14ac:dyDescent="0.3">
      <c r="A17" s="123"/>
      <c r="B17" s="124"/>
      <c r="C17" s="124"/>
      <c r="D17" s="124"/>
      <c r="E17" s="125"/>
      <c r="F17" s="124"/>
      <c r="G17" s="124"/>
      <c r="H17" s="124"/>
      <c r="I17" s="124"/>
      <c r="J17" s="124"/>
      <c r="K17" s="124"/>
      <c r="L17" s="124"/>
      <c r="M17" s="124"/>
      <c r="N17" s="124"/>
      <c r="O17" s="124"/>
      <c r="P17" s="124"/>
      <c r="Q17" s="124"/>
      <c r="R17" s="124"/>
      <c r="S17" s="124"/>
      <c r="T17" s="124"/>
      <c r="U17" s="124"/>
      <c r="V17" s="124"/>
      <c r="W17" s="124"/>
      <c r="X17" s="124"/>
      <c r="Y17" s="124"/>
      <c r="Z17" s="126"/>
      <c r="AA17" s="126"/>
    </row>
    <row r="18" spans="1:27" s="122" customFormat="1" x14ac:dyDescent="0.3">
      <c r="A18" s="141" t="s">
        <v>301</v>
      </c>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1"/>
      <c r="Z18" s="141"/>
      <c r="AA18" s="141"/>
    </row>
    <row r="19" spans="1:27" x14ac:dyDescent="0.3">
      <c r="A19" s="141" t="s">
        <v>302</v>
      </c>
      <c r="B19" s="468"/>
      <c r="C19" s="468"/>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row>
  </sheetData>
  <mergeCells count="13">
    <mergeCell ref="Z4:AA4"/>
    <mergeCell ref="N4:O4"/>
    <mergeCell ref="P4:Q4"/>
    <mergeCell ref="R4:S4"/>
    <mergeCell ref="T4:U4"/>
    <mergeCell ref="V4:W4"/>
    <mergeCell ref="X4:Y4"/>
    <mergeCell ref="L4:M4"/>
    <mergeCell ref="B4:C4"/>
    <mergeCell ref="D4:E4"/>
    <mergeCell ref="F4:G4"/>
    <mergeCell ref="H4:I4"/>
    <mergeCell ref="J4:K4"/>
  </mergeCells>
  <printOptions horizontalCentered="1" verticalCentered="1"/>
  <pageMargins left="0.98425196850393704" right="0.39370078740157483" top="0.39370078740157483" bottom="0.39370078740157483" header="0" footer="0.59055118110236227"/>
  <pageSetup scale="90" orientation="landscape" r:id="rId1"/>
  <headerFooter alignWithMargins="0">
    <oddFooter>&amp;R&amp;"Tahoma,Normal"511</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B13"/>
  <sheetViews>
    <sheetView showGridLines="0" view="pageBreakPreview" zoomScaleSheetLayoutView="100" workbookViewId="0"/>
  </sheetViews>
  <sheetFormatPr baseColWidth="10" defaultColWidth="12.5703125" defaultRowHeight="15" x14ac:dyDescent="0.3"/>
  <cols>
    <col min="1" max="1" width="36.140625" style="78" customWidth="1"/>
    <col min="2" max="2" width="4.85546875" style="78" customWidth="1"/>
    <col min="3" max="3" width="2" style="78" customWidth="1"/>
    <col min="4" max="4" width="4.7109375" style="78" customWidth="1"/>
    <col min="5" max="5" width="2.7109375" style="78" customWidth="1"/>
    <col min="6" max="6" width="4" style="78" customWidth="1"/>
    <col min="7" max="7" width="3.140625" style="78" customWidth="1"/>
    <col min="8" max="8" width="3.85546875" style="78" customWidth="1"/>
    <col min="9" max="9" width="2" style="78" customWidth="1"/>
    <col min="10" max="10" width="4.42578125" style="78" customWidth="1"/>
    <col min="11" max="11" width="2.85546875" style="78" customWidth="1"/>
    <col min="12" max="12" width="3.5703125" style="78" customWidth="1"/>
    <col min="13" max="13" width="2.5703125" style="78" customWidth="1"/>
    <col min="14" max="14" width="4.28515625" style="78" customWidth="1"/>
    <col min="15" max="15" width="2.140625" style="78" customWidth="1"/>
    <col min="16" max="16" width="4.140625" style="78" customWidth="1"/>
    <col min="17" max="17" width="2.28515625" style="78" customWidth="1"/>
    <col min="18" max="18" width="4.140625" style="78" customWidth="1"/>
    <col min="19" max="19" width="2.28515625" style="78" customWidth="1"/>
    <col min="20" max="20" width="4.85546875" style="78" customWidth="1"/>
    <col min="21" max="21" width="2.140625" style="78" customWidth="1"/>
    <col min="22" max="22" width="4.42578125" style="78" customWidth="1"/>
    <col min="23" max="23" width="2.28515625" style="78" customWidth="1"/>
    <col min="24" max="24" width="3.7109375" style="78" customWidth="1"/>
    <col min="25" max="25" width="1.85546875" style="78" customWidth="1"/>
    <col min="26" max="26" width="4.28515625" style="78" customWidth="1"/>
    <col min="27" max="27" width="3.140625" style="78" customWidth="1"/>
    <col min="28" max="16384" width="12.5703125" style="78"/>
  </cols>
  <sheetData>
    <row r="1" spans="1:28" s="119" customFormat="1" x14ac:dyDescent="0.3">
      <c r="A1" s="478" t="s">
        <v>303</v>
      </c>
      <c r="B1" s="87"/>
      <c r="C1" s="87"/>
      <c r="D1" s="87"/>
      <c r="E1" s="87"/>
      <c r="F1" s="87"/>
      <c r="G1" s="87"/>
      <c r="H1" s="87"/>
      <c r="I1" s="87"/>
      <c r="J1" s="87"/>
      <c r="K1" s="87"/>
      <c r="L1" s="87"/>
      <c r="M1" s="87"/>
      <c r="N1" s="87"/>
      <c r="O1" s="87"/>
      <c r="P1" s="87"/>
      <c r="Q1" s="87"/>
      <c r="R1" s="87"/>
      <c r="S1" s="87"/>
      <c r="T1" s="87"/>
      <c r="U1" s="87"/>
      <c r="V1" s="87" t="s">
        <v>304</v>
      </c>
      <c r="W1" s="87"/>
      <c r="X1" s="87"/>
      <c r="Y1" s="465"/>
      <c r="Z1" s="465"/>
      <c r="AA1" s="464" t="s">
        <v>262</v>
      </c>
    </row>
    <row r="2" spans="1:28" s="119" customFormat="1" x14ac:dyDescent="0.3">
      <c r="A2" s="479" t="s">
        <v>34</v>
      </c>
      <c r="B2" s="87"/>
      <c r="C2" s="87"/>
      <c r="D2" s="87"/>
      <c r="E2" s="87"/>
      <c r="F2" s="87"/>
      <c r="G2" s="87"/>
      <c r="H2" s="87"/>
      <c r="I2" s="87"/>
      <c r="J2" s="87"/>
      <c r="K2" s="87"/>
      <c r="L2" s="87"/>
      <c r="M2" s="87"/>
      <c r="N2" s="87"/>
      <c r="O2" s="87"/>
      <c r="P2" s="87"/>
      <c r="Q2" s="87"/>
      <c r="R2" s="87"/>
      <c r="S2" s="87"/>
      <c r="T2" s="87"/>
      <c r="U2" s="87"/>
      <c r="V2" s="87"/>
      <c r="W2" s="87"/>
      <c r="X2" s="87"/>
      <c r="Y2" s="87"/>
      <c r="Z2" s="465"/>
      <c r="AA2" s="465"/>
    </row>
    <row r="3" spans="1:28" x14ac:dyDescent="0.3">
      <c r="A3" s="120"/>
      <c r="B3" s="120"/>
      <c r="C3" s="120"/>
      <c r="D3" s="120"/>
      <c r="E3" s="120"/>
      <c r="F3" s="120"/>
      <c r="G3" s="120"/>
      <c r="H3" s="120"/>
      <c r="I3" s="120"/>
      <c r="J3" s="120"/>
      <c r="K3" s="120"/>
      <c r="L3" s="120"/>
      <c r="M3" s="120"/>
      <c r="N3" s="120"/>
      <c r="O3" s="120"/>
      <c r="P3" s="120"/>
      <c r="Q3" s="120"/>
      <c r="R3" s="120"/>
      <c r="S3" s="120"/>
      <c r="T3" s="120"/>
      <c r="U3" s="120"/>
      <c r="V3" s="120"/>
      <c r="W3" s="120"/>
      <c r="X3" s="121"/>
      <c r="Y3" s="467"/>
      <c r="Z3" s="467"/>
      <c r="AA3" s="467"/>
    </row>
    <row r="4" spans="1:28" ht="24" customHeight="1" x14ac:dyDescent="0.3">
      <c r="A4" s="710" t="s">
        <v>52</v>
      </c>
      <c r="B4" s="1668" t="s">
        <v>173</v>
      </c>
      <c r="C4" s="1669"/>
      <c r="D4" s="1668" t="s">
        <v>174</v>
      </c>
      <c r="E4" s="1668"/>
      <c r="F4" s="1668" t="s">
        <v>175</v>
      </c>
      <c r="G4" s="1668"/>
      <c r="H4" s="1668" t="s">
        <v>176</v>
      </c>
      <c r="I4" s="1668"/>
      <c r="J4" s="1668" t="s">
        <v>177</v>
      </c>
      <c r="K4" s="1668"/>
      <c r="L4" s="1668" t="s">
        <v>178</v>
      </c>
      <c r="M4" s="1668"/>
      <c r="N4" s="1668" t="s">
        <v>179</v>
      </c>
      <c r="O4" s="1668"/>
      <c r="P4" s="1668" t="s">
        <v>180</v>
      </c>
      <c r="Q4" s="1668"/>
      <c r="R4" s="1668" t="s">
        <v>181</v>
      </c>
      <c r="S4" s="1668"/>
      <c r="T4" s="1668" t="s">
        <v>182</v>
      </c>
      <c r="U4" s="1668"/>
      <c r="V4" s="1668" t="s">
        <v>183</v>
      </c>
      <c r="W4" s="1669"/>
      <c r="X4" s="1668" t="s">
        <v>184</v>
      </c>
      <c r="Y4" s="1669"/>
      <c r="Z4" s="1668" t="s">
        <v>0</v>
      </c>
      <c r="AA4" s="1669"/>
    </row>
    <row r="5" spans="1:28" s="85" customFormat="1" x14ac:dyDescent="0.3">
      <c r="A5" s="1073" t="s">
        <v>306</v>
      </c>
      <c r="B5" s="1074">
        <v>5</v>
      </c>
      <c r="C5" s="1074"/>
      <c r="D5" s="1074">
        <v>1</v>
      </c>
      <c r="E5" s="1074"/>
      <c r="F5" s="1074">
        <v>0</v>
      </c>
      <c r="G5" s="1074"/>
      <c r="H5" s="1074">
        <v>1</v>
      </c>
      <c r="I5" s="1074"/>
      <c r="J5" s="1074">
        <v>1</v>
      </c>
      <c r="K5" s="1074"/>
      <c r="L5" s="1074">
        <v>0</v>
      </c>
      <c r="M5" s="1074"/>
      <c r="N5" s="1074">
        <v>0</v>
      </c>
      <c r="O5" s="1074"/>
      <c r="P5" s="1074">
        <v>4</v>
      </c>
      <c r="Q5" s="1074"/>
      <c r="R5" s="1074">
        <v>1</v>
      </c>
      <c r="S5" s="1074"/>
      <c r="T5" s="1074">
        <v>0</v>
      </c>
      <c r="U5" s="1074"/>
      <c r="V5" s="1074">
        <v>0</v>
      </c>
      <c r="W5" s="1074"/>
      <c r="X5" s="1074">
        <v>1</v>
      </c>
      <c r="Y5" s="1089"/>
      <c r="Z5" s="1090">
        <f>SUM(B5:Y5)</f>
        <v>14</v>
      </c>
      <c r="AA5" s="1091"/>
      <c r="AB5" s="140"/>
    </row>
    <row r="6" spans="1:28" s="85" customFormat="1" ht="24.75" customHeight="1" x14ac:dyDescent="0.3">
      <c r="A6" s="128" t="s">
        <v>1628</v>
      </c>
      <c r="B6" s="124">
        <v>0</v>
      </c>
      <c r="C6" s="124"/>
      <c r="D6" s="124">
        <v>1</v>
      </c>
      <c r="E6" s="124"/>
      <c r="F6" s="124">
        <v>1</v>
      </c>
      <c r="G6" s="124"/>
      <c r="H6" s="124">
        <v>10</v>
      </c>
      <c r="I6" s="124"/>
      <c r="J6" s="124">
        <v>6</v>
      </c>
      <c r="K6" s="124"/>
      <c r="L6" s="124">
        <v>0</v>
      </c>
      <c r="M6" s="124"/>
      <c r="N6" s="124">
        <v>0</v>
      </c>
      <c r="O6" s="124"/>
      <c r="P6" s="124">
        <v>1</v>
      </c>
      <c r="Q6" s="124"/>
      <c r="R6" s="124">
        <v>0</v>
      </c>
      <c r="S6" s="124"/>
      <c r="T6" s="124">
        <v>12</v>
      </c>
      <c r="U6" s="124"/>
      <c r="V6" s="124">
        <v>17</v>
      </c>
      <c r="W6" s="124"/>
      <c r="X6" s="124">
        <v>0</v>
      </c>
      <c r="Y6" s="1092"/>
      <c r="Z6" s="1093">
        <f t="shared" ref="Z6:Z10" si="0">SUM(B6:Y6)</f>
        <v>48</v>
      </c>
      <c r="AA6" s="787"/>
      <c r="AB6" s="140"/>
    </row>
    <row r="7" spans="1:28" s="85" customFormat="1" ht="24" customHeight="1" x14ac:dyDescent="0.3">
      <c r="A7" s="128" t="s">
        <v>307</v>
      </c>
      <c r="B7" s="124">
        <v>0</v>
      </c>
      <c r="C7" s="124"/>
      <c r="D7" s="124">
        <v>0</v>
      </c>
      <c r="E7" s="124"/>
      <c r="F7" s="124">
        <v>0</v>
      </c>
      <c r="G7" s="124"/>
      <c r="H7" s="124">
        <v>0</v>
      </c>
      <c r="I7" s="124"/>
      <c r="J7" s="124">
        <v>0</v>
      </c>
      <c r="K7" s="124"/>
      <c r="L7" s="124">
        <v>0</v>
      </c>
      <c r="M7" s="124"/>
      <c r="N7" s="124">
        <v>0</v>
      </c>
      <c r="O7" s="124"/>
      <c r="P7" s="124">
        <v>1</v>
      </c>
      <c r="Q7" s="124"/>
      <c r="R7" s="124">
        <v>0</v>
      </c>
      <c r="S7" s="124"/>
      <c r="T7" s="124">
        <v>0</v>
      </c>
      <c r="U7" s="124"/>
      <c r="V7" s="124">
        <v>0</v>
      </c>
      <c r="W7" s="124"/>
      <c r="X7" s="124">
        <v>0</v>
      </c>
      <c r="Y7" s="1092"/>
      <c r="Z7" s="1093">
        <f t="shared" si="0"/>
        <v>1</v>
      </c>
      <c r="AA7" s="787"/>
      <c r="AB7" s="140"/>
    </row>
    <row r="8" spans="1:28" s="85" customFormat="1" ht="20.25" customHeight="1" x14ac:dyDescent="0.3">
      <c r="A8" s="128" t="s">
        <v>1629</v>
      </c>
      <c r="B8" s="124">
        <v>0</v>
      </c>
      <c r="C8" s="124"/>
      <c r="D8" s="124">
        <v>0</v>
      </c>
      <c r="E8" s="124"/>
      <c r="F8" s="124">
        <v>0</v>
      </c>
      <c r="G8" s="124"/>
      <c r="H8" s="124">
        <v>0</v>
      </c>
      <c r="I8" s="124"/>
      <c r="J8" s="124">
        <v>0</v>
      </c>
      <c r="K8" s="124"/>
      <c r="L8" s="124">
        <v>0</v>
      </c>
      <c r="M8" s="124"/>
      <c r="N8" s="124">
        <v>0</v>
      </c>
      <c r="O8" s="124"/>
      <c r="P8" s="124">
        <v>0</v>
      </c>
      <c r="Q8" s="124"/>
      <c r="R8" s="124">
        <v>0</v>
      </c>
      <c r="S8" s="124"/>
      <c r="T8" s="124">
        <v>0</v>
      </c>
      <c r="U8" s="124"/>
      <c r="V8" s="124">
        <v>1</v>
      </c>
      <c r="W8" s="124"/>
      <c r="X8" s="124">
        <v>2</v>
      </c>
      <c r="Y8" s="1092"/>
      <c r="Z8" s="1093">
        <f t="shared" si="0"/>
        <v>3</v>
      </c>
      <c r="AA8" s="787"/>
      <c r="AB8" s="140"/>
    </row>
    <row r="9" spans="1:28" s="85" customFormat="1" ht="27.75" customHeight="1" x14ac:dyDescent="0.3">
      <c r="A9" s="128" t="s">
        <v>308</v>
      </c>
      <c r="B9" s="124">
        <v>1</v>
      </c>
      <c r="C9" s="124"/>
      <c r="D9" s="124">
        <v>0</v>
      </c>
      <c r="E9" s="124"/>
      <c r="F9" s="124">
        <v>0</v>
      </c>
      <c r="G9" s="124"/>
      <c r="H9" s="124">
        <v>0</v>
      </c>
      <c r="I9" s="124"/>
      <c r="J9" s="124">
        <v>1</v>
      </c>
      <c r="K9" s="124"/>
      <c r="L9" s="124">
        <v>0</v>
      </c>
      <c r="M9" s="124"/>
      <c r="N9" s="124">
        <v>1</v>
      </c>
      <c r="O9" s="124"/>
      <c r="P9" s="124">
        <v>0</v>
      </c>
      <c r="Q9" s="124"/>
      <c r="R9" s="124">
        <v>1</v>
      </c>
      <c r="S9" s="124"/>
      <c r="T9" s="124">
        <v>0</v>
      </c>
      <c r="U9" s="124"/>
      <c r="V9" s="124">
        <v>1</v>
      </c>
      <c r="W9" s="124"/>
      <c r="X9" s="124">
        <v>0</v>
      </c>
      <c r="Y9" s="1092"/>
      <c r="Z9" s="1093">
        <f t="shared" si="0"/>
        <v>5</v>
      </c>
      <c r="AA9" s="787"/>
      <c r="AB9" s="67"/>
    </row>
    <row r="10" spans="1:28" s="85" customFormat="1" x14ac:dyDescent="0.3">
      <c r="A10" s="1076" t="s">
        <v>1630</v>
      </c>
      <c r="B10" s="1077">
        <v>1</v>
      </c>
      <c r="C10" s="1077"/>
      <c r="D10" s="1077">
        <v>0</v>
      </c>
      <c r="E10" s="1077"/>
      <c r="F10" s="1077">
        <v>0</v>
      </c>
      <c r="G10" s="1077"/>
      <c r="H10" s="1077">
        <v>0</v>
      </c>
      <c r="I10" s="1077"/>
      <c r="J10" s="1077">
        <v>1</v>
      </c>
      <c r="K10" s="1077"/>
      <c r="L10" s="1077">
        <v>2</v>
      </c>
      <c r="M10" s="1077"/>
      <c r="N10" s="1077">
        <v>1</v>
      </c>
      <c r="O10" s="1077"/>
      <c r="P10" s="1077">
        <v>1</v>
      </c>
      <c r="Q10" s="1077"/>
      <c r="R10" s="1077">
        <v>1</v>
      </c>
      <c r="S10" s="1077"/>
      <c r="T10" s="1077">
        <v>1</v>
      </c>
      <c r="U10" s="1077"/>
      <c r="V10" s="1077">
        <v>3</v>
      </c>
      <c r="W10" s="1077"/>
      <c r="X10" s="1077">
        <v>0</v>
      </c>
      <c r="Y10" s="1094"/>
      <c r="Z10" s="1095">
        <f t="shared" si="0"/>
        <v>11</v>
      </c>
      <c r="AA10" s="1096"/>
      <c r="AB10" s="140"/>
    </row>
    <row r="11" spans="1:28" s="122" customFormat="1" x14ac:dyDescent="0.3">
      <c r="A11" s="123"/>
      <c r="B11" s="124"/>
      <c r="C11" s="124"/>
      <c r="D11" s="124"/>
      <c r="E11" s="125"/>
      <c r="F11" s="124"/>
      <c r="G11" s="124"/>
      <c r="H11" s="124"/>
      <c r="I11" s="124"/>
      <c r="J11" s="124"/>
      <c r="K11" s="124"/>
      <c r="L11" s="124"/>
      <c r="M11" s="124"/>
      <c r="N11" s="124"/>
      <c r="O11" s="124"/>
      <c r="P11" s="124"/>
      <c r="Q11" s="124"/>
      <c r="R11" s="124"/>
      <c r="S11" s="124"/>
      <c r="T11" s="124"/>
      <c r="U11" s="124"/>
      <c r="V11" s="124"/>
      <c r="W11" s="124"/>
      <c r="X11" s="124"/>
      <c r="Y11" s="124"/>
      <c r="Z11" s="126"/>
      <c r="AA11" s="126"/>
    </row>
    <row r="12" spans="1:28" s="122" customFormat="1" x14ac:dyDescent="0.3">
      <c r="A12" s="123" t="s">
        <v>301</v>
      </c>
      <c r="B12" s="124"/>
      <c r="C12" s="124"/>
      <c r="D12" s="124"/>
      <c r="E12" s="125"/>
      <c r="F12" s="124"/>
      <c r="G12" s="124"/>
      <c r="H12" s="124"/>
      <c r="I12" s="124"/>
      <c r="J12" s="124"/>
      <c r="K12" s="124"/>
      <c r="L12" s="124"/>
      <c r="M12" s="124"/>
      <c r="N12" s="124"/>
      <c r="O12" s="124"/>
      <c r="P12" s="124"/>
      <c r="Q12" s="124"/>
      <c r="R12" s="124"/>
      <c r="S12" s="124"/>
      <c r="T12" s="124"/>
      <c r="U12" s="124"/>
      <c r="V12" s="124"/>
      <c r="W12" s="124"/>
      <c r="X12" s="124"/>
      <c r="Y12" s="124"/>
      <c r="Z12" s="126"/>
      <c r="AA12" s="126"/>
    </row>
    <row r="13" spans="1:28" s="122" customFormat="1" x14ac:dyDescent="0.3">
      <c r="A13" s="141" t="s">
        <v>302</v>
      </c>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1"/>
      <c r="Z13" s="141"/>
      <c r="AA13" s="141"/>
    </row>
  </sheetData>
  <mergeCells count="13">
    <mergeCell ref="Z4:AA4"/>
    <mergeCell ref="N4:O4"/>
    <mergeCell ref="P4:Q4"/>
    <mergeCell ref="R4:S4"/>
    <mergeCell ref="T4:U4"/>
    <mergeCell ref="V4:W4"/>
    <mergeCell ref="X4:Y4"/>
    <mergeCell ref="L4:M4"/>
    <mergeCell ref="B4:C4"/>
    <mergeCell ref="D4:E4"/>
    <mergeCell ref="F4:G4"/>
    <mergeCell ref="H4:I4"/>
    <mergeCell ref="J4:K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&amp;L&amp;"Tahoma,Normal"512</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T25"/>
  <sheetViews>
    <sheetView showGridLines="0" view="pageBreakPreview" zoomScaleSheetLayoutView="100" workbookViewId="0"/>
  </sheetViews>
  <sheetFormatPr baseColWidth="10" defaultColWidth="11.42578125" defaultRowHeight="15" x14ac:dyDescent="0.25"/>
  <cols>
    <col min="1" max="1" width="11.42578125" style="142"/>
    <col min="2" max="2" width="8.42578125" style="142" customWidth="1"/>
    <col min="3" max="3" width="4.140625" style="142" customWidth="1"/>
    <col min="4" max="4" width="7.42578125" style="142" customWidth="1"/>
    <col min="5" max="5" width="3.7109375" style="142" customWidth="1"/>
    <col min="6" max="6" width="2.7109375" style="142" customWidth="1"/>
    <col min="7" max="7" width="6.5703125" style="142" customWidth="1"/>
    <col min="8" max="8" width="3.85546875" style="142" customWidth="1"/>
    <col min="9" max="9" width="5.5703125" style="142" bestFit="1" customWidth="1"/>
    <col min="10" max="10" width="4.140625" style="142" customWidth="1"/>
    <col min="11" max="11" width="2.7109375" style="142" customWidth="1"/>
    <col min="12" max="12" width="8.7109375" style="142" customWidth="1"/>
    <col min="13" max="13" width="2.42578125" style="142" customWidth="1"/>
    <col min="14" max="14" width="10.42578125" style="142" customWidth="1"/>
    <col min="15" max="15" width="2" style="142" customWidth="1"/>
    <col min="16" max="16" width="8.28515625" style="142" customWidth="1"/>
    <col min="17" max="17" width="9.28515625" style="142" customWidth="1"/>
    <col min="18" max="18" width="9.85546875" style="142" customWidth="1"/>
    <col min="19" max="19" width="9.42578125" style="142" customWidth="1"/>
    <col min="20" max="16384" width="11.42578125" style="142"/>
  </cols>
  <sheetData>
    <row r="1" spans="1:20" ht="15.75" customHeight="1" x14ac:dyDescent="0.25">
      <c r="A1" s="567" t="s">
        <v>1731</v>
      </c>
      <c r="B1" s="567"/>
      <c r="C1" s="567"/>
      <c r="D1" s="567"/>
      <c r="E1" s="567"/>
      <c r="F1" s="567"/>
      <c r="G1" s="567"/>
      <c r="H1" s="567"/>
      <c r="I1" s="567"/>
      <c r="J1" s="567"/>
      <c r="K1" s="567"/>
      <c r="L1" s="567"/>
      <c r="M1" s="567"/>
      <c r="N1" s="567"/>
      <c r="O1" s="567"/>
      <c r="P1" s="567"/>
      <c r="Q1" s="567"/>
      <c r="R1" s="1682" t="s">
        <v>267</v>
      </c>
      <c r="S1" s="1682"/>
    </row>
    <row r="2" spans="1:20" ht="15.75" customHeight="1" x14ac:dyDescent="0.25">
      <c r="A2" s="567" t="s">
        <v>34</v>
      </c>
      <c r="B2" s="567"/>
      <c r="C2" s="567"/>
      <c r="D2" s="567"/>
      <c r="E2" s="567"/>
      <c r="F2" s="567"/>
      <c r="G2" s="567"/>
      <c r="H2" s="567"/>
      <c r="I2" s="567"/>
      <c r="J2" s="567"/>
      <c r="K2" s="567"/>
      <c r="L2" s="567"/>
      <c r="M2" s="567"/>
      <c r="N2" s="567"/>
      <c r="O2" s="567"/>
      <c r="P2" s="567"/>
      <c r="Q2" s="567"/>
      <c r="R2" s="568"/>
      <c r="S2" s="568"/>
    </row>
    <row r="3" spans="1:20" ht="15.75" customHeight="1" x14ac:dyDescent="0.25">
      <c r="A3" s="569"/>
      <c r="B3" s="569"/>
      <c r="C3" s="569"/>
      <c r="D3" s="569"/>
      <c r="E3" s="569"/>
      <c r="F3" s="569"/>
      <c r="G3" s="569"/>
      <c r="H3" s="569"/>
      <c r="I3" s="569"/>
      <c r="J3" s="569"/>
      <c r="K3" s="569"/>
      <c r="L3" s="569"/>
      <c r="M3" s="569"/>
      <c r="N3" s="569"/>
      <c r="O3" s="569"/>
      <c r="P3" s="569"/>
      <c r="Q3" s="569"/>
      <c r="R3" s="570"/>
      <c r="S3" s="570"/>
    </row>
    <row r="4" spans="1:20" ht="18" customHeight="1" x14ac:dyDescent="0.25">
      <c r="A4" s="1633" t="s">
        <v>190</v>
      </c>
      <c r="B4" s="1641" t="s">
        <v>2085</v>
      </c>
      <c r="C4" s="1683"/>
      <c r="D4" s="1683"/>
      <c r="E4" s="1683"/>
      <c r="F4" s="571"/>
      <c r="G4" s="1641" t="s">
        <v>310</v>
      </c>
      <c r="H4" s="1683"/>
      <c r="I4" s="1683"/>
      <c r="J4" s="1683"/>
      <c r="K4" s="571"/>
      <c r="L4" s="571"/>
      <c r="M4" s="572"/>
      <c r="N4" s="1641" t="s">
        <v>2086</v>
      </c>
      <c r="O4" s="1641"/>
      <c r="P4" s="1641"/>
      <c r="Q4" s="1641"/>
      <c r="R4" s="1641"/>
      <c r="S4" s="1641"/>
    </row>
    <row r="5" spans="1:20" ht="18" customHeight="1" x14ac:dyDescent="0.25">
      <c r="A5" s="1677"/>
      <c r="B5" s="1422">
        <v>2012</v>
      </c>
      <c r="C5" s="1422"/>
      <c r="D5" s="1422">
        <v>2013</v>
      </c>
      <c r="E5" s="1422"/>
      <c r="F5" s="717"/>
      <c r="G5" s="1422">
        <v>2012</v>
      </c>
      <c r="H5" s="1422"/>
      <c r="I5" s="1422">
        <v>2013</v>
      </c>
      <c r="J5" s="1422"/>
      <c r="K5" s="717"/>
      <c r="L5" s="1684">
        <v>2012</v>
      </c>
      <c r="M5" s="1684"/>
      <c r="N5" s="1684"/>
      <c r="O5" s="1684"/>
      <c r="P5" s="1684"/>
      <c r="Q5" s="1677">
        <v>2013</v>
      </c>
      <c r="R5" s="1677"/>
      <c r="S5" s="1677"/>
    </row>
    <row r="6" spans="1:20" x14ac:dyDescent="0.25">
      <c r="A6" s="144" t="s">
        <v>0</v>
      </c>
      <c r="B6" s="145">
        <f>SUM(B7:B18)</f>
        <v>192</v>
      </c>
      <c r="C6" s="145"/>
      <c r="D6" s="145">
        <f>SUM(D7:D18)</f>
        <v>610</v>
      </c>
      <c r="E6" s="145"/>
      <c r="F6" s="145"/>
      <c r="G6" s="145">
        <f>SUM(G7:G18)</f>
        <v>357</v>
      </c>
      <c r="H6" s="145"/>
      <c r="I6" s="145">
        <f>SUM(I7:I18)</f>
        <v>643</v>
      </c>
      <c r="J6" s="145"/>
      <c r="K6" s="145"/>
      <c r="L6" s="145">
        <f t="shared" ref="L6:S6" si="0">SUM(L7:L18)</f>
        <v>16800</v>
      </c>
      <c r="M6" s="145"/>
      <c r="N6" s="145">
        <f t="shared" si="0"/>
        <v>109708</v>
      </c>
      <c r="O6" s="145"/>
      <c r="P6" s="145">
        <f t="shared" si="0"/>
        <v>405</v>
      </c>
      <c r="Q6" s="145">
        <f t="shared" si="0"/>
        <v>39600</v>
      </c>
      <c r="R6" s="145">
        <f t="shared" si="0"/>
        <v>12657</v>
      </c>
      <c r="S6" s="145">
        <f t="shared" si="0"/>
        <v>1500</v>
      </c>
    </row>
    <row r="7" spans="1:20" x14ac:dyDescent="0.25">
      <c r="A7" s="1079" t="s">
        <v>194</v>
      </c>
      <c r="B7" s="1080">
        <v>20</v>
      </c>
      <c r="C7" s="1080"/>
      <c r="D7" s="1080">
        <v>75</v>
      </c>
      <c r="E7" s="1080"/>
      <c r="F7" s="1080"/>
      <c r="G7" s="1080">
        <v>2</v>
      </c>
      <c r="H7" s="1080"/>
      <c r="I7" s="1080">
        <v>31</v>
      </c>
      <c r="J7" s="1080"/>
      <c r="K7" s="1080"/>
      <c r="L7" s="1080">
        <v>800</v>
      </c>
      <c r="M7" s="1080"/>
      <c r="N7" s="1080">
        <v>72540</v>
      </c>
      <c r="O7" s="1080"/>
      <c r="P7" s="1080">
        <v>42</v>
      </c>
      <c r="Q7" s="1080">
        <v>1100</v>
      </c>
      <c r="R7" s="1080">
        <v>2500</v>
      </c>
      <c r="S7" s="1080" t="s">
        <v>638</v>
      </c>
    </row>
    <row r="8" spans="1:20" x14ac:dyDescent="0.25">
      <c r="A8" s="877" t="s">
        <v>195</v>
      </c>
      <c r="B8" s="1082">
        <v>30</v>
      </c>
      <c r="C8" s="1082"/>
      <c r="D8" s="1082">
        <v>122</v>
      </c>
      <c r="E8" s="1082"/>
      <c r="F8" s="1082"/>
      <c r="G8" s="1082">
        <v>18</v>
      </c>
      <c r="H8" s="1082"/>
      <c r="I8" s="1082">
        <v>165</v>
      </c>
      <c r="J8" s="1082"/>
      <c r="K8" s="1082"/>
      <c r="L8" s="1082">
        <v>1700</v>
      </c>
      <c r="M8" s="1082"/>
      <c r="N8" s="1082">
        <v>151</v>
      </c>
      <c r="O8" s="1082"/>
      <c r="P8" s="1082">
        <v>21</v>
      </c>
      <c r="Q8" s="1082">
        <v>3550</v>
      </c>
      <c r="R8" s="1082" t="s">
        <v>638</v>
      </c>
      <c r="S8" s="1082" t="s">
        <v>638</v>
      </c>
    </row>
    <row r="9" spans="1:20" x14ac:dyDescent="0.25">
      <c r="A9" s="877" t="s">
        <v>196</v>
      </c>
      <c r="B9" s="1082">
        <v>36</v>
      </c>
      <c r="C9" s="1082"/>
      <c r="D9" s="1082">
        <v>87</v>
      </c>
      <c r="E9" s="1082"/>
      <c r="F9" s="1082"/>
      <c r="G9" s="1082">
        <v>150</v>
      </c>
      <c r="H9" s="1082"/>
      <c r="I9" s="1082">
        <v>267</v>
      </c>
      <c r="J9" s="1082"/>
      <c r="K9" s="1082"/>
      <c r="L9" s="1082">
        <v>2600</v>
      </c>
      <c r="M9" s="1082"/>
      <c r="N9" s="1082">
        <v>0</v>
      </c>
      <c r="O9" s="1082"/>
      <c r="P9" s="1082">
        <v>0</v>
      </c>
      <c r="Q9" s="1082">
        <v>6800</v>
      </c>
      <c r="R9" s="1082" t="s">
        <v>638</v>
      </c>
      <c r="S9" s="1082" t="s">
        <v>638</v>
      </c>
    </row>
    <row r="10" spans="1:20" x14ac:dyDescent="0.25">
      <c r="A10" s="877" t="s">
        <v>197</v>
      </c>
      <c r="B10" s="1082">
        <v>5</v>
      </c>
      <c r="C10" s="1082"/>
      <c r="D10" s="1082">
        <v>57</v>
      </c>
      <c r="E10" s="1082"/>
      <c r="F10" s="1082"/>
      <c r="G10" s="1082">
        <v>20</v>
      </c>
      <c r="H10" s="1082"/>
      <c r="I10" s="1082">
        <v>44</v>
      </c>
      <c r="J10" s="1082"/>
      <c r="K10" s="1082"/>
      <c r="L10" s="1082">
        <v>2750</v>
      </c>
      <c r="M10" s="1082"/>
      <c r="N10" s="1082">
        <v>1072</v>
      </c>
      <c r="O10" s="1082"/>
      <c r="P10" s="1082">
        <v>0</v>
      </c>
      <c r="Q10" s="1082">
        <v>5150</v>
      </c>
      <c r="R10" s="1082">
        <v>10000</v>
      </c>
      <c r="S10" s="1082" t="s">
        <v>638</v>
      </c>
      <c r="T10" s="646"/>
    </row>
    <row r="11" spans="1:20" x14ac:dyDescent="0.25">
      <c r="A11" s="877" t="s">
        <v>198</v>
      </c>
      <c r="B11" s="1082">
        <v>2</v>
      </c>
      <c r="C11" s="1082"/>
      <c r="D11" s="1082">
        <v>14</v>
      </c>
      <c r="E11" s="1082"/>
      <c r="F11" s="1082"/>
      <c r="G11" s="1082">
        <v>25</v>
      </c>
      <c r="H11" s="1082"/>
      <c r="I11" s="1082">
        <v>54</v>
      </c>
      <c r="J11" s="1082"/>
      <c r="K11" s="1082"/>
      <c r="L11" s="1082">
        <v>600</v>
      </c>
      <c r="M11" s="1082"/>
      <c r="N11" s="1082">
        <v>148</v>
      </c>
      <c r="O11" s="1082"/>
      <c r="P11" s="1082">
        <v>0</v>
      </c>
      <c r="Q11" s="1082">
        <v>3800</v>
      </c>
      <c r="R11" s="1082">
        <v>8</v>
      </c>
      <c r="S11" s="1082" t="s">
        <v>638</v>
      </c>
    </row>
    <row r="12" spans="1:20" x14ac:dyDescent="0.25">
      <c r="A12" s="877" t="s">
        <v>199</v>
      </c>
      <c r="B12" s="1082">
        <v>5</v>
      </c>
      <c r="C12" s="1082"/>
      <c r="D12" s="1082">
        <v>9</v>
      </c>
      <c r="E12" s="1082"/>
      <c r="F12" s="1082"/>
      <c r="G12" s="1082">
        <v>14</v>
      </c>
      <c r="H12" s="1082"/>
      <c r="I12" s="1082">
        <v>2</v>
      </c>
      <c r="J12" s="1082"/>
      <c r="K12" s="1082"/>
      <c r="L12" s="1082">
        <v>500</v>
      </c>
      <c r="M12" s="1082"/>
      <c r="N12" s="1082">
        <v>11980</v>
      </c>
      <c r="O12" s="1082"/>
      <c r="P12" s="1082">
        <v>39</v>
      </c>
      <c r="Q12" s="1082">
        <v>2800</v>
      </c>
      <c r="R12" s="1082">
        <v>19</v>
      </c>
      <c r="S12" s="1082">
        <v>500</v>
      </c>
    </row>
    <row r="13" spans="1:20" x14ac:dyDescent="0.25">
      <c r="A13" s="877" t="s">
        <v>200</v>
      </c>
      <c r="B13" s="1082">
        <v>20</v>
      </c>
      <c r="C13" s="1082"/>
      <c r="D13" s="1082">
        <v>6</v>
      </c>
      <c r="E13" s="1082"/>
      <c r="F13" s="1082"/>
      <c r="G13" s="1082">
        <v>23</v>
      </c>
      <c r="H13" s="1082"/>
      <c r="I13" s="1082">
        <v>44</v>
      </c>
      <c r="J13" s="1082"/>
      <c r="K13" s="1082"/>
      <c r="L13" s="1082">
        <v>0</v>
      </c>
      <c r="M13" s="1082"/>
      <c r="N13" s="1082">
        <v>12000</v>
      </c>
      <c r="O13" s="1082"/>
      <c r="P13" s="1082">
        <v>0</v>
      </c>
      <c r="Q13" s="1082">
        <v>2900</v>
      </c>
      <c r="R13" s="1082">
        <v>30</v>
      </c>
      <c r="S13" s="1082">
        <v>500</v>
      </c>
      <c r="T13" s="646"/>
    </row>
    <row r="14" spans="1:20" x14ac:dyDescent="0.25">
      <c r="A14" s="877" t="s">
        <v>201</v>
      </c>
      <c r="B14" s="1082">
        <v>5</v>
      </c>
      <c r="C14" s="1082"/>
      <c r="D14" s="1082">
        <v>7</v>
      </c>
      <c r="E14" s="1082"/>
      <c r="F14" s="1082"/>
      <c r="G14" s="1082">
        <v>30</v>
      </c>
      <c r="H14" s="1082"/>
      <c r="I14" s="1082">
        <v>6</v>
      </c>
      <c r="J14" s="1082"/>
      <c r="K14" s="1082"/>
      <c r="L14" s="1082">
        <v>0</v>
      </c>
      <c r="M14" s="1082"/>
      <c r="N14" s="1082">
        <v>11000</v>
      </c>
      <c r="O14" s="1082"/>
      <c r="P14" s="1082">
        <v>3</v>
      </c>
      <c r="Q14" s="1082">
        <v>1600</v>
      </c>
      <c r="R14" s="1082" t="s">
        <v>638</v>
      </c>
      <c r="S14" s="1082" t="s">
        <v>638</v>
      </c>
    </row>
    <row r="15" spans="1:20" x14ac:dyDescent="0.25">
      <c r="A15" s="877" t="s">
        <v>202</v>
      </c>
      <c r="B15" s="1082">
        <v>16</v>
      </c>
      <c r="C15" s="1082"/>
      <c r="D15" s="1082">
        <v>50</v>
      </c>
      <c r="E15" s="1082"/>
      <c r="F15" s="1082"/>
      <c r="G15" s="1082">
        <v>16</v>
      </c>
      <c r="H15" s="1082"/>
      <c r="I15" s="1082">
        <v>1</v>
      </c>
      <c r="J15" s="1082"/>
      <c r="K15" s="1082"/>
      <c r="L15" s="1082">
        <v>300</v>
      </c>
      <c r="M15" s="1082"/>
      <c r="N15" s="1082">
        <v>120</v>
      </c>
      <c r="O15" s="1082"/>
      <c r="P15" s="1082">
        <v>0</v>
      </c>
      <c r="Q15" s="1082">
        <v>3900</v>
      </c>
      <c r="R15" s="1082" t="s">
        <v>638</v>
      </c>
      <c r="S15" s="1082" t="s">
        <v>638</v>
      </c>
    </row>
    <row r="16" spans="1:20" x14ac:dyDescent="0.25">
      <c r="A16" s="877" t="s">
        <v>203</v>
      </c>
      <c r="B16" s="1082">
        <v>12</v>
      </c>
      <c r="C16" s="1082"/>
      <c r="D16" s="1082">
        <v>16</v>
      </c>
      <c r="E16" s="1082"/>
      <c r="F16" s="1082"/>
      <c r="G16" s="1082">
        <v>20</v>
      </c>
      <c r="H16" s="1082"/>
      <c r="I16" s="1082">
        <v>4</v>
      </c>
      <c r="J16" s="1082"/>
      <c r="K16" s="1082"/>
      <c r="L16" s="1082">
        <v>1300</v>
      </c>
      <c r="M16" s="1082"/>
      <c r="N16" s="1082">
        <v>100</v>
      </c>
      <c r="O16" s="1082"/>
      <c r="P16" s="1082">
        <v>0</v>
      </c>
      <c r="Q16" s="1082">
        <v>5000</v>
      </c>
      <c r="R16" s="1082" t="s">
        <v>638</v>
      </c>
      <c r="S16" s="1082" t="s">
        <v>638</v>
      </c>
    </row>
    <row r="17" spans="1:20" x14ac:dyDescent="0.25">
      <c r="A17" s="877" t="s">
        <v>204</v>
      </c>
      <c r="B17" s="1082">
        <v>20</v>
      </c>
      <c r="C17" s="1082"/>
      <c r="D17" s="1082">
        <v>3</v>
      </c>
      <c r="E17" s="1082"/>
      <c r="F17" s="1082"/>
      <c r="G17" s="1082">
        <v>30</v>
      </c>
      <c r="H17" s="1082"/>
      <c r="I17" s="1082">
        <v>5</v>
      </c>
      <c r="J17" s="1082"/>
      <c r="K17" s="1082"/>
      <c r="L17" s="1082">
        <v>4900</v>
      </c>
      <c r="M17" s="1082"/>
      <c r="N17" s="1082">
        <v>360</v>
      </c>
      <c r="O17" s="1082"/>
      <c r="P17" s="1082">
        <v>300</v>
      </c>
      <c r="Q17" s="1082">
        <v>1300</v>
      </c>
      <c r="R17" s="1082">
        <v>100</v>
      </c>
      <c r="S17" s="1082">
        <v>500</v>
      </c>
      <c r="T17" s="646"/>
    </row>
    <row r="18" spans="1:20" x14ac:dyDescent="0.25">
      <c r="A18" s="1084" t="s">
        <v>205</v>
      </c>
      <c r="B18" s="1085">
        <v>21</v>
      </c>
      <c r="C18" s="1085"/>
      <c r="D18" s="1085">
        <v>164</v>
      </c>
      <c r="E18" s="1085"/>
      <c r="F18" s="1085"/>
      <c r="G18" s="1085">
        <v>9</v>
      </c>
      <c r="H18" s="1085"/>
      <c r="I18" s="1085">
        <v>20</v>
      </c>
      <c r="J18" s="1085"/>
      <c r="K18" s="1085"/>
      <c r="L18" s="1085">
        <v>1350</v>
      </c>
      <c r="M18" s="1085"/>
      <c r="N18" s="1085">
        <v>237</v>
      </c>
      <c r="O18" s="1085"/>
      <c r="P18" s="1087"/>
      <c r="Q18" s="1085">
        <v>1700</v>
      </c>
      <c r="R18" s="1085" t="s">
        <v>638</v>
      </c>
      <c r="S18" s="1088" t="s">
        <v>638</v>
      </c>
    </row>
    <row r="19" spans="1:20" x14ac:dyDescent="0.25">
      <c r="A19" s="573"/>
      <c r="B19" s="573"/>
      <c r="C19" s="573"/>
      <c r="D19" s="573"/>
      <c r="E19" s="573"/>
      <c r="F19" s="573"/>
      <c r="G19" s="573"/>
      <c r="H19" s="573"/>
      <c r="I19" s="573"/>
      <c r="J19" s="573"/>
      <c r="K19" s="573"/>
      <c r="L19" s="573"/>
      <c r="M19" s="573"/>
      <c r="N19" s="573"/>
      <c r="O19" s="573"/>
      <c r="P19" s="573"/>
      <c r="Q19" s="573"/>
      <c r="R19" s="573"/>
      <c r="S19" s="573"/>
    </row>
    <row r="20" spans="1:20" ht="40.5" customHeight="1" x14ac:dyDescent="0.25">
      <c r="A20" s="1678" t="s">
        <v>311</v>
      </c>
      <c r="B20" s="1678"/>
      <c r="C20" s="1678"/>
      <c r="D20" s="1678"/>
      <c r="E20" s="1678"/>
      <c r="F20" s="1678"/>
      <c r="G20" s="1678"/>
      <c r="H20" s="1678"/>
      <c r="I20" s="1678"/>
      <c r="J20" s="1678"/>
      <c r="K20" s="1678"/>
      <c r="L20" s="1678"/>
      <c r="M20" s="1678"/>
      <c r="N20" s="1678"/>
      <c r="O20" s="1678"/>
      <c r="P20" s="1678"/>
      <c r="Q20" s="1678"/>
      <c r="R20" s="1678"/>
      <c r="S20" s="1678"/>
    </row>
    <row r="21" spans="1:20" ht="12.75" customHeight="1" x14ac:dyDescent="0.25">
      <c r="A21" s="1685" t="s">
        <v>1671</v>
      </c>
      <c r="B21" s="1685"/>
      <c r="C21" s="1685"/>
      <c r="D21" s="1685"/>
      <c r="E21" s="1685"/>
      <c r="F21" s="1685"/>
      <c r="G21" s="1685"/>
      <c r="H21" s="1685"/>
      <c r="I21" s="1685"/>
      <c r="J21" s="1685"/>
      <c r="K21" s="1685"/>
      <c r="L21" s="1685"/>
      <c r="M21" s="1685"/>
      <c r="N21" s="1685"/>
      <c r="O21" s="1685"/>
      <c r="P21" s="1685"/>
      <c r="Q21" s="1685"/>
      <c r="R21" s="1685"/>
      <c r="S21" s="1685"/>
    </row>
    <row r="22" spans="1:20" ht="18" customHeight="1" x14ac:dyDescent="0.25">
      <c r="A22" s="1679" t="s">
        <v>1631</v>
      </c>
      <c r="B22" s="1680"/>
      <c r="C22" s="1680"/>
      <c r="D22" s="1680"/>
      <c r="E22" s="1680"/>
      <c r="F22" s="1680"/>
      <c r="G22" s="1680"/>
      <c r="H22" s="1680"/>
      <c r="I22" s="1680"/>
      <c r="J22" s="1680"/>
      <c r="K22" s="1680"/>
      <c r="L22" s="1680"/>
      <c r="M22" s="1680"/>
      <c r="N22" s="1680"/>
      <c r="O22" s="1680"/>
      <c r="P22" s="1680"/>
      <c r="Q22" s="1680"/>
      <c r="R22" s="1680"/>
      <c r="S22" s="1680"/>
    </row>
    <row r="23" spans="1:20" ht="27" customHeight="1" x14ac:dyDescent="0.25">
      <c r="A23" s="1681"/>
      <c r="B23" s="1681"/>
      <c r="C23" s="1681"/>
      <c r="D23" s="1681"/>
      <c r="E23" s="1681"/>
      <c r="F23" s="1681"/>
      <c r="G23" s="1681"/>
      <c r="H23" s="1681"/>
      <c r="I23" s="1681"/>
      <c r="J23" s="1681"/>
      <c r="K23" s="1681"/>
      <c r="L23" s="1681"/>
      <c r="M23" s="1681"/>
      <c r="N23" s="1681"/>
      <c r="O23" s="1681"/>
      <c r="P23" s="1681"/>
      <c r="Q23" s="1681"/>
      <c r="R23" s="1681"/>
      <c r="S23" s="1681"/>
    </row>
    <row r="25" spans="1:20" x14ac:dyDescent="0.25">
      <c r="A25" s="143"/>
    </row>
  </sheetData>
  <mergeCells count="11">
    <mergeCell ref="Q5:S5"/>
    <mergeCell ref="A20:S20"/>
    <mergeCell ref="A22:S22"/>
    <mergeCell ref="A23:S23"/>
    <mergeCell ref="R1:S1"/>
    <mergeCell ref="A4:A5"/>
    <mergeCell ref="B4:E4"/>
    <mergeCell ref="G4:J4"/>
    <mergeCell ref="N4:S4"/>
    <mergeCell ref="L5:P5"/>
    <mergeCell ref="A21:S21"/>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&amp;R&amp;"Tahoma,Normal"513</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J20"/>
  <sheetViews>
    <sheetView showGridLines="0" view="pageBreakPreview" zoomScaleNormal="75" zoomScaleSheetLayoutView="100" workbookViewId="0"/>
  </sheetViews>
  <sheetFormatPr baseColWidth="10" defaultColWidth="12.5703125" defaultRowHeight="15" x14ac:dyDescent="0.3"/>
  <cols>
    <col min="1" max="1" width="12" style="78" customWidth="1"/>
    <col min="2" max="2" width="6.42578125" style="78" customWidth="1"/>
    <col min="3" max="3" width="2.42578125" style="78" customWidth="1"/>
    <col min="4" max="4" width="7.28515625" style="78" customWidth="1"/>
    <col min="5" max="5" width="2.42578125" style="78" customWidth="1"/>
    <col min="6" max="6" width="5.5703125" style="78" customWidth="1"/>
    <col min="7" max="7" width="2.85546875" style="78" customWidth="1"/>
    <col min="8" max="8" width="6.85546875" style="78" customWidth="1"/>
    <col min="9" max="9" width="1.85546875" style="78" customWidth="1"/>
    <col min="10" max="10" width="5.7109375" style="78" customWidth="1"/>
    <col min="11" max="11" width="1.85546875" style="78" customWidth="1"/>
    <col min="12" max="12" width="5.85546875" style="78" customWidth="1"/>
    <col min="13" max="13" width="3" style="78" customWidth="1"/>
    <col min="14" max="14" width="5.85546875" style="78" customWidth="1"/>
    <col min="15" max="15" width="3.5703125" style="78" customWidth="1"/>
    <col min="16" max="16" width="5.85546875" style="78" customWidth="1"/>
    <col min="17" max="17" width="3.5703125" style="78" customWidth="1"/>
    <col min="18" max="18" width="5.28515625" style="78" customWidth="1"/>
    <col min="19" max="19" width="2.85546875" style="78" customWidth="1"/>
    <col min="20" max="20" width="5.42578125" style="78" customWidth="1"/>
    <col min="21" max="21" width="2.28515625" style="78" customWidth="1"/>
    <col min="22" max="22" width="6" style="78" customWidth="1"/>
    <col min="23" max="23" width="2" style="78" customWidth="1"/>
    <col min="24" max="24" width="6" style="78" customWidth="1"/>
    <col min="25" max="25" width="1.5703125" style="78" customWidth="1"/>
    <col min="26" max="26" width="6.140625" style="78" customWidth="1"/>
    <col min="27" max="27" width="2.28515625" style="78" customWidth="1"/>
    <col min="28" max="28" width="6" style="78" customWidth="1"/>
    <col min="29" max="29" width="1.85546875" style="78" customWidth="1"/>
    <col min="30" max="30" width="7" style="78" customWidth="1"/>
    <col min="31" max="31" width="1.28515625" style="78" customWidth="1"/>
    <col min="32" max="32" width="7.140625" style="78" customWidth="1"/>
    <col min="33" max="33" width="3.140625" style="78" customWidth="1"/>
    <col min="34" max="34" width="5" style="78" customWidth="1"/>
    <col min="35" max="16384" width="12.5703125" style="78"/>
  </cols>
  <sheetData>
    <row r="1" spans="1:36" s="76" customFormat="1" x14ac:dyDescent="0.2">
      <c r="A1" s="574" t="s">
        <v>312</v>
      </c>
      <c r="B1" s="574"/>
      <c r="C1" s="574"/>
      <c r="D1" s="574"/>
      <c r="E1" s="574"/>
      <c r="F1" s="574"/>
      <c r="G1" s="574"/>
      <c r="H1" s="574"/>
      <c r="I1" s="574"/>
      <c r="J1" s="574"/>
      <c r="K1" s="574"/>
      <c r="L1" s="574"/>
      <c r="M1" s="574"/>
      <c r="N1" s="574"/>
      <c r="O1" s="574"/>
      <c r="P1" s="574"/>
      <c r="Q1" s="574"/>
      <c r="R1" s="574"/>
      <c r="S1" s="574"/>
      <c r="T1" s="574"/>
      <c r="U1" s="574"/>
      <c r="V1" s="574"/>
      <c r="W1" s="574"/>
      <c r="X1" s="574"/>
      <c r="Y1" s="574"/>
      <c r="Z1" s="574"/>
      <c r="AA1" s="574"/>
      <c r="AB1" s="574"/>
      <c r="AC1" s="574"/>
      <c r="AD1" s="574"/>
      <c r="AE1" s="574"/>
      <c r="AF1" s="574"/>
      <c r="AG1" s="709" t="s">
        <v>274</v>
      </c>
      <c r="AH1" s="75"/>
      <c r="AI1" s="75"/>
      <c r="AJ1" s="75"/>
    </row>
    <row r="2" spans="1:36" s="76" customFormat="1" ht="18" customHeight="1" x14ac:dyDescent="0.3">
      <c r="A2" s="574" t="s">
        <v>34</v>
      </c>
      <c r="B2" s="574"/>
      <c r="C2" s="574"/>
      <c r="D2" s="574"/>
      <c r="E2" s="574"/>
      <c r="F2" s="574"/>
      <c r="G2" s="574"/>
      <c r="H2" s="574"/>
      <c r="I2" s="574"/>
      <c r="J2" s="574"/>
      <c r="K2" s="574"/>
      <c r="L2" s="574"/>
      <c r="M2" s="574"/>
      <c r="N2" s="574"/>
      <c r="O2" s="574"/>
      <c r="P2" s="574"/>
      <c r="Q2" s="574"/>
      <c r="R2" s="574"/>
      <c r="S2" s="574"/>
      <c r="T2" s="574"/>
      <c r="U2" s="574"/>
      <c r="V2" s="574"/>
      <c r="W2" s="574"/>
      <c r="X2" s="574"/>
      <c r="Y2" s="574"/>
      <c r="Z2" s="574"/>
      <c r="AA2" s="574"/>
      <c r="AB2" s="574"/>
      <c r="AC2" s="574"/>
      <c r="AD2" s="574"/>
      <c r="AE2" s="574"/>
      <c r="AF2" s="574"/>
      <c r="AG2" s="574"/>
      <c r="AH2" s="77"/>
      <c r="AI2" s="77"/>
      <c r="AJ2" s="77"/>
    </row>
    <row r="3" spans="1:36" ht="16.5" customHeight="1" x14ac:dyDescent="0.3">
      <c r="A3" s="465"/>
      <c r="B3" s="467"/>
      <c r="C3" s="467"/>
      <c r="D3" s="467"/>
      <c r="E3" s="467"/>
      <c r="F3" s="467"/>
      <c r="G3" s="467"/>
      <c r="H3" s="467"/>
      <c r="I3" s="575"/>
      <c r="J3" s="467"/>
      <c r="K3" s="467"/>
      <c r="L3" s="467"/>
      <c r="M3" s="467"/>
      <c r="N3" s="467"/>
      <c r="O3" s="467"/>
      <c r="P3" s="467"/>
      <c r="Q3" s="575"/>
      <c r="R3" s="575"/>
      <c r="S3" s="575"/>
      <c r="T3" s="575"/>
      <c r="U3" s="575"/>
      <c r="V3" s="467"/>
      <c r="W3" s="467"/>
      <c r="X3" s="467"/>
      <c r="Y3" s="467"/>
      <c r="Z3" s="467"/>
      <c r="AA3" s="467"/>
      <c r="AB3" s="467"/>
      <c r="AC3" s="575"/>
      <c r="AD3" s="467"/>
      <c r="AE3" s="467"/>
      <c r="AF3" s="467"/>
      <c r="AG3" s="465"/>
    </row>
    <row r="4" spans="1:36" ht="34.5" customHeight="1" x14ac:dyDescent="0.35">
      <c r="A4" s="1628" t="s">
        <v>190</v>
      </c>
      <c r="B4" s="1630" t="s">
        <v>2089</v>
      </c>
      <c r="C4" s="1630"/>
      <c r="D4" s="1686"/>
      <c r="E4" s="1686"/>
      <c r="F4" s="1641" t="s">
        <v>2088</v>
      </c>
      <c r="G4" s="1641"/>
      <c r="H4" s="1687"/>
      <c r="I4" s="1687"/>
      <c r="J4" s="1641" t="s">
        <v>2087</v>
      </c>
      <c r="K4" s="1641"/>
      <c r="L4" s="1687"/>
      <c r="M4" s="1687"/>
      <c r="N4" s="1630" t="s">
        <v>314</v>
      </c>
      <c r="O4" s="1630"/>
      <c r="P4" s="1686"/>
      <c r="Q4" s="1686"/>
      <c r="R4" s="1630" t="s">
        <v>315</v>
      </c>
      <c r="S4" s="1630"/>
      <c r="T4" s="1686"/>
      <c r="U4" s="1686"/>
      <c r="V4" s="1630" t="s">
        <v>2090</v>
      </c>
      <c r="W4" s="1686"/>
      <c r="X4" s="1686"/>
      <c r="Y4" s="1686"/>
      <c r="Z4" s="1641" t="s">
        <v>316</v>
      </c>
      <c r="AA4" s="1641"/>
      <c r="AB4" s="1687"/>
      <c r="AC4" s="1687"/>
      <c r="AD4" s="1630" t="s">
        <v>0</v>
      </c>
      <c r="AE4" s="1686"/>
      <c r="AF4" s="1686"/>
      <c r="AG4" s="1686"/>
      <c r="AH4" s="79"/>
    </row>
    <row r="5" spans="1:36" ht="20.25" customHeight="1" x14ac:dyDescent="0.3">
      <c r="A5" s="1629"/>
      <c r="B5" s="1412">
        <v>2012</v>
      </c>
      <c r="C5" s="1412"/>
      <c r="D5" s="1412">
        <v>2013</v>
      </c>
      <c r="E5" s="1412"/>
      <c r="F5" s="1412">
        <v>2012</v>
      </c>
      <c r="G5" s="1412"/>
      <c r="H5" s="1412">
        <v>2013</v>
      </c>
      <c r="I5" s="1412"/>
      <c r="J5" s="1412">
        <v>2012</v>
      </c>
      <c r="K5" s="1412"/>
      <c r="L5" s="1412">
        <v>2013</v>
      </c>
      <c r="M5" s="1412"/>
      <c r="N5" s="1412">
        <v>2012</v>
      </c>
      <c r="O5" s="1412"/>
      <c r="P5" s="1412">
        <v>2013</v>
      </c>
      <c r="Q5" s="1412"/>
      <c r="R5" s="1412">
        <v>2012</v>
      </c>
      <c r="S5" s="1412"/>
      <c r="T5" s="1412">
        <v>2013</v>
      </c>
      <c r="U5" s="1412"/>
      <c r="V5" s="1412">
        <v>2012</v>
      </c>
      <c r="W5" s="1412"/>
      <c r="X5" s="1412">
        <v>2013</v>
      </c>
      <c r="Y5" s="1412"/>
      <c r="Z5" s="1412">
        <v>2012</v>
      </c>
      <c r="AA5" s="1412"/>
      <c r="AB5" s="1412">
        <v>2013</v>
      </c>
      <c r="AC5" s="1412"/>
      <c r="AD5" s="1412">
        <v>2012</v>
      </c>
      <c r="AE5" s="1412"/>
      <c r="AF5" s="1412">
        <v>2013</v>
      </c>
      <c r="AG5" s="1412"/>
    </row>
    <row r="6" spans="1:36" ht="21" customHeight="1" x14ac:dyDescent="0.3">
      <c r="A6" s="144" t="s">
        <v>0</v>
      </c>
      <c r="B6" s="145">
        <f>SUM(B7:B18)</f>
        <v>435</v>
      </c>
      <c r="C6" s="145"/>
      <c r="D6" s="145">
        <f>SUM(D7:D18)</f>
        <v>511</v>
      </c>
      <c r="E6" s="145"/>
      <c r="F6" s="146">
        <f>SUM(F7:F18)</f>
        <v>354</v>
      </c>
      <c r="G6" s="145"/>
      <c r="H6" s="146">
        <f>SUM(H7:H18)</f>
        <v>374</v>
      </c>
      <c r="I6" s="145"/>
      <c r="J6" s="145">
        <f>SUM(J7:J18)</f>
        <v>847</v>
      </c>
      <c r="K6" s="145"/>
      <c r="L6" s="145">
        <f>SUM(L7:L18)</f>
        <v>996</v>
      </c>
      <c r="M6" s="145"/>
      <c r="N6" s="145">
        <f>SUM(N7:N18)</f>
        <v>398</v>
      </c>
      <c r="O6" s="145"/>
      <c r="P6" s="145">
        <f>SUM(P7:P18)</f>
        <v>129</v>
      </c>
      <c r="Q6" s="145"/>
      <c r="R6" s="145">
        <f>SUM(R7:R18)</f>
        <v>47</v>
      </c>
      <c r="S6" s="145"/>
      <c r="T6" s="145">
        <f>SUM(T7:T18)</f>
        <v>79</v>
      </c>
      <c r="U6" s="145"/>
      <c r="V6" s="145">
        <f>SUM(V7:V18)</f>
        <v>235</v>
      </c>
      <c r="W6" s="145"/>
      <c r="X6" s="145">
        <f>SUM(X7:X18)</f>
        <v>377</v>
      </c>
      <c r="Y6" s="145"/>
      <c r="Z6" s="145">
        <f>SUM(Z7:Z18)</f>
        <v>194</v>
      </c>
      <c r="AA6" s="145"/>
      <c r="AB6" s="145">
        <f>SUM(AB7:AB18)</f>
        <v>418</v>
      </c>
      <c r="AC6" s="145"/>
      <c r="AD6" s="145">
        <f>SUM(AD7:AD18)</f>
        <v>2510</v>
      </c>
      <c r="AE6" s="145"/>
      <c r="AF6" s="145">
        <f>SUM(AF7:AF18)</f>
        <v>2510</v>
      </c>
      <c r="AG6" s="145"/>
    </row>
    <row r="7" spans="1:36" ht="21" customHeight="1" x14ac:dyDescent="0.3">
      <c r="A7" s="1079" t="s">
        <v>194</v>
      </c>
      <c r="B7" s="1080">
        <v>41</v>
      </c>
      <c r="C7" s="1080"/>
      <c r="D7" s="1080">
        <v>62</v>
      </c>
      <c r="E7" s="1080"/>
      <c r="F7" s="1080">
        <v>31</v>
      </c>
      <c r="G7" s="1080"/>
      <c r="H7" s="1080">
        <v>22</v>
      </c>
      <c r="I7" s="1080"/>
      <c r="J7" s="1080">
        <v>65</v>
      </c>
      <c r="K7" s="1080"/>
      <c r="L7" s="1080">
        <v>67</v>
      </c>
      <c r="M7" s="1080"/>
      <c r="N7" s="1080">
        <v>36</v>
      </c>
      <c r="O7" s="1080"/>
      <c r="P7" s="1080">
        <v>20</v>
      </c>
      <c r="Q7" s="1080"/>
      <c r="R7" s="1080">
        <v>1</v>
      </c>
      <c r="S7" s="1080"/>
      <c r="T7" s="1080">
        <v>5</v>
      </c>
      <c r="U7" s="1080"/>
      <c r="V7" s="1080">
        <v>45</v>
      </c>
      <c r="W7" s="1080"/>
      <c r="X7" s="1080">
        <v>59</v>
      </c>
      <c r="Y7" s="1080"/>
      <c r="Z7" s="1080">
        <v>22</v>
      </c>
      <c r="AA7" s="1080"/>
      <c r="AB7" s="1080">
        <v>59</v>
      </c>
      <c r="AC7" s="1080"/>
      <c r="AD7" s="1080">
        <f>SUM(B7,J7,V7,F7,N7,R7,Z7)</f>
        <v>241</v>
      </c>
      <c r="AE7" s="1081"/>
      <c r="AF7" s="1080">
        <f>SUM(D7,L7,X7,I7,P7,T7,AB7)</f>
        <v>272</v>
      </c>
      <c r="AG7" s="1081"/>
    </row>
    <row r="8" spans="1:36" ht="21" customHeight="1" x14ac:dyDescent="0.3">
      <c r="A8" s="877" t="s">
        <v>195</v>
      </c>
      <c r="B8" s="1082">
        <v>43</v>
      </c>
      <c r="C8" s="1082"/>
      <c r="D8" s="1082">
        <v>27</v>
      </c>
      <c r="E8" s="1082"/>
      <c r="F8" s="1082">
        <v>32</v>
      </c>
      <c r="G8" s="1082"/>
      <c r="H8" s="1082">
        <v>37</v>
      </c>
      <c r="I8" s="1082"/>
      <c r="J8" s="1082">
        <v>64</v>
      </c>
      <c r="K8" s="1082"/>
      <c r="L8" s="1082">
        <v>119</v>
      </c>
      <c r="M8" s="1082"/>
      <c r="N8" s="1082">
        <v>45</v>
      </c>
      <c r="O8" s="1082"/>
      <c r="P8" s="1082">
        <v>29</v>
      </c>
      <c r="Q8" s="1082"/>
      <c r="R8" s="1082">
        <v>3</v>
      </c>
      <c r="S8" s="1082"/>
      <c r="T8" s="1082">
        <v>6</v>
      </c>
      <c r="U8" s="1082"/>
      <c r="V8" s="1082">
        <v>21</v>
      </c>
      <c r="W8" s="1082"/>
      <c r="X8" s="1082">
        <v>34</v>
      </c>
      <c r="Y8" s="1082"/>
      <c r="Z8" s="1082">
        <v>2</v>
      </c>
      <c r="AA8" s="1082"/>
      <c r="AB8" s="1082">
        <v>44</v>
      </c>
      <c r="AC8" s="1082"/>
      <c r="AD8" s="1082">
        <f t="shared" ref="AD8:AD18" si="0">SUM(B8,J8,V8,F8,N8,R8,Z8)</f>
        <v>210</v>
      </c>
      <c r="AE8" s="1083"/>
      <c r="AF8" s="1082">
        <f t="shared" ref="AF8:AF18" si="1">SUM(D8,L8,X8,I8,P8,T8,AB8)</f>
        <v>259</v>
      </c>
      <c r="AG8" s="1083"/>
    </row>
    <row r="9" spans="1:36" ht="21" customHeight="1" x14ac:dyDescent="0.3">
      <c r="A9" s="877" t="s">
        <v>196</v>
      </c>
      <c r="B9" s="1082">
        <v>27</v>
      </c>
      <c r="C9" s="1082"/>
      <c r="D9" s="1082">
        <v>39</v>
      </c>
      <c r="E9" s="1082"/>
      <c r="F9" s="1082">
        <v>23</v>
      </c>
      <c r="G9" s="1082"/>
      <c r="H9" s="1082">
        <v>34</v>
      </c>
      <c r="I9" s="1082"/>
      <c r="J9" s="1082">
        <v>55</v>
      </c>
      <c r="K9" s="1082"/>
      <c r="L9" s="1082">
        <v>137</v>
      </c>
      <c r="M9" s="1082"/>
      <c r="N9" s="1082">
        <v>40</v>
      </c>
      <c r="O9" s="1082"/>
      <c r="P9" s="1082">
        <v>4</v>
      </c>
      <c r="Q9" s="1082"/>
      <c r="R9" s="1082">
        <v>2</v>
      </c>
      <c r="S9" s="1082"/>
      <c r="T9" s="1082">
        <v>8</v>
      </c>
      <c r="U9" s="1082"/>
      <c r="V9" s="1082">
        <v>13</v>
      </c>
      <c r="W9" s="1082"/>
      <c r="X9" s="1082">
        <v>23</v>
      </c>
      <c r="Y9" s="1082"/>
      <c r="Z9" s="1082">
        <v>8</v>
      </c>
      <c r="AA9" s="1082"/>
      <c r="AB9" s="1082">
        <v>12</v>
      </c>
      <c r="AC9" s="1082"/>
      <c r="AD9" s="1082">
        <f t="shared" si="0"/>
        <v>168</v>
      </c>
      <c r="AE9" s="1083"/>
      <c r="AF9" s="1082">
        <f t="shared" si="1"/>
        <v>223</v>
      </c>
      <c r="AG9" s="1083"/>
    </row>
    <row r="10" spans="1:36" ht="21" customHeight="1" x14ac:dyDescent="0.3">
      <c r="A10" s="877" t="s">
        <v>197</v>
      </c>
      <c r="B10" s="1082">
        <v>20</v>
      </c>
      <c r="C10" s="1082"/>
      <c r="D10" s="1082">
        <v>46</v>
      </c>
      <c r="E10" s="1082"/>
      <c r="F10" s="1082">
        <v>17</v>
      </c>
      <c r="G10" s="1082"/>
      <c r="H10" s="1082">
        <v>47</v>
      </c>
      <c r="I10" s="1082"/>
      <c r="J10" s="1082">
        <v>55</v>
      </c>
      <c r="K10" s="1082"/>
      <c r="L10" s="1082">
        <v>112</v>
      </c>
      <c r="M10" s="1082"/>
      <c r="N10" s="1082">
        <v>37</v>
      </c>
      <c r="O10" s="1082"/>
      <c r="P10" s="1082">
        <v>6</v>
      </c>
      <c r="Q10" s="1082"/>
      <c r="R10" s="1082">
        <v>1</v>
      </c>
      <c r="S10" s="1082"/>
      <c r="T10" s="1082">
        <v>11</v>
      </c>
      <c r="U10" s="1082"/>
      <c r="V10" s="1082">
        <v>16</v>
      </c>
      <c r="W10" s="1082"/>
      <c r="X10" s="1082">
        <v>48</v>
      </c>
      <c r="Y10" s="1082"/>
      <c r="Z10" s="1082">
        <v>8</v>
      </c>
      <c r="AA10" s="1082"/>
      <c r="AB10" s="1082">
        <v>21</v>
      </c>
      <c r="AC10" s="1082"/>
      <c r="AD10" s="1082">
        <f t="shared" si="0"/>
        <v>154</v>
      </c>
      <c r="AE10" s="1083"/>
      <c r="AF10" s="1082">
        <f t="shared" si="1"/>
        <v>244</v>
      </c>
      <c r="AG10" s="1083"/>
    </row>
    <row r="11" spans="1:36" ht="21" customHeight="1" x14ac:dyDescent="0.3">
      <c r="A11" s="877" t="s">
        <v>198</v>
      </c>
      <c r="B11" s="1082">
        <v>51</v>
      </c>
      <c r="C11" s="1082"/>
      <c r="D11" s="1082">
        <v>25</v>
      </c>
      <c r="E11" s="1082"/>
      <c r="F11" s="1082">
        <v>33</v>
      </c>
      <c r="G11" s="1082"/>
      <c r="H11" s="1082">
        <v>34</v>
      </c>
      <c r="I11" s="1082"/>
      <c r="J11" s="1082">
        <v>50</v>
      </c>
      <c r="K11" s="1082"/>
      <c r="L11" s="1082">
        <v>104</v>
      </c>
      <c r="M11" s="1082"/>
      <c r="N11" s="1082">
        <v>61</v>
      </c>
      <c r="O11" s="1082"/>
      <c r="P11" s="1082">
        <v>18</v>
      </c>
      <c r="Q11" s="1082"/>
      <c r="R11" s="1082">
        <v>6</v>
      </c>
      <c r="S11" s="1082"/>
      <c r="T11" s="1082">
        <v>7</v>
      </c>
      <c r="U11" s="1082"/>
      <c r="V11" s="1082">
        <v>26</v>
      </c>
      <c r="W11" s="1082"/>
      <c r="X11" s="1082">
        <v>33</v>
      </c>
      <c r="Y11" s="1082"/>
      <c r="Z11" s="1082">
        <v>31</v>
      </c>
      <c r="AA11" s="1082"/>
      <c r="AB11" s="1082">
        <v>26</v>
      </c>
      <c r="AC11" s="1082"/>
      <c r="AD11" s="1082">
        <f t="shared" si="0"/>
        <v>258</v>
      </c>
      <c r="AE11" s="1083"/>
      <c r="AF11" s="1082">
        <f t="shared" si="1"/>
        <v>213</v>
      </c>
      <c r="AG11" s="1083"/>
    </row>
    <row r="12" spans="1:36" ht="21" customHeight="1" x14ac:dyDescent="0.3">
      <c r="A12" s="877" t="s">
        <v>199</v>
      </c>
      <c r="B12" s="1082">
        <v>39</v>
      </c>
      <c r="C12" s="1082"/>
      <c r="D12" s="1082">
        <v>49</v>
      </c>
      <c r="E12" s="1082"/>
      <c r="F12" s="1082">
        <v>28</v>
      </c>
      <c r="G12" s="1082"/>
      <c r="H12" s="1082">
        <v>67</v>
      </c>
      <c r="I12" s="1082"/>
      <c r="J12" s="1082">
        <v>56</v>
      </c>
      <c r="K12" s="1082"/>
      <c r="L12" s="1082">
        <v>83</v>
      </c>
      <c r="M12" s="1082"/>
      <c r="N12" s="1082">
        <v>50</v>
      </c>
      <c r="O12" s="1082"/>
      <c r="P12" s="1082">
        <v>14</v>
      </c>
      <c r="Q12" s="1082"/>
      <c r="R12" s="1082">
        <v>4</v>
      </c>
      <c r="S12" s="1082"/>
      <c r="T12" s="1082">
        <v>4</v>
      </c>
      <c r="U12" s="1082"/>
      <c r="V12" s="1082">
        <v>13</v>
      </c>
      <c r="W12" s="1082"/>
      <c r="X12" s="1082">
        <v>27</v>
      </c>
      <c r="Y12" s="1082"/>
      <c r="Z12" s="1082">
        <v>29</v>
      </c>
      <c r="AA12" s="1082"/>
      <c r="AB12" s="1082">
        <v>43</v>
      </c>
      <c r="AC12" s="1082"/>
      <c r="AD12" s="1082">
        <f t="shared" si="0"/>
        <v>219</v>
      </c>
      <c r="AE12" s="1083"/>
      <c r="AF12" s="1082">
        <f t="shared" si="1"/>
        <v>220</v>
      </c>
      <c r="AG12" s="1083"/>
    </row>
    <row r="13" spans="1:36" ht="21" customHeight="1" x14ac:dyDescent="0.3">
      <c r="A13" s="877" t="s">
        <v>200</v>
      </c>
      <c r="B13" s="1082">
        <v>32</v>
      </c>
      <c r="C13" s="1082"/>
      <c r="D13" s="1082">
        <v>57</v>
      </c>
      <c r="E13" s="1082"/>
      <c r="F13" s="1082">
        <v>43</v>
      </c>
      <c r="G13" s="1082"/>
      <c r="H13" s="1082">
        <v>34</v>
      </c>
      <c r="I13" s="1082"/>
      <c r="J13" s="1082">
        <v>30</v>
      </c>
      <c r="K13" s="1082"/>
      <c r="L13" s="1082">
        <v>64</v>
      </c>
      <c r="M13" s="1082"/>
      <c r="N13" s="1082">
        <v>40</v>
      </c>
      <c r="O13" s="1082"/>
      <c r="P13" s="1082">
        <v>25</v>
      </c>
      <c r="Q13" s="1082"/>
      <c r="R13" s="1082">
        <v>3</v>
      </c>
      <c r="S13" s="1082"/>
      <c r="T13" s="1082">
        <v>6</v>
      </c>
      <c r="U13" s="1082"/>
      <c r="V13" s="1082">
        <v>3</v>
      </c>
      <c r="W13" s="1082"/>
      <c r="X13" s="1082">
        <v>29</v>
      </c>
      <c r="Y13" s="1082"/>
      <c r="Z13" s="1082">
        <v>60</v>
      </c>
      <c r="AA13" s="1082"/>
      <c r="AB13" s="1082">
        <v>32</v>
      </c>
      <c r="AC13" s="1082"/>
      <c r="AD13" s="1082">
        <f t="shared" si="0"/>
        <v>211</v>
      </c>
      <c r="AE13" s="1083"/>
      <c r="AF13" s="1082">
        <f t="shared" si="1"/>
        <v>213</v>
      </c>
      <c r="AG13" s="1083"/>
    </row>
    <row r="14" spans="1:36" ht="21" customHeight="1" x14ac:dyDescent="0.3">
      <c r="A14" s="877" t="s">
        <v>201</v>
      </c>
      <c r="B14" s="1082">
        <v>15</v>
      </c>
      <c r="C14" s="1082"/>
      <c r="D14" s="1082">
        <v>55</v>
      </c>
      <c r="E14" s="1082"/>
      <c r="F14" s="1082">
        <v>33</v>
      </c>
      <c r="G14" s="1082"/>
      <c r="H14" s="1082">
        <v>22</v>
      </c>
      <c r="I14" s="1082"/>
      <c r="J14" s="1082">
        <v>21</v>
      </c>
      <c r="K14" s="1082"/>
      <c r="L14" s="1082">
        <v>72</v>
      </c>
      <c r="M14" s="1082"/>
      <c r="N14" s="1082">
        <v>8</v>
      </c>
      <c r="O14" s="1082"/>
      <c r="P14" s="1082">
        <v>1</v>
      </c>
      <c r="Q14" s="1082"/>
      <c r="R14" s="1082">
        <v>1</v>
      </c>
      <c r="S14" s="1082"/>
      <c r="T14" s="1082">
        <v>13</v>
      </c>
      <c r="U14" s="1082"/>
      <c r="V14" s="1082">
        <v>10</v>
      </c>
      <c r="W14" s="1082"/>
      <c r="X14" s="1082">
        <v>25</v>
      </c>
      <c r="Y14" s="1082"/>
      <c r="Z14" s="1082">
        <v>17</v>
      </c>
      <c r="AA14" s="1082"/>
      <c r="AB14" s="1082">
        <v>9</v>
      </c>
      <c r="AC14" s="1082"/>
      <c r="AD14" s="1082">
        <f t="shared" si="0"/>
        <v>105</v>
      </c>
      <c r="AE14" s="1083"/>
      <c r="AF14" s="1082">
        <f t="shared" si="1"/>
        <v>175</v>
      </c>
      <c r="AG14" s="1083"/>
    </row>
    <row r="15" spans="1:36" ht="21" customHeight="1" x14ac:dyDescent="0.3">
      <c r="A15" s="877" t="s">
        <v>202</v>
      </c>
      <c r="B15" s="1082">
        <v>24</v>
      </c>
      <c r="C15" s="1082"/>
      <c r="D15" s="1082">
        <v>52</v>
      </c>
      <c r="E15" s="1082"/>
      <c r="F15" s="1082">
        <v>22</v>
      </c>
      <c r="G15" s="1082"/>
      <c r="H15" s="1082">
        <v>27</v>
      </c>
      <c r="I15" s="1082"/>
      <c r="J15" s="1082">
        <v>21</v>
      </c>
      <c r="K15" s="1082"/>
      <c r="L15" s="1082">
        <v>57</v>
      </c>
      <c r="M15" s="1082"/>
      <c r="N15" s="1082">
        <v>15</v>
      </c>
      <c r="O15" s="1082"/>
      <c r="P15" s="1082">
        <v>2</v>
      </c>
      <c r="Q15" s="1082"/>
      <c r="R15" s="1082">
        <v>3</v>
      </c>
      <c r="S15" s="1082"/>
      <c r="T15" s="1082">
        <v>4</v>
      </c>
      <c r="U15" s="1082"/>
      <c r="V15" s="1082">
        <v>14</v>
      </c>
      <c r="W15" s="1082"/>
      <c r="X15" s="1082">
        <v>36</v>
      </c>
      <c r="Y15" s="1082"/>
      <c r="Z15" s="1082">
        <v>1</v>
      </c>
      <c r="AA15" s="1082"/>
      <c r="AB15" s="1082">
        <v>21</v>
      </c>
      <c r="AC15" s="1082"/>
      <c r="AD15" s="1082">
        <f t="shared" si="0"/>
        <v>100</v>
      </c>
      <c r="AE15" s="1083"/>
      <c r="AF15" s="1082">
        <f t="shared" si="1"/>
        <v>172</v>
      </c>
      <c r="AG15" s="1083"/>
    </row>
    <row r="16" spans="1:36" ht="21" customHeight="1" x14ac:dyDescent="0.3">
      <c r="A16" s="877" t="s">
        <v>203</v>
      </c>
      <c r="B16" s="1082">
        <v>56</v>
      </c>
      <c r="C16" s="1082"/>
      <c r="D16" s="1082">
        <v>48</v>
      </c>
      <c r="E16" s="1082"/>
      <c r="F16" s="1082">
        <v>53</v>
      </c>
      <c r="G16" s="1082"/>
      <c r="H16" s="1082">
        <v>18</v>
      </c>
      <c r="I16" s="1082"/>
      <c r="J16" s="1082">
        <v>201</v>
      </c>
      <c r="K16" s="1082"/>
      <c r="L16" s="1082">
        <v>85</v>
      </c>
      <c r="M16" s="1082"/>
      <c r="N16" s="1082">
        <v>4</v>
      </c>
      <c r="O16" s="1082"/>
      <c r="P16" s="1082">
        <v>2</v>
      </c>
      <c r="Q16" s="1082"/>
      <c r="R16" s="1082">
        <v>13</v>
      </c>
      <c r="S16" s="1082"/>
      <c r="T16" s="1082">
        <v>1</v>
      </c>
      <c r="U16" s="1082"/>
      <c r="V16" s="1082">
        <v>35</v>
      </c>
      <c r="W16" s="1082"/>
      <c r="X16" s="1082">
        <v>23</v>
      </c>
      <c r="Y16" s="1082"/>
      <c r="Z16" s="1082">
        <v>1</v>
      </c>
      <c r="AA16" s="1082"/>
      <c r="AB16" s="1082">
        <v>70</v>
      </c>
      <c r="AC16" s="1082"/>
      <c r="AD16" s="1082">
        <f t="shared" si="0"/>
        <v>363</v>
      </c>
      <c r="AE16" s="1083"/>
      <c r="AF16" s="1082">
        <f t="shared" si="1"/>
        <v>229</v>
      </c>
      <c r="AG16" s="1083"/>
    </row>
    <row r="17" spans="1:35" ht="21" customHeight="1" x14ac:dyDescent="0.3">
      <c r="A17" s="877" t="s">
        <v>204</v>
      </c>
      <c r="B17" s="1082">
        <v>59</v>
      </c>
      <c r="C17" s="1082"/>
      <c r="D17" s="1082">
        <v>33</v>
      </c>
      <c r="E17" s="1082"/>
      <c r="F17" s="1082">
        <v>21</v>
      </c>
      <c r="G17" s="1082"/>
      <c r="H17" s="1082">
        <v>21</v>
      </c>
      <c r="I17" s="1082"/>
      <c r="J17" s="1082">
        <v>142</v>
      </c>
      <c r="K17" s="1082"/>
      <c r="L17" s="1082">
        <v>52</v>
      </c>
      <c r="M17" s="1082"/>
      <c r="N17" s="1082">
        <v>43</v>
      </c>
      <c r="O17" s="1082"/>
      <c r="P17" s="1082">
        <v>1</v>
      </c>
      <c r="Q17" s="1082"/>
      <c r="R17" s="1082">
        <v>6</v>
      </c>
      <c r="S17" s="1082"/>
      <c r="T17" s="1082">
        <v>4</v>
      </c>
      <c r="U17" s="1082"/>
      <c r="V17" s="1082">
        <v>25</v>
      </c>
      <c r="W17" s="1082"/>
      <c r="X17" s="1082">
        <v>23</v>
      </c>
      <c r="Y17" s="1082"/>
      <c r="Z17" s="1082">
        <v>15</v>
      </c>
      <c r="AA17" s="1082"/>
      <c r="AB17" s="1082">
        <v>46</v>
      </c>
      <c r="AC17" s="1082"/>
      <c r="AD17" s="1082">
        <f t="shared" si="0"/>
        <v>311</v>
      </c>
      <c r="AE17" s="1083"/>
      <c r="AF17" s="1082">
        <f t="shared" si="1"/>
        <v>159</v>
      </c>
      <c r="AG17" s="1083"/>
    </row>
    <row r="18" spans="1:35" ht="21" customHeight="1" x14ac:dyDescent="0.3">
      <c r="A18" s="1084" t="s">
        <v>205</v>
      </c>
      <c r="B18" s="1085">
        <v>28</v>
      </c>
      <c r="C18" s="1085"/>
      <c r="D18" s="1085">
        <v>18</v>
      </c>
      <c r="E18" s="1085"/>
      <c r="F18" s="1085">
        <v>18</v>
      </c>
      <c r="G18" s="1085"/>
      <c r="H18" s="1085">
        <v>11</v>
      </c>
      <c r="I18" s="1085"/>
      <c r="J18" s="1085">
        <v>87</v>
      </c>
      <c r="K18" s="1085"/>
      <c r="L18" s="1085">
        <v>44</v>
      </c>
      <c r="M18" s="1085"/>
      <c r="N18" s="1085">
        <v>19</v>
      </c>
      <c r="O18" s="1085"/>
      <c r="P18" s="1085">
        <v>7</v>
      </c>
      <c r="Q18" s="1085"/>
      <c r="R18" s="1085">
        <v>4</v>
      </c>
      <c r="S18" s="1085"/>
      <c r="T18" s="1085">
        <v>10</v>
      </c>
      <c r="U18" s="1085"/>
      <c r="V18" s="1085">
        <v>14</v>
      </c>
      <c r="W18" s="1085"/>
      <c r="X18" s="1085">
        <v>17</v>
      </c>
      <c r="Y18" s="1085"/>
      <c r="Z18" s="1085">
        <v>0</v>
      </c>
      <c r="AA18" s="1085"/>
      <c r="AB18" s="1085">
        <v>35</v>
      </c>
      <c r="AC18" s="1085"/>
      <c r="AD18" s="1085">
        <f t="shared" si="0"/>
        <v>170</v>
      </c>
      <c r="AE18" s="1086"/>
      <c r="AF18" s="1085">
        <f t="shared" si="1"/>
        <v>131</v>
      </c>
      <c r="AG18" s="1085"/>
      <c r="AI18" s="80"/>
    </row>
    <row r="19" spans="1:35" x14ac:dyDescent="0.3">
      <c r="A19" s="468"/>
      <c r="B19" s="468"/>
      <c r="C19" s="468"/>
      <c r="D19" s="468"/>
      <c r="E19" s="468"/>
      <c r="F19" s="468"/>
      <c r="G19" s="468"/>
      <c r="H19" s="468"/>
      <c r="I19" s="468"/>
      <c r="J19" s="468"/>
      <c r="K19" s="468"/>
      <c r="L19" s="468"/>
      <c r="M19" s="468"/>
      <c r="N19" s="468"/>
      <c r="O19" s="468"/>
      <c r="P19" s="468"/>
      <c r="Q19" s="468"/>
      <c r="R19" s="468"/>
      <c r="S19" s="468"/>
      <c r="T19" s="468"/>
      <c r="U19" s="468"/>
      <c r="V19" s="468"/>
      <c r="W19" s="468"/>
      <c r="X19" s="468"/>
      <c r="Y19" s="468"/>
      <c r="Z19" s="468"/>
      <c r="AA19" s="468"/>
      <c r="AB19" s="468"/>
      <c r="AC19" s="468"/>
      <c r="AD19" s="468"/>
      <c r="AE19" s="468"/>
      <c r="AF19" s="468"/>
      <c r="AG19" s="468"/>
    </row>
    <row r="20" spans="1:35" x14ac:dyDescent="0.3">
      <c r="A20" s="1599" t="s">
        <v>317</v>
      </c>
      <c r="B20" s="1599"/>
      <c r="C20" s="1599"/>
      <c r="D20" s="1599"/>
      <c r="E20" s="1599"/>
      <c r="F20" s="1599"/>
      <c r="G20" s="1599"/>
      <c r="H20" s="1599"/>
      <c r="I20" s="1599"/>
      <c r="J20" s="1599"/>
      <c r="K20" s="1599"/>
      <c r="L20" s="1599"/>
      <c r="M20" s="1599"/>
      <c r="N20" s="1599"/>
      <c r="O20" s="1599"/>
      <c r="P20" s="1599"/>
      <c r="Q20" s="1599"/>
      <c r="R20" s="1599"/>
      <c r="S20" s="1599"/>
      <c r="T20" s="1599"/>
      <c r="U20" s="1599"/>
      <c r="V20" s="1599"/>
      <c r="W20" s="1599"/>
      <c r="X20" s="1599"/>
      <c r="Y20" s="1599"/>
      <c r="Z20" s="1599"/>
      <c r="AA20" s="1599"/>
      <c r="AB20" s="1599"/>
      <c r="AC20" s="1599"/>
      <c r="AD20" s="1599"/>
      <c r="AE20" s="1599"/>
      <c r="AF20" s="1599"/>
      <c r="AG20" s="1599"/>
      <c r="AH20" s="58"/>
    </row>
  </sheetData>
  <mergeCells count="10">
    <mergeCell ref="A20:AG20"/>
    <mergeCell ref="A4:A5"/>
    <mergeCell ref="B4:E4"/>
    <mergeCell ref="F4:I4"/>
    <mergeCell ref="J4:M4"/>
    <mergeCell ref="N4:Q4"/>
    <mergeCell ref="R4:U4"/>
    <mergeCell ref="V4:Y4"/>
    <mergeCell ref="Z4:AC4"/>
    <mergeCell ref="AD4:AG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&amp;L&amp;"Tahoma,Normal"514</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A23"/>
  <sheetViews>
    <sheetView showGridLines="0" view="pageBreakPreview" zoomScaleSheetLayoutView="100" workbookViewId="0"/>
  </sheetViews>
  <sheetFormatPr baseColWidth="10" defaultColWidth="12.5703125" defaultRowHeight="15" x14ac:dyDescent="0.3"/>
  <cols>
    <col min="1" max="1" width="28.42578125" style="78" customWidth="1"/>
    <col min="2" max="2" width="5.7109375" style="78" customWidth="1"/>
    <col min="3" max="3" width="2" style="78" customWidth="1"/>
    <col min="4" max="4" width="7" style="78" customWidth="1"/>
    <col min="5" max="5" width="1.85546875" style="78" customWidth="1"/>
    <col min="6" max="6" width="6.7109375" style="78" customWidth="1"/>
    <col min="7" max="7" width="1.85546875" style="78" customWidth="1"/>
    <col min="8" max="8" width="6.140625" style="78" bestFit="1" customWidth="1"/>
    <col min="9" max="9" width="1.5703125" style="78" customWidth="1"/>
    <col min="10" max="10" width="6.28515625" style="78" customWidth="1"/>
    <col min="11" max="11" width="2.28515625" style="78" customWidth="1"/>
    <col min="12" max="12" width="6.7109375" style="78" bestFit="1" customWidth="1"/>
    <col min="13" max="13" width="1.85546875" style="78" customWidth="1"/>
    <col min="14" max="14" width="6.7109375" style="78" customWidth="1"/>
    <col min="15" max="15" width="1.85546875" style="78" customWidth="1"/>
    <col min="16" max="16" width="6.140625" style="78" bestFit="1" customWidth="1"/>
    <col min="17" max="17" width="2.42578125" style="78" customWidth="1"/>
    <col min="18" max="18" width="6.5703125" style="78" customWidth="1"/>
    <col min="19" max="19" width="2" style="78" customWidth="1"/>
    <col min="20" max="20" width="6.28515625" style="78" bestFit="1" customWidth="1"/>
    <col min="21" max="21" width="1.85546875" style="78" customWidth="1"/>
    <col min="22" max="22" width="6.28515625" style="78" bestFit="1" customWidth="1"/>
    <col min="23" max="23" width="1.85546875" style="78" customWidth="1"/>
    <col min="24" max="24" width="6.5703125" style="78" customWidth="1"/>
    <col min="25" max="25" width="3.140625" style="78" customWidth="1"/>
    <col min="26" max="26" width="6.7109375" style="78" bestFit="1" customWidth="1"/>
    <col min="27" max="27" width="3" style="78" customWidth="1"/>
    <col min="28" max="255" width="12.5703125" style="78"/>
    <col min="256" max="256" width="7.85546875" style="78" customWidth="1"/>
    <col min="257" max="257" width="42.28515625" style="78" bestFit="1" customWidth="1"/>
    <col min="258" max="258" width="5.7109375" style="78" customWidth="1"/>
    <col min="259" max="259" width="2" style="78" customWidth="1"/>
    <col min="260" max="260" width="7" style="78" customWidth="1"/>
    <col min="261" max="261" width="1.85546875" style="78" customWidth="1"/>
    <col min="262" max="262" width="6.7109375" style="78" customWidth="1"/>
    <col min="263" max="263" width="1.85546875" style="78" customWidth="1"/>
    <col min="264" max="264" width="6.140625" style="78" bestFit="1" customWidth="1"/>
    <col min="265" max="265" width="1.5703125" style="78" customWidth="1"/>
    <col min="266" max="266" width="6.28515625" style="78" customWidth="1"/>
    <col min="267" max="267" width="2.28515625" style="78" customWidth="1"/>
    <col min="268" max="268" width="6.7109375" style="78" bestFit="1" customWidth="1"/>
    <col min="269" max="269" width="1.85546875" style="78" customWidth="1"/>
    <col min="270" max="270" width="6.7109375" style="78" customWidth="1"/>
    <col min="271" max="271" width="1.85546875" style="78" customWidth="1"/>
    <col min="272" max="272" width="6.140625" style="78" bestFit="1" customWidth="1"/>
    <col min="273" max="273" width="2.42578125" style="78" customWidth="1"/>
    <col min="274" max="274" width="6.5703125" style="78" customWidth="1"/>
    <col min="275" max="275" width="2" style="78" customWidth="1"/>
    <col min="276" max="276" width="6.28515625" style="78" bestFit="1" customWidth="1"/>
    <col min="277" max="277" width="1.85546875" style="78" customWidth="1"/>
    <col min="278" max="278" width="6.28515625" style="78" bestFit="1" customWidth="1"/>
    <col min="279" max="279" width="1.85546875" style="78" customWidth="1"/>
    <col min="280" max="280" width="6.5703125" style="78" customWidth="1"/>
    <col min="281" max="281" width="3.140625" style="78" customWidth="1"/>
    <col min="282" max="282" width="6.7109375" style="78" bestFit="1" customWidth="1"/>
    <col min="283" max="283" width="3" style="78" customWidth="1"/>
    <col min="284" max="511" width="12.5703125" style="78"/>
    <col min="512" max="512" width="7.85546875" style="78" customWidth="1"/>
    <col min="513" max="513" width="42.28515625" style="78" bestFit="1" customWidth="1"/>
    <col min="514" max="514" width="5.7109375" style="78" customWidth="1"/>
    <col min="515" max="515" width="2" style="78" customWidth="1"/>
    <col min="516" max="516" width="7" style="78" customWidth="1"/>
    <col min="517" max="517" width="1.85546875" style="78" customWidth="1"/>
    <col min="518" max="518" width="6.7109375" style="78" customWidth="1"/>
    <col min="519" max="519" width="1.85546875" style="78" customWidth="1"/>
    <col min="520" max="520" width="6.140625" style="78" bestFit="1" customWidth="1"/>
    <col min="521" max="521" width="1.5703125" style="78" customWidth="1"/>
    <col min="522" max="522" width="6.28515625" style="78" customWidth="1"/>
    <col min="523" max="523" width="2.28515625" style="78" customWidth="1"/>
    <col min="524" max="524" width="6.7109375" style="78" bestFit="1" customWidth="1"/>
    <col min="525" max="525" width="1.85546875" style="78" customWidth="1"/>
    <col min="526" max="526" width="6.7109375" style="78" customWidth="1"/>
    <col min="527" max="527" width="1.85546875" style="78" customWidth="1"/>
    <col min="528" max="528" width="6.140625" style="78" bestFit="1" customWidth="1"/>
    <col min="529" max="529" width="2.42578125" style="78" customWidth="1"/>
    <col min="530" max="530" width="6.5703125" style="78" customWidth="1"/>
    <col min="531" max="531" width="2" style="78" customWidth="1"/>
    <col min="532" max="532" width="6.28515625" style="78" bestFit="1" customWidth="1"/>
    <col min="533" max="533" width="1.85546875" style="78" customWidth="1"/>
    <col min="534" max="534" width="6.28515625" style="78" bestFit="1" customWidth="1"/>
    <col min="535" max="535" width="1.85546875" style="78" customWidth="1"/>
    <col min="536" max="536" width="6.5703125" style="78" customWidth="1"/>
    <col min="537" max="537" width="3.140625" style="78" customWidth="1"/>
    <col min="538" max="538" width="6.7109375" style="78" bestFit="1" customWidth="1"/>
    <col min="539" max="539" width="3" style="78" customWidth="1"/>
    <col min="540" max="767" width="12.5703125" style="78"/>
    <col min="768" max="768" width="7.85546875" style="78" customWidth="1"/>
    <col min="769" max="769" width="42.28515625" style="78" bestFit="1" customWidth="1"/>
    <col min="770" max="770" width="5.7109375" style="78" customWidth="1"/>
    <col min="771" max="771" width="2" style="78" customWidth="1"/>
    <col min="772" max="772" width="7" style="78" customWidth="1"/>
    <col min="773" max="773" width="1.85546875" style="78" customWidth="1"/>
    <col min="774" max="774" width="6.7109375" style="78" customWidth="1"/>
    <col min="775" max="775" width="1.85546875" style="78" customWidth="1"/>
    <col min="776" max="776" width="6.140625" style="78" bestFit="1" customWidth="1"/>
    <col min="777" max="777" width="1.5703125" style="78" customWidth="1"/>
    <col min="778" max="778" width="6.28515625" style="78" customWidth="1"/>
    <col min="779" max="779" width="2.28515625" style="78" customWidth="1"/>
    <col min="780" max="780" width="6.7109375" style="78" bestFit="1" customWidth="1"/>
    <col min="781" max="781" width="1.85546875" style="78" customWidth="1"/>
    <col min="782" max="782" width="6.7109375" style="78" customWidth="1"/>
    <col min="783" max="783" width="1.85546875" style="78" customWidth="1"/>
    <col min="784" max="784" width="6.140625" style="78" bestFit="1" customWidth="1"/>
    <col min="785" max="785" width="2.42578125" style="78" customWidth="1"/>
    <col min="786" max="786" width="6.5703125" style="78" customWidth="1"/>
    <col min="787" max="787" width="2" style="78" customWidth="1"/>
    <col min="788" max="788" width="6.28515625" style="78" bestFit="1" customWidth="1"/>
    <col min="789" max="789" width="1.85546875" style="78" customWidth="1"/>
    <col min="790" max="790" width="6.28515625" style="78" bestFit="1" customWidth="1"/>
    <col min="791" max="791" width="1.85546875" style="78" customWidth="1"/>
    <col min="792" max="792" width="6.5703125" style="78" customWidth="1"/>
    <col min="793" max="793" width="3.140625" style="78" customWidth="1"/>
    <col min="794" max="794" width="6.7109375" style="78" bestFit="1" customWidth="1"/>
    <col min="795" max="795" width="3" style="78" customWidth="1"/>
    <col min="796" max="1023" width="12.5703125" style="78"/>
    <col min="1024" max="1024" width="7.85546875" style="78" customWidth="1"/>
    <col min="1025" max="1025" width="42.28515625" style="78" bestFit="1" customWidth="1"/>
    <col min="1026" max="1026" width="5.7109375" style="78" customWidth="1"/>
    <col min="1027" max="1027" width="2" style="78" customWidth="1"/>
    <col min="1028" max="1028" width="7" style="78" customWidth="1"/>
    <col min="1029" max="1029" width="1.85546875" style="78" customWidth="1"/>
    <col min="1030" max="1030" width="6.7109375" style="78" customWidth="1"/>
    <col min="1031" max="1031" width="1.85546875" style="78" customWidth="1"/>
    <col min="1032" max="1032" width="6.140625" style="78" bestFit="1" customWidth="1"/>
    <col min="1033" max="1033" width="1.5703125" style="78" customWidth="1"/>
    <col min="1034" max="1034" width="6.28515625" style="78" customWidth="1"/>
    <col min="1035" max="1035" width="2.28515625" style="78" customWidth="1"/>
    <col min="1036" max="1036" width="6.7109375" style="78" bestFit="1" customWidth="1"/>
    <col min="1037" max="1037" width="1.85546875" style="78" customWidth="1"/>
    <col min="1038" max="1038" width="6.7109375" style="78" customWidth="1"/>
    <col min="1039" max="1039" width="1.85546875" style="78" customWidth="1"/>
    <col min="1040" max="1040" width="6.140625" style="78" bestFit="1" customWidth="1"/>
    <col min="1041" max="1041" width="2.42578125" style="78" customWidth="1"/>
    <col min="1042" max="1042" width="6.5703125" style="78" customWidth="1"/>
    <col min="1043" max="1043" width="2" style="78" customWidth="1"/>
    <col min="1044" max="1044" width="6.28515625" style="78" bestFit="1" customWidth="1"/>
    <col min="1045" max="1045" width="1.85546875" style="78" customWidth="1"/>
    <col min="1046" max="1046" width="6.28515625" style="78" bestFit="1" customWidth="1"/>
    <col min="1047" max="1047" width="1.85546875" style="78" customWidth="1"/>
    <col min="1048" max="1048" width="6.5703125" style="78" customWidth="1"/>
    <col min="1049" max="1049" width="3.140625" style="78" customWidth="1"/>
    <col min="1050" max="1050" width="6.7109375" style="78" bestFit="1" customWidth="1"/>
    <col min="1051" max="1051" width="3" style="78" customWidth="1"/>
    <col min="1052" max="1279" width="12.5703125" style="78"/>
    <col min="1280" max="1280" width="7.85546875" style="78" customWidth="1"/>
    <col min="1281" max="1281" width="42.28515625" style="78" bestFit="1" customWidth="1"/>
    <col min="1282" max="1282" width="5.7109375" style="78" customWidth="1"/>
    <col min="1283" max="1283" width="2" style="78" customWidth="1"/>
    <col min="1284" max="1284" width="7" style="78" customWidth="1"/>
    <col min="1285" max="1285" width="1.85546875" style="78" customWidth="1"/>
    <col min="1286" max="1286" width="6.7109375" style="78" customWidth="1"/>
    <col min="1287" max="1287" width="1.85546875" style="78" customWidth="1"/>
    <col min="1288" max="1288" width="6.140625" style="78" bestFit="1" customWidth="1"/>
    <col min="1289" max="1289" width="1.5703125" style="78" customWidth="1"/>
    <col min="1290" max="1290" width="6.28515625" style="78" customWidth="1"/>
    <col min="1291" max="1291" width="2.28515625" style="78" customWidth="1"/>
    <col min="1292" max="1292" width="6.7109375" style="78" bestFit="1" customWidth="1"/>
    <col min="1293" max="1293" width="1.85546875" style="78" customWidth="1"/>
    <col min="1294" max="1294" width="6.7109375" style="78" customWidth="1"/>
    <col min="1295" max="1295" width="1.85546875" style="78" customWidth="1"/>
    <col min="1296" max="1296" width="6.140625" style="78" bestFit="1" customWidth="1"/>
    <col min="1297" max="1297" width="2.42578125" style="78" customWidth="1"/>
    <col min="1298" max="1298" width="6.5703125" style="78" customWidth="1"/>
    <col min="1299" max="1299" width="2" style="78" customWidth="1"/>
    <col min="1300" max="1300" width="6.28515625" style="78" bestFit="1" customWidth="1"/>
    <col min="1301" max="1301" width="1.85546875" style="78" customWidth="1"/>
    <col min="1302" max="1302" width="6.28515625" style="78" bestFit="1" customWidth="1"/>
    <col min="1303" max="1303" width="1.85546875" style="78" customWidth="1"/>
    <col min="1304" max="1304" width="6.5703125" style="78" customWidth="1"/>
    <col min="1305" max="1305" width="3.140625" style="78" customWidth="1"/>
    <col min="1306" max="1306" width="6.7109375" style="78" bestFit="1" customWidth="1"/>
    <col min="1307" max="1307" width="3" style="78" customWidth="1"/>
    <col min="1308" max="1535" width="12.5703125" style="78"/>
    <col min="1536" max="1536" width="7.85546875" style="78" customWidth="1"/>
    <col min="1537" max="1537" width="42.28515625" style="78" bestFit="1" customWidth="1"/>
    <col min="1538" max="1538" width="5.7109375" style="78" customWidth="1"/>
    <col min="1539" max="1539" width="2" style="78" customWidth="1"/>
    <col min="1540" max="1540" width="7" style="78" customWidth="1"/>
    <col min="1541" max="1541" width="1.85546875" style="78" customWidth="1"/>
    <col min="1542" max="1542" width="6.7109375" style="78" customWidth="1"/>
    <col min="1543" max="1543" width="1.85546875" style="78" customWidth="1"/>
    <col min="1544" max="1544" width="6.140625" style="78" bestFit="1" customWidth="1"/>
    <col min="1545" max="1545" width="1.5703125" style="78" customWidth="1"/>
    <col min="1546" max="1546" width="6.28515625" style="78" customWidth="1"/>
    <col min="1547" max="1547" width="2.28515625" style="78" customWidth="1"/>
    <col min="1548" max="1548" width="6.7109375" style="78" bestFit="1" customWidth="1"/>
    <col min="1549" max="1549" width="1.85546875" style="78" customWidth="1"/>
    <col min="1550" max="1550" width="6.7109375" style="78" customWidth="1"/>
    <col min="1551" max="1551" width="1.85546875" style="78" customWidth="1"/>
    <col min="1552" max="1552" width="6.140625" style="78" bestFit="1" customWidth="1"/>
    <col min="1553" max="1553" width="2.42578125" style="78" customWidth="1"/>
    <col min="1554" max="1554" width="6.5703125" style="78" customWidth="1"/>
    <col min="1555" max="1555" width="2" style="78" customWidth="1"/>
    <col min="1556" max="1556" width="6.28515625" style="78" bestFit="1" customWidth="1"/>
    <col min="1557" max="1557" width="1.85546875" style="78" customWidth="1"/>
    <col min="1558" max="1558" width="6.28515625" style="78" bestFit="1" customWidth="1"/>
    <col min="1559" max="1559" width="1.85546875" style="78" customWidth="1"/>
    <col min="1560" max="1560" width="6.5703125" style="78" customWidth="1"/>
    <col min="1561" max="1561" width="3.140625" style="78" customWidth="1"/>
    <col min="1562" max="1562" width="6.7109375" style="78" bestFit="1" customWidth="1"/>
    <col min="1563" max="1563" width="3" style="78" customWidth="1"/>
    <col min="1564" max="1791" width="12.5703125" style="78"/>
    <col min="1792" max="1792" width="7.85546875" style="78" customWidth="1"/>
    <col min="1793" max="1793" width="42.28515625" style="78" bestFit="1" customWidth="1"/>
    <col min="1794" max="1794" width="5.7109375" style="78" customWidth="1"/>
    <col min="1795" max="1795" width="2" style="78" customWidth="1"/>
    <col min="1796" max="1796" width="7" style="78" customWidth="1"/>
    <col min="1797" max="1797" width="1.85546875" style="78" customWidth="1"/>
    <col min="1798" max="1798" width="6.7109375" style="78" customWidth="1"/>
    <col min="1799" max="1799" width="1.85546875" style="78" customWidth="1"/>
    <col min="1800" max="1800" width="6.140625" style="78" bestFit="1" customWidth="1"/>
    <col min="1801" max="1801" width="1.5703125" style="78" customWidth="1"/>
    <col min="1802" max="1802" width="6.28515625" style="78" customWidth="1"/>
    <col min="1803" max="1803" width="2.28515625" style="78" customWidth="1"/>
    <col min="1804" max="1804" width="6.7109375" style="78" bestFit="1" customWidth="1"/>
    <col min="1805" max="1805" width="1.85546875" style="78" customWidth="1"/>
    <col min="1806" max="1806" width="6.7109375" style="78" customWidth="1"/>
    <col min="1807" max="1807" width="1.85546875" style="78" customWidth="1"/>
    <col min="1808" max="1808" width="6.140625" style="78" bestFit="1" customWidth="1"/>
    <col min="1809" max="1809" width="2.42578125" style="78" customWidth="1"/>
    <col min="1810" max="1810" width="6.5703125" style="78" customWidth="1"/>
    <col min="1811" max="1811" width="2" style="78" customWidth="1"/>
    <col min="1812" max="1812" width="6.28515625" style="78" bestFit="1" customWidth="1"/>
    <col min="1813" max="1813" width="1.85546875" style="78" customWidth="1"/>
    <col min="1814" max="1814" width="6.28515625" style="78" bestFit="1" customWidth="1"/>
    <col min="1815" max="1815" width="1.85546875" style="78" customWidth="1"/>
    <col min="1816" max="1816" width="6.5703125" style="78" customWidth="1"/>
    <col min="1817" max="1817" width="3.140625" style="78" customWidth="1"/>
    <col min="1818" max="1818" width="6.7109375" style="78" bestFit="1" customWidth="1"/>
    <col min="1819" max="1819" width="3" style="78" customWidth="1"/>
    <col min="1820" max="2047" width="12.5703125" style="78"/>
    <col min="2048" max="2048" width="7.85546875" style="78" customWidth="1"/>
    <col min="2049" max="2049" width="42.28515625" style="78" bestFit="1" customWidth="1"/>
    <col min="2050" max="2050" width="5.7109375" style="78" customWidth="1"/>
    <col min="2051" max="2051" width="2" style="78" customWidth="1"/>
    <col min="2052" max="2052" width="7" style="78" customWidth="1"/>
    <col min="2053" max="2053" width="1.85546875" style="78" customWidth="1"/>
    <col min="2054" max="2054" width="6.7109375" style="78" customWidth="1"/>
    <col min="2055" max="2055" width="1.85546875" style="78" customWidth="1"/>
    <col min="2056" max="2056" width="6.140625" style="78" bestFit="1" customWidth="1"/>
    <col min="2057" max="2057" width="1.5703125" style="78" customWidth="1"/>
    <col min="2058" max="2058" width="6.28515625" style="78" customWidth="1"/>
    <col min="2059" max="2059" width="2.28515625" style="78" customWidth="1"/>
    <col min="2060" max="2060" width="6.7109375" style="78" bestFit="1" customWidth="1"/>
    <col min="2061" max="2061" width="1.85546875" style="78" customWidth="1"/>
    <col min="2062" max="2062" width="6.7109375" style="78" customWidth="1"/>
    <col min="2063" max="2063" width="1.85546875" style="78" customWidth="1"/>
    <col min="2064" max="2064" width="6.140625" style="78" bestFit="1" customWidth="1"/>
    <col min="2065" max="2065" width="2.42578125" style="78" customWidth="1"/>
    <col min="2066" max="2066" width="6.5703125" style="78" customWidth="1"/>
    <col min="2067" max="2067" width="2" style="78" customWidth="1"/>
    <col min="2068" max="2068" width="6.28515625" style="78" bestFit="1" customWidth="1"/>
    <col min="2069" max="2069" width="1.85546875" style="78" customWidth="1"/>
    <col min="2070" max="2070" width="6.28515625" style="78" bestFit="1" customWidth="1"/>
    <col min="2071" max="2071" width="1.85546875" style="78" customWidth="1"/>
    <col min="2072" max="2072" width="6.5703125" style="78" customWidth="1"/>
    <col min="2073" max="2073" width="3.140625" style="78" customWidth="1"/>
    <col min="2074" max="2074" width="6.7109375" style="78" bestFit="1" customWidth="1"/>
    <col min="2075" max="2075" width="3" style="78" customWidth="1"/>
    <col min="2076" max="2303" width="12.5703125" style="78"/>
    <col min="2304" max="2304" width="7.85546875" style="78" customWidth="1"/>
    <col min="2305" max="2305" width="42.28515625" style="78" bestFit="1" customWidth="1"/>
    <col min="2306" max="2306" width="5.7109375" style="78" customWidth="1"/>
    <col min="2307" max="2307" width="2" style="78" customWidth="1"/>
    <col min="2308" max="2308" width="7" style="78" customWidth="1"/>
    <col min="2309" max="2309" width="1.85546875" style="78" customWidth="1"/>
    <col min="2310" max="2310" width="6.7109375" style="78" customWidth="1"/>
    <col min="2311" max="2311" width="1.85546875" style="78" customWidth="1"/>
    <col min="2312" max="2312" width="6.140625" style="78" bestFit="1" customWidth="1"/>
    <col min="2313" max="2313" width="1.5703125" style="78" customWidth="1"/>
    <col min="2314" max="2314" width="6.28515625" style="78" customWidth="1"/>
    <col min="2315" max="2315" width="2.28515625" style="78" customWidth="1"/>
    <col min="2316" max="2316" width="6.7109375" style="78" bestFit="1" customWidth="1"/>
    <col min="2317" max="2317" width="1.85546875" style="78" customWidth="1"/>
    <col min="2318" max="2318" width="6.7109375" style="78" customWidth="1"/>
    <col min="2319" max="2319" width="1.85546875" style="78" customWidth="1"/>
    <col min="2320" max="2320" width="6.140625" style="78" bestFit="1" customWidth="1"/>
    <col min="2321" max="2321" width="2.42578125" style="78" customWidth="1"/>
    <col min="2322" max="2322" width="6.5703125" style="78" customWidth="1"/>
    <col min="2323" max="2323" width="2" style="78" customWidth="1"/>
    <col min="2324" max="2324" width="6.28515625" style="78" bestFit="1" customWidth="1"/>
    <col min="2325" max="2325" width="1.85546875" style="78" customWidth="1"/>
    <col min="2326" max="2326" width="6.28515625" style="78" bestFit="1" customWidth="1"/>
    <col min="2327" max="2327" width="1.85546875" style="78" customWidth="1"/>
    <col min="2328" max="2328" width="6.5703125" style="78" customWidth="1"/>
    <col min="2329" max="2329" width="3.140625" style="78" customWidth="1"/>
    <col min="2330" max="2330" width="6.7109375" style="78" bestFit="1" customWidth="1"/>
    <col min="2331" max="2331" width="3" style="78" customWidth="1"/>
    <col min="2332" max="2559" width="12.5703125" style="78"/>
    <col min="2560" max="2560" width="7.85546875" style="78" customWidth="1"/>
    <col min="2561" max="2561" width="42.28515625" style="78" bestFit="1" customWidth="1"/>
    <col min="2562" max="2562" width="5.7109375" style="78" customWidth="1"/>
    <col min="2563" max="2563" width="2" style="78" customWidth="1"/>
    <col min="2564" max="2564" width="7" style="78" customWidth="1"/>
    <col min="2565" max="2565" width="1.85546875" style="78" customWidth="1"/>
    <col min="2566" max="2566" width="6.7109375" style="78" customWidth="1"/>
    <col min="2567" max="2567" width="1.85546875" style="78" customWidth="1"/>
    <col min="2568" max="2568" width="6.140625" style="78" bestFit="1" customWidth="1"/>
    <col min="2569" max="2569" width="1.5703125" style="78" customWidth="1"/>
    <col min="2570" max="2570" width="6.28515625" style="78" customWidth="1"/>
    <col min="2571" max="2571" width="2.28515625" style="78" customWidth="1"/>
    <col min="2572" max="2572" width="6.7109375" style="78" bestFit="1" customWidth="1"/>
    <col min="2573" max="2573" width="1.85546875" style="78" customWidth="1"/>
    <col min="2574" max="2574" width="6.7109375" style="78" customWidth="1"/>
    <col min="2575" max="2575" width="1.85546875" style="78" customWidth="1"/>
    <col min="2576" max="2576" width="6.140625" style="78" bestFit="1" customWidth="1"/>
    <col min="2577" max="2577" width="2.42578125" style="78" customWidth="1"/>
    <col min="2578" max="2578" width="6.5703125" style="78" customWidth="1"/>
    <col min="2579" max="2579" width="2" style="78" customWidth="1"/>
    <col min="2580" max="2580" width="6.28515625" style="78" bestFit="1" customWidth="1"/>
    <col min="2581" max="2581" width="1.85546875" style="78" customWidth="1"/>
    <col min="2582" max="2582" width="6.28515625" style="78" bestFit="1" customWidth="1"/>
    <col min="2583" max="2583" width="1.85546875" style="78" customWidth="1"/>
    <col min="2584" max="2584" width="6.5703125" style="78" customWidth="1"/>
    <col min="2585" max="2585" width="3.140625" style="78" customWidth="1"/>
    <col min="2586" max="2586" width="6.7109375" style="78" bestFit="1" customWidth="1"/>
    <col min="2587" max="2587" width="3" style="78" customWidth="1"/>
    <col min="2588" max="2815" width="12.5703125" style="78"/>
    <col min="2816" max="2816" width="7.85546875" style="78" customWidth="1"/>
    <col min="2817" max="2817" width="42.28515625" style="78" bestFit="1" customWidth="1"/>
    <col min="2818" max="2818" width="5.7109375" style="78" customWidth="1"/>
    <col min="2819" max="2819" width="2" style="78" customWidth="1"/>
    <col min="2820" max="2820" width="7" style="78" customWidth="1"/>
    <col min="2821" max="2821" width="1.85546875" style="78" customWidth="1"/>
    <col min="2822" max="2822" width="6.7109375" style="78" customWidth="1"/>
    <col min="2823" max="2823" width="1.85546875" style="78" customWidth="1"/>
    <col min="2824" max="2824" width="6.140625" style="78" bestFit="1" customWidth="1"/>
    <col min="2825" max="2825" width="1.5703125" style="78" customWidth="1"/>
    <col min="2826" max="2826" width="6.28515625" style="78" customWidth="1"/>
    <col min="2827" max="2827" width="2.28515625" style="78" customWidth="1"/>
    <col min="2828" max="2828" width="6.7109375" style="78" bestFit="1" customWidth="1"/>
    <col min="2829" max="2829" width="1.85546875" style="78" customWidth="1"/>
    <col min="2830" max="2830" width="6.7109375" style="78" customWidth="1"/>
    <col min="2831" max="2831" width="1.85546875" style="78" customWidth="1"/>
    <col min="2832" max="2832" width="6.140625" style="78" bestFit="1" customWidth="1"/>
    <col min="2833" max="2833" width="2.42578125" style="78" customWidth="1"/>
    <col min="2834" max="2834" width="6.5703125" style="78" customWidth="1"/>
    <col min="2835" max="2835" width="2" style="78" customWidth="1"/>
    <col min="2836" max="2836" width="6.28515625" style="78" bestFit="1" customWidth="1"/>
    <col min="2837" max="2837" width="1.85546875" style="78" customWidth="1"/>
    <col min="2838" max="2838" width="6.28515625" style="78" bestFit="1" customWidth="1"/>
    <col min="2839" max="2839" width="1.85546875" style="78" customWidth="1"/>
    <col min="2840" max="2840" width="6.5703125" style="78" customWidth="1"/>
    <col min="2841" max="2841" width="3.140625" style="78" customWidth="1"/>
    <col min="2842" max="2842" width="6.7109375" style="78" bestFit="1" customWidth="1"/>
    <col min="2843" max="2843" width="3" style="78" customWidth="1"/>
    <col min="2844" max="3071" width="12.5703125" style="78"/>
    <col min="3072" max="3072" width="7.85546875" style="78" customWidth="1"/>
    <col min="3073" max="3073" width="42.28515625" style="78" bestFit="1" customWidth="1"/>
    <col min="3074" max="3074" width="5.7109375" style="78" customWidth="1"/>
    <col min="3075" max="3075" width="2" style="78" customWidth="1"/>
    <col min="3076" max="3076" width="7" style="78" customWidth="1"/>
    <col min="3077" max="3077" width="1.85546875" style="78" customWidth="1"/>
    <col min="3078" max="3078" width="6.7109375" style="78" customWidth="1"/>
    <col min="3079" max="3079" width="1.85546875" style="78" customWidth="1"/>
    <col min="3080" max="3080" width="6.140625" style="78" bestFit="1" customWidth="1"/>
    <col min="3081" max="3081" width="1.5703125" style="78" customWidth="1"/>
    <col min="3082" max="3082" width="6.28515625" style="78" customWidth="1"/>
    <col min="3083" max="3083" width="2.28515625" style="78" customWidth="1"/>
    <col min="3084" max="3084" width="6.7109375" style="78" bestFit="1" customWidth="1"/>
    <col min="3085" max="3085" width="1.85546875" style="78" customWidth="1"/>
    <col min="3086" max="3086" width="6.7109375" style="78" customWidth="1"/>
    <col min="3087" max="3087" width="1.85546875" style="78" customWidth="1"/>
    <col min="3088" max="3088" width="6.140625" style="78" bestFit="1" customWidth="1"/>
    <col min="3089" max="3089" width="2.42578125" style="78" customWidth="1"/>
    <col min="3090" max="3090" width="6.5703125" style="78" customWidth="1"/>
    <col min="3091" max="3091" width="2" style="78" customWidth="1"/>
    <col min="3092" max="3092" width="6.28515625" style="78" bestFit="1" customWidth="1"/>
    <col min="3093" max="3093" width="1.85546875" style="78" customWidth="1"/>
    <col min="3094" max="3094" width="6.28515625" style="78" bestFit="1" customWidth="1"/>
    <col min="3095" max="3095" width="1.85546875" style="78" customWidth="1"/>
    <col min="3096" max="3096" width="6.5703125" style="78" customWidth="1"/>
    <col min="3097" max="3097" width="3.140625" style="78" customWidth="1"/>
    <col min="3098" max="3098" width="6.7109375" style="78" bestFit="1" customWidth="1"/>
    <col min="3099" max="3099" width="3" style="78" customWidth="1"/>
    <col min="3100" max="3327" width="12.5703125" style="78"/>
    <col min="3328" max="3328" width="7.85546875" style="78" customWidth="1"/>
    <col min="3329" max="3329" width="42.28515625" style="78" bestFit="1" customWidth="1"/>
    <col min="3330" max="3330" width="5.7109375" style="78" customWidth="1"/>
    <col min="3331" max="3331" width="2" style="78" customWidth="1"/>
    <col min="3332" max="3332" width="7" style="78" customWidth="1"/>
    <col min="3333" max="3333" width="1.85546875" style="78" customWidth="1"/>
    <col min="3334" max="3334" width="6.7109375" style="78" customWidth="1"/>
    <col min="3335" max="3335" width="1.85546875" style="78" customWidth="1"/>
    <col min="3336" max="3336" width="6.140625" style="78" bestFit="1" customWidth="1"/>
    <col min="3337" max="3337" width="1.5703125" style="78" customWidth="1"/>
    <col min="3338" max="3338" width="6.28515625" style="78" customWidth="1"/>
    <col min="3339" max="3339" width="2.28515625" style="78" customWidth="1"/>
    <col min="3340" max="3340" width="6.7109375" style="78" bestFit="1" customWidth="1"/>
    <col min="3341" max="3341" width="1.85546875" style="78" customWidth="1"/>
    <col min="3342" max="3342" width="6.7109375" style="78" customWidth="1"/>
    <col min="3343" max="3343" width="1.85546875" style="78" customWidth="1"/>
    <col min="3344" max="3344" width="6.140625" style="78" bestFit="1" customWidth="1"/>
    <col min="3345" max="3345" width="2.42578125" style="78" customWidth="1"/>
    <col min="3346" max="3346" width="6.5703125" style="78" customWidth="1"/>
    <col min="3347" max="3347" width="2" style="78" customWidth="1"/>
    <col min="3348" max="3348" width="6.28515625" style="78" bestFit="1" customWidth="1"/>
    <col min="3349" max="3349" width="1.85546875" style="78" customWidth="1"/>
    <col min="3350" max="3350" width="6.28515625" style="78" bestFit="1" customWidth="1"/>
    <col min="3351" max="3351" width="1.85546875" style="78" customWidth="1"/>
    <col min="3352" max="3352" width="6.5703125" style="78" customWidth="1"/>
    <col min="3353" max="3353" width="3.140625" style="78" customWidth="1"/>
    <col min="3354" max="3354" width="6.7109375" style="78" bestFit="1" customWidth="1"/>
    <col min="3355" max="3355" width="3" style="78" customWidth="1"/>
    <col min="3356" max="3583" width="12.5703125" style="78"/>
    <col min="3584" max="3584" width="7.85546875" style="78" customWidth="1"/>
    <col min="3585" max="3585" width="42.28515625" style="78" bestFit="1" customWidth="1"/>
    <col min="3586" max="3586" width="5.7109375" style="78" customWidth="1"/>
    <col min="3587" max="3587" width="2" style="78" customWidth="1"/>
    <col min="3588" max="3588" width="7" style="78" customWidth="1"/>
    <col min="3589" max="3589" width="1.85546875" style="78" customWidth="1"/>
    <col min="3590" max="3590" width="6.7109375" style="78" customWidth="1"/>
    <col min="3591" max="3591" width="1.85546875" style="78" customWidth="1"/>
    <col min="3592" max="3592" width="6.140625" style="78" bestFit="1" customWidth="1"/>
    <col min="3593" max="3593" width="1.5703125" style="78" customWidth="1"/>
    <col min="3594" max="3594" width="6.28515625" style="78" customWidth="1"/>
    <col min="3595" max="3595" width="2.28515625" style="78" customWidth="1"/>
    <col min="3596" max="3596" width="6.7109375" style="78" bestFit="1" customWidth="1"/>
    <col min="3597" max="3597" width="1.85546875" style="78" customWidth="1"/>
    <col min="3598" max="3598" width="6.7109375" style="78" customWidth="1"/>
    <col min="3599" max="3599" width="1.85546875" style="78" customWidth="1"/>
    <col min="3600" max="3600" width="6.140625" style="78" bestFit="1" customWidth="1"/>
    <col min="3601" max="3601" width="2.42578125" style="78" customWidth="1"/>
    <col min="3602" max="3602" width="6.5703125" style="78" customWidth="1"/>
    <col min="3603" max="3603" width="2" style="78" customWidth="1"/>
    <col min="3604" max="3604" width="6.28515625" style="78" bestFit="1" customWidth="1"/>
    <col min="3605" max="3605" width="1.85546875" style="78" customWidth="1"/>
    <col min="3606" max="3606" width="6.28515625" style="78" bestFit="1" customWidth="1"/>
    <col min="3607" max="3607" width="1.85546875" style="78" customWidth="1"/>
    <col min="3608" max="3608" width="6.5703125" style="78" customWidth="1"/>
    <col min="3609" max="3609" width="3.140625" style="78" customWidth="1"/>
    <col min="3610" max="3610" width="6.7109375" style="78" bestFit="1" customWidth="1"/>
    <col min="3611" max="3611" width="3" style="78" customWidth="1"/>
    <col min="3612" max="3839" width="12.5703125" style="78"/>
    <col min="3840" max="3840" width="7.85546875" style="78" customWidth="1"/>
    <col min="3841" max="3841" width="42.28515625" style="78" bestFit="1" customWidth="1"/>
    <col min="3842" max="3842" width="5.7109375" style="78" customWidth="1"/>
    <col min="3843" max="3843" width="2" style="78" customWidth="1"/>
    <col min="3844" max="3844" width="7" style="78" customWidth="1"/>
    <col min="3845" max="3845" width="1.85546875" style="78" customWidth="1"/>
    <col min="3846" max="3846" width="6.7109375" style="78" customWidth="1"/>
    <col min="3847" max="3847" width="1.85546875" style="78" customWidth="1"/>
    <col min="3848" max="3848" width="6.140625" style="78" bestFit="1" customWidth="1"/>
    <col min="3849" max="3849" width="1.5703125" style="78" customWidth="1"/>
    <col min="3850" max="3850" width="6.28515625" style="78" customWidth="1"/>
    <col min="3851" max="3851" width="2.28515625" style="78" customWidth="1"/>
    <col min="3852" max="3852" width="6.7109375" style="78" bestFit="1" customWidth="1"/>
    <col min="3853" max="3853" width="1.85546875" style="78" customWidth="1"/>
    <col min="3854" max="3854" width="6.7109375" style="78" customWidth="1"/>
    <col min="3855" max="3855" width="1.85546875" style="78" customWidth="1"/>
    <col min="3856" max="3856" width="6.140625" style="78" bestFit="1" customWidth="1"/>
    <col min="3857" max="3857" width="2.42578125" style="78" customWidth="1"/>
    <col min="3858" max="3858" width="6.5703125" style="78" customWidth="1"/>
    <col min="3859" max="3859" width="2" style="78" customWidth="1"/>
    <col min="3860" max="3860" width="6.28515625" style="78" bestFit="1" customWidth="1"/>
    <col min="3861" max="3861" width="1.85546875" style="78" customWidth="1"/>
    <col min="3862" max="3862" width="6.28515625" style="78" bestFit="1" customWidth="1"/>
    <col min="3863" max="3863" width="1.85546875" style="78" customWidth="1"/>
    <col min="3864" max="3864" width="6.5703125" style="78" customWidth="1"/>
    <col min="3865" max="3865" width="3.140625" style="78" customWidth="1"/>
    <col min="3866" max="3866" width="6.7109375" style="78" bestFit="1" customWidth="1"/>
    <col min="3867" max="3867" width="3" style="78" customWidth="1"/>
    <col min="3868" max="4095" width="12.5703125" style="78"/>
    <col min="4096" max="4096" width="7.85546875" style="78" customWidth="1"/>
    <col min="4097" max="4097" width="42.28515625" style="78" bestFit="1" customWidth="1"/>
    <col min="4098" max="4098" width="5.7109375" style="78" customWidth="1"/>
    <col min="4099" max="4099" width="2" style="78" customWidth="1"/>
    <col min="4100" max="4100" width="7" style="78" customWidth="1"/>
    <col min="4101" max="4101" width="1.85546875" style="78" customWidth="1"/>
    <col min="4102" max="4102" width="6.7109375" style="78" customWidth="1"/>
    <col min="4103" max="4103" width="1.85546875" style="78" customWidth="1"/>
    <col min="4104" max="4104" width="6.140625" style="78" bestFit="1" customWidth="1"/>
    <col min="4105" max="4105" width="1.5703125" style="78" customWidth="1"/>
    <col min="4106" max="4106" width="6.28515625" style="78" customWidth="1"/>
    <col min="4107" max="4107" width="2.28515625" style="78" customWidth="1"/>
    <col min="4108" max="4108" width="6.7109375" style="78" bestFit="1" customWidth="1"/>
    <col min="4109" max="4109" width="1.85546875" style="78" customWidth="1"/>
    <col min="4110" max="4110" width="6.7109375" style="78" customWidth="1"/>
    <col min="4111" max="4111" width="1.85546875" style="78" customWidth="1"/>
    <col min="4112" max="4112" width="6.140625" style="78" bestFit="1" customWidth="1"/>
    <col min="4113" max="4113" width="2.42578125" style="78" customWidth="1"/>
    <col min="4114" max="4114" width="6.5703125" style="78" customWidth="1"/>
    <col min="4115" max="4115" width="2" style="78" customWidth="1"/>
    <col min="4116" max="4116" width="6.28515625" style="78" bestFit="1" customWidth="1"/>
    <col min="4117" max="4117" width="1.85546875" style="78" customWidth="1"/>
    <col min="4118" max="4118" width="6.28515625" style="78" bestFit="1" customWidth="1"/>
    <col min="4119" max="4119" width="1.85546875" style="78" customWidth="1"/>
    <col min="4120" max="4120" width="6.5703125" style="78" customWidth="1"/>
    <col min="4121" max="4121" width="3.140625" style="78" customWidth="1"/>
    <col min="4122" max="4122" width="6.7109375" style="78" bestFit="1" customWidth="1"/>
    <col min="4123" max="4123" width="3" style="78" customWidth="1"/>
    <col min="4124" max="4351" width="12.5703125" style="78"/>
    <col min="4352" max="4352" width="7.85546875" style="78" customWidth="1"/>
    <col min="4353" max="4353" width="42.28515625" style="78" bestFit="1" customWidth="1"/>
    <col min="4354" max="4354" width="5.7109375" style="78" customWidth="1"/>
    <col min="4355" max="4355" width="2" style="78" customWidth="1"/>
    <col min="4356" max="4356" width="7" style="78" customWidth="1"/>
    <col min="4357" max="4357" width="1.85546875" style="78" customWidth="1"/>
    <col min="4358" max="4358" width="6.7109375" style="78" customWidth="1"/>
    <col min="4359" max="4359" width="1.85546875" style="78" customWidth="1"/>
    <col min="4360" max="4360" width="6.140625" style="78" bestFit="1" customWidth="1"/>
    <col min="4361" max="4361" width="1.5703125" style="78" customWidth="1"/>
    <col min="4362" max="4362" width="6.28515625" style="78" customWidth="1"/>
    <col min="4363" max="4363" width="2.28515625" style="78" customWidth="1"/>
    <col min="4364" max="4364" width="6.7109375" style="78" bestFit="1" customWidth="1"/>
    <col min="4365" max="4365" width="1.85546875" style="78" customWidth="1"/>
    <col min="4366" max="4366" width="6.7109375" style="78" customWidth="1"/>
    <col min="4367" max="4367" width="1.85546875" style="78" customWidth="1"/>
    <col min="4368" max="4368" width="6.140625" style="78" bestFit="1" customWidth="1"/>
    <col min="4369" max="4369" width="2.42578125" style="78" customWidth="1"/>
    <col min="4370" max="4370" width="6.5703125" style="78" customWidth="1"/>
    <col min="4371" max="4371" width="2" style="78" customWidth="1"/>
    <col min="4372" max="4372" width="6.28515625" style="78" bestFit="1" customWidth="1"/>
    <col min="4373" max="4373" width="1.85546875" style="78" customWidth="1"/>
    <col min="4374" max="4374" width="6.28515625" style="78" bestFit="1" customWidth="1"/>
    <col min="4375" max="4375" width="1.85546875" style="78" customWidth="1"/>
    <col min="4376" max="4376" width="6.5703125" style="78" customWidth="1"/>
    <col min="4377" max="4377" width="3.140625" style="78" customWidth="1"/>
    <col min="4378" max="4378" width="6.7109375" style="78" bestFit="1" customWidth="1"/>
    <col min="4379" max="4379" width="3" style="78" customWidth="1"/>
    <col min="4380" max="4607" width="12.5703125" style="78"/>
    <col min="4608" max="4608" width="7.85546875" style="78" customWidth="1"/>
    <col min="4609" max="4609" width="42.28515625" style="78" bestFit="1" customWidth="1"/>
    <col min="4610" max="4610" width="5.7109375" style="78" customWidth="1"/>
    <col min="4611" max="4611" width="2" style="78" customWidth="1"/>
    <col min="4612" max="4612" width="7" style="78" customWidth="1"/>
    <col min="4613" max="4613" width="1.85546875" style="78" customWidth="1"/>
    <col min="4614" max="4614" width="6.7109375" style="78" customWidth="1"/>
    <col min="4615" max="4615" width="1.85546875" style="78" customWidth="1"/>
    <col min="4616" max="4616" width="6.140625" style="78" bestFit="1" customWidth="1"/>
    <col min="4617" max="4617" width="1.5703125" style="78" customWidth="1"/>
    <col min="4618" max="4618" width="6.28515625" style="78" customWidth="1"/>
    <col min="4619" max="4619" width="2.28515625" style="78" customWidth="1"/>
    <col min="4620" max="4620" width="6.7109375" style="78" bestFit="1" customWidth="1"/>
    <col min="4621" max="4621" width="1.85546875" style="78" customWidth="1"/>
    <col min="4622" max="4622" width="6.7109375" style="78" customWidth="1"/>
    <col min="4623" max="4623" width="1.85546875" style="78" customWidth="1"/>
    <col min="4624" max="4624" width="6.140625" style="78" bestFit="1" customWidth="1"/>
    <col min="4625" max="4625" width="2.42578125" style="78" customWidth="1"/>
    <col min="4626" max="4626" width="6.5703125" style="78" customWidth="1"/>
    <col min="4627" max="4627" width="2" style="78" customWidth="1"/>
    <col min="4628" max="4628" width="6.28515625" style="78" bestFit="1" customWidth="1"/>
    <col min="4629" max="4629" width="1.85546875" style="78" customWidth="1"/>
    <col min="4630" max="4630" width="6.28515625" style="78" bestFit="1" customWidth="1"/>
    <col min="4631" max="4631" width="1.85546875" style="78" customWidth="1"/>
    <col min="4632" max="4632" width="6.5703125" style="78" customWidth="1"/>
    <col min="4633" max="4633" width="3.140625" style="78" customWidth="1"/>
    <col min="4634" max="4634" width="6.7109375" style="78" bestFit="1" customWidth="1"/>
    <col min="4635" max="4635" width="3" style="78" customWidth="1"/>
    <col min="4636" max="4863" width="12.5703125" style="78"/>
    <col min="4864" max="4864" width="7.85546875" style="78" customWidth="1"/>
    <col min="4865" max="4865" width="42.28515625" style="78" bestFit="1" customWidth="1"/>
    <col min="4866" max="4866" width="5.7109375" style="78" customWidth="1"/>
    <col min="4867" max="4867" width="2" style="78" customWidth="1"/>
    <col min="4868" max="4868" width="7" style="78" customWidth="1"/>
    <col min="4869" max="4869" width="1.85546875" style="78" customWidth="1"/>
    <col min="4870" max="4870" width="6.7109375" style="78" customWidth="1"/>
    <col min="4871" max="4871" width="1.85546875" style="78" customWidth="1"/>
    <col min="4872" max="4872" width="6.140625" style="78" bestFit="1" customWidth="1"/>
    <col min="4873" max="4873" width="1.5703125" style="78" customWidth="1"/>
    <col min="4874" max="4874" width="6.28515625" style="78" customWidth="1"/>
    <col min="4875" max="4875" width="2.28515625" style="78" customWidth="1"/>
    <col min="4876" max="4876" width="6.7109375" style="78" bestFit="1" customWidth="1"/>
    <col min="4877" max="4877" width="1.85546875" style="78" customWidth="1"/>
    <col min="4878" max="4878" width="6.7109375" style="78" customWidth="1"/>
    <col min="4879" max="4879" width="1.85546875" style="78" customWidth="1"/>
    <col min="4880" max="4880" width="6.140625" style="78" bestFit="1" customWidth="1"/>
    <col min="4881" max="4881" width="2.42578125" style="78" customWidth="1"/>
    <col min="4882" max="4882" width="6.5703125" style="78" customWidth="1"/>
    <col min="4883" max="4883" width="2" style="78" customWidth="1"/>
    <col min="4884" max="4884" width="6.28515625" style="78" bestFit="1" customWidth="1"/>
    <col min="4885" max="4885" width="1.85546875" style="78" customWidth="1"/>
    <col min="4886" max="4886" width="6.28515625" style="78" bestFit="1" customWidth="1"/>
    <col min="4887" max="4887" width="1.85546875" style="78" customWidth="1"/>
    <col min="4888" max="4888" width="6.5703125" style="78" customWidth="1"/>
    <col min="4889" max="4889" width="3.140625" style="78" customWidth="1"/>
    <col min="4890" max="4890" width="6.7109375" style="78" bestFit="1" customWidth="1"/>
    <col min="4891" max="4891" width="3" style="78" customWidth="1"/>
    <col min="4892" max="5119" width="12.5703125" style="78"/>
    <col min="5120" max="5120" width="7.85546875" style="78" customWidth="1"/>
    <col min="5121" max="5121" width="42.28515625" style="78" bestFit="1" customWidth="1"/>
    <col min="5122" max="5122" width="5.7109375" style="78" customWidth="1"/>
    <col min="5123" max="5123" width="2" style="78" customWidth="1"/>
    <col min="5124" max="5124" width="7" style="78" customWidth="1"/>
    <col min="5125" max="5125" width="1.85546875" style="78" customWidth="1"/>
    <col min="5126" max="5126" width="6.7109375" style="78" customWidth="1"/>
    <col min="5127" max="5127" width="1.85546875" style="78" customWidth="1"/>
    <col min="5128" max="5128" width="6.140625" style="78" bestFit="1" customWidth="1"/>
    <col min="5129" max="5129" width="1.5703125" style="78" customWidth="1"/>
    <col min="5130" max="5130" width="6.28515625" style="78" customWidth="1"/>
    <col min="5131" max="5131" width="2.28515625" style="78" customWidth="1"/>
    <col min="5132" max="5132" width="6.7109375" style="78" bestFit="1" customWidth="1"/>
    <col min="5133" max="5133" width="1.85546875" style="78" customWidth="1"/>
    <col min="5134" max="5134" width="6.7109375" style="78" customWidth="1"/>
    <col min="5135" max="5135" width="1.85546875" style="78" customWidth="1"/>
    <col min="5136" max="5136" width="6.140625" style="78" bestFit="1" customWidth="1"/>
    <col min="5137" max="5137" width="2.42578125" style="78" customWidth="1"/>
    <col min="5138" max="5138" width="6.5703125" style="78" customWidth="1"/>
    <col min="5139" max="5139" width="2" style="78" customWidth="1"/>
    <col min="5140" max="5140" width="6.28515625" style="78" bestFit="1" customWidth="1"/>
    <col min="5141" max="5141" width="1.85546875" style="78" customWidth="1"/>
    <col min="5142" max="5142" width="6.28515625" style="78" bestFit="1" customWidth="1"/>
    <col min="5143" max="5143" width="1.85546875" style="78" customWidth="1"/>
    <col min="5144" max="5144" width="6.5703125" style="78" customWidth="1"/>
    <col min="5145" max="5145" width="3.140625" style="78" customWidth="1"/>
    <col min="5146" max="5146" width="6.7109375" style="78" bestFit="1" customWidth="1"/>
    <col min="5147" max="5147" width="3" style="78" customWidth="1"/>
    <col min="5148" max="5375" width="12.5703125" style="78"/>
    <col min="5376" max="5376" width="7.85546875" style="78" customWidth="1"/>
    <col min="5377" max="5377" width="42.28515625" style="78" bestFit="1" customWidth="1"/>
    <col min="5378" max="5378" width="5.7109375" style="78" customWidth="1"/>
    <col min="5379" max="5379" width="2" style="78" customWidth="1"/>
    <col min="5380" max="5380" width="7" style="78" customWidth="1"/>
    <col min="5381" max="5381" width="1.85546875" style="78" customWidth="1"/>
    <col min="5382" max="5382" width="6.7109375" style="78" customWidth="1"/>
    <col min="5383" max="5383" width="1.85546875" style="78" customWidth="1"/>
    <col min="5384" max="5384" width="6.140625" style="78" bestFit="1" customWidth="1"/>
    <col min="5385" max="5385" width="1.5703125" style="78" customWidth="1"/>
    <col min="5386" max="5386" width="6.28515625" style="78" customWidth="1"/>
    <col min="5387" max="5387" width="2.28515625" style="78" customWidth="1"/>
    <col min="5388" max="5388" width="6.7109375" style="78" bestFit="1" customWidth="1"/>
    <col min="5389" max="5389" width="1.85546875" style="78" customWidth="1"/>
    <col min="5390" max="5390" width="6.7109375" style="78" customWidth="1"/>
    <col min="5391" max="5391" width="1.85546875" style="78" customWidth="1"/>
    <col min="5392" max="5392" width="6.140625" style="78" bestFit="1" customWidth="1"/>
    <col min="5393" max="5393" width="2.42578125" style="78" customWidth="1"/>
    <col min="5394" max="5394" width="6.5703125" style="78" customWidth="1"/>
    <col min="5395" max="5395" width="2" style="78" customWidth="1"/>
    <col min="5396" max="5396" width="6.28515625" style="78" bestFit="1" customWidth="1"/>
    <col min="5397" max="5397" width="1.85546875" style="78" customWidth="1"/>
    <col min="5398" max="5398" width="6.28515625" style="78" bestFit="1" customWidth="1"/>
    <col min="5399" max="5399" width="1.85546875" style="78" customWidth="1"/>
    <col min="5400" max="5400" width="6.5703125" style="78" customWidth="1"/>
    <col min="5401" max="5401" width="3.140625" style="78" customWidth="1"/>
    <col min="5402" max="5402" width="6.7109375" style="78" bestFit="1" customWidth="1"/>
    <col min="5403" max="5403" width="3" style="78" customWidth="1"/>
    <col min="5404" max="5631" width="12.5703125" style="78"/>
    <col min="5632" max="5632" width="7.85546875" style="78" customWidth="1"/>
    <col min="5633" max="5633" width="42.28515625" style="78" bestFit="1" customWidth="1"/>
    <col min="5634" max="5634" width="5.7109375" style="78" customWidth="1"/>
    <col min="5635" max="5635" width="2" style="78" customWidth="1"/>
    <col min="5636" max="5636" width="7" style="78" customWidth="1"/>
    <col min="5637" max="5637" width="1.85546875" style="78" customWidth="1"/>
    <col min="5638" max="5638" width="6.7109375" style="78" customWidth="1"/>
    <col min="5639" max="5639" width="1.85546875" style="78" customWidth="1"/>
    <col min="5640" max="5640" width="6.140625" style="78" bestFit="1" customWidth="1"/>
    <col min="5641" max="5641" width="1.5703125" style="78" customWidth="1"/>
    <col min="5642" max="5642" width="6.28515625" style="78" customWidth="1"/>
    <col min="5643" max="5643" width="2.28515625" style="78" customWidth="1"/>
    <col min="5644" max="5644" width="6.7109375" style="78" bestFit="1" customWidth="1"/>
    <col min="5645" max="5645" width="1.85546875" style="78" customWidth="1"/>
    <col min="5646" max="5646" width="6.7109375" style="78" customWidth="1"/>
    <col min="5647" max="5647" width="1.85546875" style="78" customWidth="1"/>
    <col min="5648" max="5648" width="6.140625" style="78" bestFit="1" customWidth="1"/>
    <col min="5649" max="5649" width="2.42578125" style="78" customWidth="1"/>
    <col min="5650" max="5650" width="6.5703125" style="78" customWidth="1"/>
    <col min="5651" max="5651" width="2" style="78" customWidth="1"/>
    <col min="5652" max="5652" width="6.28515625" style="78" bestFit="1" customWidth="1"/>
    <col min="5653" max="5653" width="1.85546875" style="78" customWidth="1"/>
    <col min="5654" max="5654" width="6.28515625" style="78" bestFit="1" customWidth="1"/>
    <col min="5655" max="5655" width="1.85546875" style="78" customWidth="1"/>
    <col min="5656" max="5656" width="6.5703125" style="78" customWidth="1"/>
    <col min="5657" max="5657" width="3.140625" style="78" customWidth="1"/>
    <col min="5658" max="5658" width="6.7109375" style="78" bestFit="1" customWidth="1"/>
    <col min="5659" max="5659" width="3" style="78" customWidth="1"/>
    <col min="5660" max="5887" width="12.5703125" style="78"/>
    <col min="5888" max="5888" width="7.85546875" style="78" customWidth="1"/>
    <col min="5889" max="5889" width="42.28515625" style="78" bestFit="1" customWidth="1"/>
    <col min="5890" max="5890" width="5.7109375" style="78" customWidth="1"/>
    <col min="5891" max="5891" width="2" style="78" customWidth="1"/>
    <col min="5892" max="5892" width="7" style="78" customWidth="1"/>
    <col min="5893" max="5893" width="1.85546875" style="78" customWidth="1"/>
    <col min="5894" max="5894" width="6.7109375" style="78" customWidth="1"/>
    <col min="5895" max="5895" width="1.85546875" style="78" customWidth="1"/>
    <col min="5896" max="5896" width="6.140625" style="78" bestFit="1" customWidth="1"/>
    <col min="5897" max="5897" width="1.5703125" style="78" customWidth="1"/>
    <col min="5898" max="5898" width="6.28515625" style="78" customWidth="1"/>
    <col min="5899" max="5899" width="2.28515625" style="78" customWidth="1"/>
    <col min="5900" max="5900" width="6.7109375" style="78" bestFit="1" customWidth="1"/>
    <col min="5901" max="5901" width="1.85546875" style="78" customWidth="1"/>
    <col min="5902" max="5902" width="6.7109375" style="78" customWidth="1"/>
    <col min="5903" max="5903" width="1.85546875" style="78" customWidth="1"/>
    <col min="5904" max="5904" width="6.140625" style="78" bestFit="1" customWidth="1"/>
    <col min="5905" max="5905" width="2.42578125" style="78" customWidth="1"/>
    <col min="5906" max="5906" width="6.5703125" style="78" customWidth="1"/>
    <col min="5907" max="5907" width="2" style="78" customWidth="1"/>
    <col min="5908" max="5908" width="6.28515625" style="78" bestFit="1" customWidth="1"/>
    <col min="5909" max="5909" width="1.85546875" style="78" customWidth="1"/>
    <col min="5910" max="5910" width="6.28515625" style="78" bestFit="1" customWidth="1"/>
    <col min="5911" max="5911" width="1.85546875" style="78" customWidth="1"/>
    <col min="5912" max="5912" width="6.5703125" style="78" customWidth="1"/>
    <col min="5913" max="5913" width="3.140625" style="78" customWidth="1"/>
    <col min="5914" max="5914" width="6.7109375" style="78" bestFit="1" customWidth="1"/>
    <col min="5915" max="5915" width="3" style="78" customWidth="1"/>
    <col min="5916" max="6143" width="12.5703125" style="78"/>
    <col min="6144" max="6144" width="7.85546875" style="78" customWidth="1"/>
    <col min="6145" max="6145" width="42.28515625" style="78" bestFit="1" customWidth="1"/>
    <col min="6146" max="6146" width="5.7109375" style="78" customWidth="1"/>
    <col min="6147" max="6147" width="2" style="78" customWidth="1"/>
    <col min="6148" max="6148" width="7" style="78" customWidth="1"/>
    <col min="6149" max="6149" width="1.85546875" style="78" customWidth="1"/>
    <col min="6150" max="6150" width="6.7109375" style="78" customWidth="1"/>
    <col min="6151" max="6151" width="1.85546875" style="78" customWidth="1"/>
    <col min="6152" max="6152" width="6.140625" style="78" bestFit="1" customWidth="1"/>
    <col min="6153" max="6153" width="1.5703125" style="78" customWidth="1"/>
    <col min="6154" max="6154" width="6.28515625" style="78" customWidth="1"/>
    <col min="6155" max="6155" width="2.28515625" style="78" customWidth="1"/>
    <col min="6156" max="6156" width="6.7109375" style="78" bestFit="1" customWidth="1"/>
    <col min="6157" max="6157" width="1.85546875" style="78" customWidth="1"/>
    <col min="6158" max="6158" width="6.7109375" style="78" customWidth="1"/>
    <col min="6159" max="6159" width="1.85546875" style="78" customWidth="1"/>
    <col min="6160" max="6160" width="6.140625" style="78" bestFit="1" customWidth="1"/>
    <col min="6161" max="6161" width="2.42578125" style="78" customWidth="1"/>
    <col min="6162" max="6162" width="6.5703125" style="78" customWidth="1"/>
    <col min="6163" max="6163" width="2" style="78" customWidth="1"/>
    <col min="6164" max="6164" width="6.28515625" style="78" bestFit="1" customWidth="1"/>
    <col min="6165" max="6165" width="1.85546875" style="78" customWidth="1"/>
    <col min="6166" max="6166" width="6.28515625" style="78" bestFit="1" customWidth="1"/>
    <col min="6167" max="6167" width="1.85546875" style="78" customWidth="1"/>
    <col min="6168" max="6168" width="6.5703125" style="78" customWidth="1"/>
    <col min="6169" max="6169" width="3.140625" style="78" customWidth="1"/>
    <col min="6170" max="6170" width="6.7109375" style="78" bestFit="1" customWidth="1"/>
    <col min="6171" max="6171" width="3" style="78" customWidth="1"/>
    <col min="6172" max="6399" width="12.5703125" style="78"/>
    <col min="6400" max="6400" width="7.85546875" style="78" customWidth="1"/>
    <col min="6401" max="6401" width="42.28515625" style="78" bestFit="1" customWidth="1"/>
    <col min="6402" max="6402" width="5.7109375" style="78" customWidth="1"/>
    <col min="6403" max="6403" width="2" style="78" customWidth="1"/>
    <col min="6404" max="6404" width="7" style="78" customWidth="1"/>
    <col min="6405" max="6405" width="1.85546875" style="78" customWidth="1"/>
    <col min="6406" max="6406" width="6.7109375" style="78" customWidth="1"/>
    <col min="6407" max="6407" width="1.85546875" style="78" customWidth="1"/>
    <col min="6408" max="6408" width="6.140625" style="78" bestFit="1" customWidth="1"/>
    <col min="6409" max="6409" width="1.5703125" style="78" customWidth="1"/>
    <col min="6410" max="6410" width="6.28515625" style="78" customWidth="1"/>
    <col min="6411" max="6411" width="2.28515625" style="78" customWidth="1"/>
    <col min="6412" max="6412" width="6.7109375" style="78" bestFit="1" customWidth="1"/>
    <col min="6413" max="6413" width="1.85546875" style="78" customWidth="1"/>
    <col min="6414" max="6414" width="6.7109375" style="78" customWidth="1"/>
    <col min="6415" max="6415" width="1.85546875" style="78" customWidth="1"/>
    <col min="6416" max="6416" width="6.140625" style="78" bestFit="1" customWidth="1"/>
    <col min="6417" max="6417" width="2.42578125" style="78" customWidth="1"/>
    <col min="6418" max="6418" width="6.5703125" style="78" customWidth="1"/>
    <col min="6419" max="6419" width="2" style="78" customWidth="1"/>
    <col min="6420" max="6420" width="6.28515625" style="78" bestFit="1" customWidth="1"/>
    <col min="6421" max="6421" width="1.85546875" style="78" customWidth="1"/>
    <col min="6422" max="6422" width="6.28515625" style="78" bestFit="1" customWidth="1"/>
    <col min="6423" max="6423" width="1.85546875" style="78" customWidth="1"/>
    <col min="6424" max="6424" width="6.5703125" style="78" customWidth="1"/>
    <col min="6425" max="6425" width="3.140625" style="78" customWidth="1"/>
    <col min="6426" max="6426" width="6.7109375" style="78" bestFit="1" customWidth="1"/>
    <col min="6427" max="6427" width="3" style="78" customWidth="1"/>
    <col min="6428" max="6655" width="12.5703125" style="78"/>
    <col min="6656" max="6656" width="7.85546875" style="78" customWidth="1"/>
    <col min="6657" max="6657" width="42.28515625" style="78" bestFit="1" customWidth="1"/>
    <col min="6658" max="6658" width="5.7109375" style="78" customWidth="1"/>
    <col min="6659" max="6659" width="2" style="78" customWidth="1"/>
    <col min="6660" max="6660" width="7" style="78" customWidth="1"/>
    <col min="6661" max="6661" width="1.85546875" style="78" customWidth="1"/>
    <col min="6662" max="6662" width="6.7109375" style="78" customWidth="1"/>
    <col min="6663" max="6663" width="1.85546875" style="78" customWidth="1"/>
    <col min="6664" max="6664" width="6.140625" style="78" bestFit="1" customWidth="1"/>
    <col min="6665" max="6665" width="1.5703125" style="78" customWidth="1"/>
    <col min="6666" max="6666" width="6.28515625" style="78" customWidth="1"/>
    <col min="6667" max="6667" width="2.28515625" style="78" customWidth="1"/>
    <col min="6668" max="6668" width="6.7109375" style="78" bestFit="1" customWidth="1"/>
    <col min="6669" max="6669" width="1.85546875" style="78" customWidth="1"/>
    <col min="6670" max="6670" width="6.7109375" style="78" customWidth="1"/>
    <col min="6671" max="6671" width="1.85546875" style="78" customWidth="1"/>
    <col min="6672" max="6672" width="6.140625" style="78" bestFit="1" customWidth="1"/>
    <col min="6673" max="6673" width="2.42578125" style="78" customWidth="1"/>
    <col min="6674" max="6674" width="6.5703125" style="78" customWidth="1"/>
    <col min="6675" max="6675" width="2" style="78" customWidth="1"/>
    <col min="6676" max="6676" width="6.28515625" style="78" bestFit="1" customWidth="1"/>
    <col min="6677" max="6677" width="1.85546875" style="78" customWidth="1"/>
    <col min="6678" max="6678" width="6.28515625" style="78" bestFit="1" customWidth="1"/>
    <col min="6679" max="6679" width="1.85546875" style="78" customWidth="1"/>
    <col min="6680" max="6680" width="6.5703125" style="78" customWidth="1"/>
    <col min="6681" max="6681" width="3.140625" style="78" customWidth="1"/>
    <col min="6682" max="6682" width="6.7109375" style="78" bestFit="1" customWidth="1"/>
    <col min="6683" max="6683" width="3" style="78" customWidth="1"/>
    <col min="6684" max="6911" width="12.5703125" style="78"/>
    <col min="6912" max="6912" width="7.85546875" style="78" customWidth="1"/>
    <col min="6913" max="6913" width="42.28515625" style="78" bestFit="1" customWidth="1"/>
    <col min="6914" max="6914" width="5.7109375" style="78" customWidth="1"/>
    <col min="6915" max="6915" width="2" style="78" customWidth="1"/>
    <col min="6916" max="6916" width="7" style="78" customWidth="1"/>
    <col min="6917" max="6917" width="1.85546875" style="78" customWidth="1"/>
    <col min="6918" max="6918" width="6.7109375" style="78" customWidth="1"/>
    <col min="6919" max="6919" width="1.85546875" style="78" customWidth="1"/>
    <col min="6920" max="6920" width="6.140625" style="78" bestFit="1" customWidth="1"/>
    <col min="6921" max="6921" width="1.5703125" style="78" customWidth="1"/>
    <col min="6922" max="6922" width="6.28515625" style="78" customWidth="1"/>
    <col min="6923" max="6923" width="2.28515625" style="78" customWidth="1"/>
    <col min="6924" max="6924" width="6.7109375" style="78" bestFit="1" customWidth="1"/>
    <col min="6925" max="6925" width="1.85546875" style="78" customWidth="1"/>
    <col min="6926" max="6926" width="6.7109375" style="78" customWidth="1"/>
    <col min="6927" max="6927" width="1.85546875" style="78" customWidth="1"/>
    <col min="6928" max="6928" width="6.140625" style="78" bestFit="1" customWidth="1"/>
    <col min="6929" max="6929" width="2.42578125" style="78" customWidth="1"/>
    <col min="6930" max="6930" width="6.5703125" style="78" customWidth="1"/>
    <col min="6931" max="6931" width="2" style="78" customWidth="1"/>
    <col min="6932" max="6932" width="6.28515625" style="78" bestFit="1" customWidth="1"/>
    <col min="6933" max="6933" width="1.85546875" style="78" customWidth="1"/>
    <col min="6934" max="6934" width="6.28515625" style="78" bestFit="1" customWidth="1"/>
    <col min="6935" max="6935" width="1.85546875" style="78" customWidth="1"/>
    <col min="6936" max="6936" width="6.5703125" style="78" customWidth="1"/>
    <col min="6937" max="6937" width="3.140625" style="78" customWidth="1"/>
    <col min="6938" max="6938" width="6.7109375" style="78" bestFit="1" customWidth="1"/>
    <col min="6939" max="6939" width="3" style="78" customWidth="1"/>
    <col min="6940" max="7167" width="12.5703125" style="78"/>
    <col min="7168" max="7168" width="7.85546875" style="78" customWidth="1"/>
    <col min="7169" max="7169" width="42.28515625" style="78" bestFit="1" customWidth="1"/>
    <col min="7170" max="7170" width="5.7109375" style="78" customWidth="1"/>
    <col min="7171" max="7171" width="2" style="78" customWidth="1"/>
    <col min="7172" max="7172" width="7" style="78" customWidth="1"/>
    <col min="7173" max="7173" width="1.85546875" style="78" customWidth="1"/>
    <col min="7174" max="7174" width="6.7109375" style="78" customWidth="1"/>
    <col min="7175" max="7175" width="1.85546875" style="78" customWidth="1"/>
    <col min="7176" max="7176" width="6.140625" style="78" bestFit="1" customWidth="1"/>
    <col min="7177" max="7177" width="1.5703125" style="78" customWidth="1"/>
    <col min="7178" max="7178" width="6.28515625" style="78" customWidth="1"/>
    <col min="7179" max="7179" width="2.28515625" style="78" customWidth="1"/>
    <col min="7180" max="7180" width="6.7109375" style="78" bestFit="1" customWidth="1"/>
    <col min="7181" max="7181" width="1.85546875" style="78" customWidth="1"/>
    <col min="7182" max="7182" width="6.7109375" style="78" customWidth="1"/>
    <col min="7183" max="7183" width="1.85546875" style="78" customWidth="1"/>
    <col min="7184" max="7184" width="6.140625" style="78" bestFit="1" customWidth="1"/>
    <col min="7185" max="7185" width="2.42578125" style="78" customWidth="1"/>
    <col min="7186" max="7186" width="6.5703125" style="78" customWidth="1"/>
    <col min="7187" max="7187" width="2" style="78" customWidth="1"/>
    <col min="7188" max="7188" width="6.28515625" style="78" bestFit="1" customWidth="1"/>
    <col min="7189" max="7189" width="1.85546875" style="78" customWidth="1"/>
    <col min="7190" max="7190" width="6.28515625" style="78" bestFit="1" customWidth="1"/>
    <col min="7191" max="7191" width="1.85546875" style="78" customWidth="1"/>
    <col min="7192" max="7192" width="6.5703125" style="78" customWidth="1"/>
    <col min="7193" max="7193" width="3.140625" style="78" customWidth="1"/>
    <col min="7194" max="7194" width="6.7109375" style="78" bestFit="1" customWidth="1"/>
    <col min="7195" max="7195" width="3" style="78" customWidth="1"/>
    <col min="7196" max="7423" width="12.5703125" style="78"/>
    <col min="7424" max="7424" width="7.85546875" style="78" customWidth="1"/>
    <col min="7425" max="7425" width="42.28515625" style="78" bestFit="1" customWidth="1"/>
    <col min="7426" max="7426" width="5.7109375" style="78" customWidth="1"/>
    <col min="7427" max="7427" width="2" style="78" customWidth="1"/>
    <col min="7428" max="7428" width="7" style="78" customWidth="1"/>
    <col min="7429" max="7429" width="1.85546875" style="78" customWidth="1"/>
    <col min="7430" max="7430" width="6.7109375" style="78" customWidth="1"/>
    <col min="7431" max="7431" width="1.85546875" style="78" customWidth="1"/>
    <col min="7432" max="7432" width="6.140625" style="78" bestFit="1" customWidth="1"/>
    <col min="7433" max="7433" width="1.5703125" style="78" customWidth="1"/>
    <col min="7434" max="7434" width="6.28515625" style="78" customWidth="1"/>
    <col min="7435" max="7435" width="2.28515625" style="78" customWidth="1"/>
    <col min="7436" max="7436" width="6.7109375" style="78" bestFit="1" customWidth="1"/>
    <col min="7437" max="7437" width="1.85546875" style="78" customWidth="1"/>
    <col min="7438" max="7438" width="6.7109375" style="78" customWidth="1"/>
    <col min="7439" max="7439" width="1.85546875" style="78" customWidth="1"/>
    <col min="7440" max="7440" width="6.140625" style="78" bestFit="1" customWidth="1"/>
    <col min="7441" max="7441" width="2.42578125" style="78" customWidth="1"/>
    <col min="7442" max="7442" width="6.5703125" style="78" customWidth="1"/>
    <col min="7443" max="7443" width="2" style="78" customWidth="1"/>
    <col min="7444" max="7444" width="6.28515625" style="78" bestFit="1" customWidth="1"/>
    <col min="7445" max="7445" width="1.85546875" style="78" customWidth="1"/>
    <col min="7446" max="7446" width="6.28515625" style="78" bestFit="1" customWidth="1"/>
    <col min="7447" max="7447" width="1.85546875" style="78" customWidth="1"/>
    <col min="7448" max="7448" width="6.5703125" style="78" customWidth="1"/>
    <col min="7449" max="7449" width="3.140625" style="78" customWidth="1"/>
    <col min="7450" max="7450" width="6.7109375" style="78" bestFit="1" customWidth="1"/>
    <col min="7451" max="7451" width="3" style="78" customWidth="1"/>
    <col min="7452" max="7679" width="12.5703125" style="78"/>
    <col min="7680" max="7680" width="7.85546875" style="78" customWidth="1"/>
    <col min="7681" max="7681" width="42.28515625" style="78" bestFit="1" customWidth="1"/>
    <col min="7682" max="7682" width="5.7109375" style="78" customWidth="1"/>
    <col min="7683" max="7683" width="2" style="78" customWidth="1"/>
    <col min="7684" max="7684" width="7" style="78" customWidth="1"/>
    <col min="7685" max="7685" width="1.85546875" style="78" customWidth="1"/>
    <col min="7686" max="7686" width="6.7109375" style="78" customWidth="1"/>
    <col min="7687" max="7687" width="1.85546875" style="78" customWidth="1"/>
    <col min="7688" max="7688" width="6.140625" style="78" bestFit="1" customWidth="1"/>
    <col min="7689" max="7689" width="1.5703125" style="78" customWidth="1"/>
    <col min="7690" max="7690" width="6.28515625" style="78" customWidth="1"/>
    <col min="7691" max="7691" width="2.28515625" style="78" customWidth="1"/>
    <col min="7692" max="7692" width="6.7109375" style="78" bestFit="1" customWidth="1"/>
    <col min="7693" max="7693" width="1.85546875" style="78" customWidth="1"/>
    <col min="7694" max="7694" width="6.7109375" style="78" customWidth="1"/>
    <col min="7695" max="7695" width="1.85546875" style="78" customWidth="1"/>
    <col min="7696" max="7696" width="6.140625" style="78" bestFit="1" customWidth="1"/>
    <col min="7697" max="7697" width="2.42578125" style="78" customWidth="1"/>
    <col min="7698" max="7698" width="6.5703125" style="78" customWidth="1"/>
    <col min="7699" max="7699" width="2" style="78" customWidth="1"/>
    <col min="7700" max="7700" width="6.28515625" style="78" bestFit="1" customWidth="1"/>
    <col min="7701" max="7701" width="1.85546875" style="78" customWidth="1"/>
    <col min="7702" max="7702" width="6.28515625" style="78" bestFit="1" customWidth="1"/>
    <col min="7703" max="7703" width="1.85546875" style="78" customWidth="1"/>
    <col min="7704" max="7704" width="6.5703125" style="78" customWidth="1"/>
    <col min="7705" max="7705" width="3.140625" style="78" customWidth="1"/>
    <col min="7706" max="7706" width="6.7109375" style="78" bestFit="1" customWidth="1"/>
    <col min="7707" max="7707" width="3" style="78" customWidth="1"/>
    <col min="7708" max="7935" width="12.5703125" style="78"/>
    <col min="7936" max="7936" width="7.85546875" style="78" customWidth="1"/>
    <col min="7937" max="7937" width="42.28515625" style="78" bestFit="1" customWidth="1"/>
    <col min="7938" max="7938" width="5.7109375" style="78" customWidth="1"/>
    <col min="7939" max="7939" width="2" style="78" customWidth="1"/>
    <col min="7940" max="7940" width="7" style="78" customWidth="1"/>
    <col min="7941" max="7941" width="1.85546875" style="78" customWidth="1"/>
    <col min="7942" max="7942" width="6.7109375" style="78" customWidth="1"/>
    <col min="7943" max="7943" width="1.85546875" style="78" customWidth="1"/>
    <col min="7944" max="7944" width="6.140625" style="78" bestFit="1" customWidth="1"/>
    <col min="7945" max="7945" width="1.5703125" style="78" customWidth="1"/>
    <col min="7946" max="7946" width="6.28515625" style="78" customWidth="1"/>
    <col min="7947" max="7947" width="2.28515625" style="78" customWidth="1"/>
    <col min="7948" max="7948" width="6.7109375" style="78" bestFit="1" customWidth="1"/>
    <col min="7949" max="7949" width="1.85546875" style="78" customWidth="1"/>
    <col min="7950" max="7950" width="6.7109375" style="78" customWidth="1"/>
    <col min="7951" max="7951" width="1.85546875" style="78" customWidth="1"/>
    <col min="7952" max="7952" width="6.140625" style="78" bestFit="1" customWidth="1"/>
    <col min="7953" max="7953" width="2.42578125" style="78" customWidth="1"/>
    <col min="7954" max="7954" width="6.5703125" style="78" customWidth="1"/>
    <col min="7955" max="7955" width="2" style="78" customWidth="1"/>
    <col min="7956" max="7956" width="6.28515625" style="78" bestFit="1" customWidth="1"/>
    <col min="7957" max="7957" width="1.85546875" style="78" customWidth="1"/>
    <col min="7958" max="7958" width="6.28515625" style="78" bestFit="1" customWidth="1"/>
    <col min="7959" max="7959" width="1.85546875" style="78" customWidth="1"/>
    <col min="7960" max="7960" width="6.5703125" style="78" customWidth="1"/>
    <col min="7961" max="7961" width="3.140625" style="78" customWidth="1"/>
    <col min="7962" max="7962" width="6.7109375" style="78" bestFit="1" customWidth="1"/>
    <col min="7963" max="7963" width="3" style="78" customWidth="1"/>
    <col min="7964" max="8191" width="12.5703125" style="78"/>
    <col min="8192" max="8192" width="7.85546875" style="78" customWidth="1"/>
    <col min="8193" max="8193" width="42.28515625" style="78" bestFit="1" customWidth="1"/>
    <col min="8194" max="8194" width="5.7109375" style="78" customWidth="1"/>
    <col min="8195" max="8195" width="2" style="78" customWidth="1"/>
    <col min="8196" max="8196" width="7" style="78" customWidth="1"/>
    <col min="8197" max="8197" width="1.85546875" style="78" customWidth="1"/>
    <col min="8198" max="8198" width="6.7109375" style="78" customWidth="1"/>
    <col min="8199" max="8199" width="1.85546875" style="78" customWidth="1"/>
    <col min="8200" max="8200" width="6.140625" style="78" bestFit="1" customWidth="1"/>
    <col min="8201" max="8201" width="1.5703125" style="78" customWidth="1"/>
    <col min="8202" max="8202" width="6.28515625" style="78" customWidth="1"/>
    <col min="8203" max="8203" width="2.28515625" style="78" customWidth="1"/>
    <col min="8204" max="8204" width="6.7109375" style="78" bestFit="1" customWidth="1"/>
    <col min="8205" max="8205" width="1.85546875" style="78" customWidth="1"/>
    <col min="8206" max="8206" width="6.7109375" style="78" customWidth="1"/>
    <col min="8207" max="8207" width="1.85546875" style="78" customWidth="1"/>
    <col min="8208" max="8208" width="6.140625" style="78" bestFit="1" customWidth="1"/>
    <col min="8209" max="8209" width="2.42578125" style="78" customWidth="1"/>
    <col min="8210" max="8210" width="6.5703125" style="78" customWidth="1"/>
    <col min="8211" max="8211" width="2" style="78" customWidth="1"/>
    <col min="8212" max="8212" width="6.28515625" style="78" bestFit="1" customWidth="1"/>
    <col min="8213" max="8213" width="1.85546875" style="78" customWidth="1"/>
    <col min="8214" max="8214" width="6.28515625" style="78" bestFit="1" customWidth="1"/>
    <col min="8215" max="8215" width="1.85546875" style="78" customWidth="1"/>
    <col min="8216" max="8216" width="6.5703125" style="78" customWidth="1"/>
    <col min="8217" max="8217" width="3.140625" style="78" customWidth="1"/>
    <col min="8218" max="8218" width="6.7109375" style="78" bestFit="1" customWidth="1"/>
    <col min="8219" max="8219" width="3" style="78" customWidth="1"/>
    <col min="8220" max="8447" width="12.5703125" style="78"/>
    <col min="8448" max="8448" width="7.85546875" style="78" customWidth="1"/>
    <col min="8449" max="8449" width="42.28515625" style="78" bestFit="1" customWidth="1"/>
    <col min="8450" max="8450" width="5.7109375" style="78" customWidth="1"/>
    <col min="8451" max="8451" width="2" style="78" customWidth="1"/>
    <col min="8452" max="8452" width="7" style="78" customWidth="1"/>
    <col min="8453" max="8453" width="1.85546875" style="78" customWidth="1"/>
    <col min="8454" max="8454" width="6.7109375" style="78" customWidth="1"/>
    <col min="8455" max="8455" width="1.85546875" style="78" customWidth="1"/>
    <col min="8456" max="8456" width="6.140625" style="78" bestFit="1" customWidth="1"/>
    <col min="8457" max="8457" width="1.5703125" style="78" customWidth="1"/>
    <col min="8458" max="8458" width="6.28515625" style="78" customWidth="1"/>
    <col min="8459" max="8459" width="2.28515625" style="78" customWidth="1"/>
    <col min="8460" max="8460" width="6.7109375" style="78" bestFit="1" customWidth="1"/>
    <col min="8461" max="8461" width="1.85546875" style="78" customWidth="1"/>
    <col min="8462" max="8462" width="6.7109375" style="78" customWidth="1"/>
    <col min="8463" max="8463" width="1.85546875" style="78" customWidth="1"/>
    <col min="8464" max="8464" width="6.140625" style="78" bestFit="1" customWidth="1"/>
    <col min="8465" max="8465" width="2.42578125" style="78" customWidth="1"/>
    <col min="8466" max="8466" width="6.5703125" style="78" customWidth="1"/>
    <col min="8467" max="8467" width="2" style="78" customWidth="1"/>
    <col min="8468" max="8468" width="6.28515625" style="78" bestFit="1" customWidth="1"/>
    <col min="8469" max="8469" width="1.85546875" style="78" customWidth="1"/>
    <col min="8470" max="8470" width="6.28515625" style="78" bestFit="1" customWidth="1"/>
    <col min="8471" max="8471" width="1.85546875" style="78" customWidth="1"/>
    <col min="8472" max="8472" width="6.5703125" style="78" customWidth="1"/>
    <col min="8473" max="8473" width="3.140625" style="78" customWidth="1"/>
    <col min="8474" max="8474" width="6.7109375" style="78" bestFit="1" customWidth="1"/>
    <col min="8475" max="8475" width="3" style="78" customWidth="1"/>
    <col min="8476" max="8703" width="12.5703125" style="78"/>
    <col min="8704" max="8704" width="7.85546875" style="78" customWidth="1"/>
    <col min="8705" max="8705" width="42.28515625" style="78" bestFit="1" customWidth="1"/>
    <col min="8706" max="8706" width="5.7109375" style="78" customWidth="1"/>
    <col min="8707" max="8707" width="2" style="78" customWidth="1"/>
    <col min="8708" max="8708" width="7" style="78" customWidth="1"/>
    <col min="8709" max="8709" width="1.85546875" style="78" customWidth="1"/>
    <col min="8710" max="8710" width="6.7109375" style="78" customWidth="1"/>
    <col min="8711" max="8711" width="1.85546875" style="78" customWidth="1"/>
    <col min="8712" max="8712" width="6.140625" style="78" bestFit="1" customWidth="1"/>
    <col min="8713" max="8713" width="1.5703125" style="78" customWidth="1"/>
    <col min="8714" max="8714" width="6.28515625" style="78" customWidth="1"/>
    <col min="8715" max="8715" width="2.28515625" style="78" customWidth="1"/>
    <col min="8716" max="8716" width="6.7109375" style="78" bestFit="1" customWidth="1"/>
    <col min="8717" max="8717" width="1.85546875" style="78" customWidth="1"/>
    <col min="8718" max="8718" width="6.7109375" style="78" customWidth="1"/>
    <col min="8719" max="8719" width="1.85546875" style="78" customWidth="1"/>
    <col min="8720" max="8720" width="6.140625" style="78" bestFit="1" customWidth="1"/>
    <col min="8721" max="8721" width="2.42578125" style="78" customWidth="1"/>
    <col min="8722" max="8722" width="6.5703125" style="78" customWidth="1"/>
    <col min="8723" max="8723" width="2" style="78" customWidth="1"/>
    <col min="8724" max="8724" width="6.28515625" style="78" bestFit="1" customWidth="1"/>
    <col min="8725" max="8725" width="1.85546875" style="78" customWidth="1"/>
    <col min="8726" max="8726" width="6.28515625" style="78" bestFit="1" customWidth="1"/>
    <col min="8727" max="8727" width="1.85546875" style="78" customWidth="1"/>
    <col min="8728" max="8728" width="6.5703125" style="78" customWidth="1"/>
    <col min="8729" max="8729" width="3.140625" style="78" customWidth="1"/>
    <col min="8730" max="8730" width="6.7109375" style="78" bestFit="1" customWidth="1"/>
    <col min="8731" max="8731" width="3" style="78" customWidth="1"/>
    <col min="8732" max="8959" width="12.5703125" style="78"/>
    <col min="8960" max="8960" width="7.85546875" style="78" customWidth="1"/>
    <col min="8961" max="8961" width="42.28515625" style="78" bestFit="1" customWidth="1"/>
    <col min="8962" max="8962" width="5.7109375" style="78" customWidth="1"/>
    <col min="8963" max="8963" width="2" style="78" customWidth="1"/>
    <col min="8964" max="8964" width="7" style="78" customWidth="1"/>
    <col min="8965" max="8965" width="1.85546875" style="78" customWidth="1"/>
    <col min="8966" max="8966" width="6.7109375" style="78" customWidth="1"/>
    <col min="8967" max="8967" width="1.85546875" style="78" customWidth="1"/>
    <col min="8968" max="8968" width="6.140625" style="78" bestFit="1" customWidth="1"/>
    <col min="8969" max="8969" width="1.5703125" style="78" customWidth="1"/>
    <col min="8970" max="8970" width="6.28515625" style="78" customWidth="1"/>
    <col min="8971" max="8971" width="2.28515625" style="78" customWidth="1"/>
    <col min="8972" max="8972" width="6.7109375" style="78" bestFit="1" customWidth="1"/>
    <col min="8973" max="8973" width="1.85546875" style="78" customWidth="1"/>
    <col min="8974" max="8974" width="6.7109375" style="78" customWidth="1"/>
    <col min="8975" max="8975" width="1.85546875" style="78" customWidth="1"/>
    <col min="8976" max="8976" width="6.140625" style="78" bestFit="1" customWidth="1"/>
    <col min="8977" max="8977" width="2.42578125" style="78" customWidth="1"/>
    <col min="8978" max="8978" width="6.5703125" style="78" customWidth="1"/>
    <col min="8979" max="8979" width="2" style="78" customWidth="1"/>
    <col min="8980" max="8980" width="6.28515625" style="78" bestFit="1" customWidth="1"/>
    <col min="8981" max="8981" width="1.85546875" style="78" customWidth="1"/>
    <col min="8982" max="8982" width="6.28515625" style="78" bestFit="1" customWidth="1"/>
    <col min="8983" max="8983" width="1.85546875" style="78" customWidth="1"/>
    <col min="8984" max="8984" width="6.5703125" style="78" customWidth="1"/>
    <col min="8985" max="8985" width="3.140625" style="78" customWidth="1"/>
    <col min="8986" max="8986" width="6.7109375" style="78" bestFit="1" customWidth="1"/>
    <col min="8987" max="8987" width="3" style="78" customWidth="1"/>
    <col min="8988" max="9215" width="12.5703125" style="78"/>
    <col min="9216" max="9216" width="7.85546875" style="78" customWidth="1"/>
    <col min="9217" max="9217" width="42.28515625" style="78" bestFit="1" customWidth="1"/>
    <col min="9218" max="9218" width="5.7109375" style="78" customWidth="1"/>
    <col min="9219" max="9219" width="2" style="78" customWidth="1"/>
    <col min="9220" max="9220" width="7" style="78" customWidth="1"/>
    <col min="9221" max="9221" width="1.85546875" style="78" customWidth="1"/>
    <col min="9222" max="9222" width="6.7109375" style="78" customWidth="1"/>
    <col min="9223" max="9223" width="1.85546875" style="78" customWidth="1"/>
    <col min="9224" max="9224" width="6.140625" style="78" bestFit="1" customWidth="1"/>
    <col min="9225" max="9225" width="1.5703125" style="78" customWidth="1"/>
    <col min="9226" max="9226" width="6.28515625" style="78" customWidth="1"/>
    <col min="9227" max="9227" width="2.28515625" style="78" customWidth="1"/>
    <col min="9228" max="9228" width="6.7109375" style="78" bestFit="1" customWidth="1"/>
    <col min="9229" max="9229" width="1.85546875" style="78" customWidth="1"/>
    <col min="9230" max="9230" width="6.7109375" style="78" customWidth="1"/>
    <col min="9231" max="9231" width="1.85546875" style="78" customWidth="1"/>
    <col min="9232" max="9232" width="6.140625" style="78" bestFit="1" customWidth="1"/>
    <col min="9233" max="9233" width="2.42578125" style="78" customWidth="1"/>
    <col min="9234" max="9234" width="6.5703125" style="78" customWidth="1"/>
    <col min="9235" max="9235" width="2" style="78" customWidth="1"/>
    <col min="9236" max="9236" width="6.28515625" style="78" bestFit="1" customWidth="1"/>
    <col min="9237" max="9237" width="1.85546875" style="78" customWidth="1"/>
    <col min="9238" max="9238" width="6.28515625" style="78" bestFit="1" customWidth="1"/>
    <col min="9239" max="9239" width="1.85546875" style="78" customWidth="1"/>
    <col min="9240" max="9240" width="6.5703125" style="78" customWidth="1"/>
    <col min="9241" max="9241" width="3.140625" style="78" customWidth="1"/>
    <col min="9242" max="9242" width="6.7109375" style="78" bestFit="1" customWidth="1"/>
    <col min="9243" max="9243" width="3" style="78" customWidth="1"/>
    <col min="9244" max="9471" width="12.5703125" style="78"/>
    <col min="9472" max="9472" width="7.85546875" style="78" customWidth="1"/>
    <col min="9473" max="9473" width="42.28515625" style="78" bestFit="1" customWidth="1"/>
    <col min="9474" max="9474" width="5.7109375" style="78" customWidth="1"/>
    <col min="9475" max="9475" width="2" style="78" customWidth="1"/>
    <col min="9476" max="9476" width="7" style="78" customWidth="1"/>
    <col min="9477" max="9477" width="1.85546875" style="78" customWidth="1"/>
    <col min="9478" max="9478" width="6.7109375" style="78" customWidth="1"/>
    <col min="9479" max="9479" width="1.85546875" style="78" customWidth="1"/>
    <col min="9480" max="9480" width="6.140625" style="78" bestFit="1" customWidth="1"/>
    <col min="9481" max="9481" width="1.5703125" style="78" customWidth="1"/>
    <col min="9482" max="9482" width="6.28515625" style="78" customWidth="1"/>
    <col min="9483" max="9483" width="2.28515625" style="78" customWidth="1"/>
    <col min="9484" max="9484" width="6.7109375" style="78" bestFit="1" customWidth="1"/>
    <col min="9485" max="9485" width="1.85546875" style="78" customWidth="1"/>
    <col min="9486" max="9486" width="6.7109375" style="78" customWidth="1"/>
    <col min="9487" max="9487" width="1.85546875" style="78" customWidth="1"/>
    <col min="9488" max="9488" width="6.140625" style="78" bestFit="1" customWidth="1"/>
    <col min="9489" max="9489" width="2.42578125" style="78" customWidth="1"/>
    <col min="9490" max="9490" width="6.5703125" style="78" customWidth="1"/>
    <col min="9491" max="9491" width="2" style="78" customWidth="1"/>
    <col min="9492" max="9492" width="6.28515625" style="78" bestFit="1" customWidth="1"/>
    <col min="9493" max="9493" width="1.85546875" style="78" customWidth="1"/>
    <col min="9494" max="9494" width="6.28515625" style="78" bestFit="1" customWidth="1"/>
    <col min="9495" max="9495" width="1.85546875" style="78" customWidth="1"/>
    <col min="9496" max="9496" width="6.5703125" style="78" customWidth="1"/>
    <col min="9497" max="9497" width="3.140625" style="78" customWidth="1"/>
    <col min="9498" max="9498" width="6.7109375" style="78" bestFit="1" customWidth="1"/>
    <col min="9499" max="9499" width="3" style="78" customWidth="1"/>
    <col min="9500" max="9727" width="12.5703125" style="78"/>
    <col min="9728" max="9728" width="7.85546875" style="78" customWidth="1"/>
    <col min="9729" max="9729" width="42.28515625" style="78" bestFit="1" customWidth="1"/>
    <col min="9730" max="9730" width="5.7109375" style="78" customWidth="1"/>
    <col min="9731" max="9731" width="2" style="78" customWidth="1"/>
    <col min="9732" max="9732" width="7" style="78" customWidth="1"/>
    <col min="9733" max="9733" width="1.85546875" style="78" customWidth="1"/>
    <col min="9734" max="9734" width="6.7109375" style="78" customWidth="1"/>
    <col min="9735" max="9735" width="1.85546875" style="78" customWidth="1"/>
    <col min="9736" max="9736" width="6.140625" style="78" bestFit="1" customWidth="1"/>
    <col min="9737" max="9737" width="1.5703125" style="78" customWidth="1"/>
    <col min="9738" max="9738" width="6.28515625" style="78" customWidth="1"/>
    <col min="9739" max="9739" width="2.28515625" style="78" customWidth="1"/>
    <col min="9740" max="9740" width="6.7109375" style="78" bestFit="1" customWidth="1"/>
    <col min="9741" max="9741" width="1.85546875" style="78" customWidth="1"/>
    <col min="9742" max="9742" width="6.7109375" style="78" customWidth="1"/>
    <col min="9743" max="9743" width="1.85546875" style="78" customWidth="1"/>
    <col min="9744" max="9744" width="6.140625" style="78" bestFit="1" customWidth="1"/>
    <col min="9745" max="9745" width="2.42578125" style="78" customWidth="1"/>
    <col min="9746" max="9746" width="6.5703125" style="78" customWidth="1"/>
    <col min="9747" max="9747" width="2" style="78" customWidth="1"/>
    <col min="9748" max="9748" width="6.28515625" style="78" bestFit="1" customWidth="1"/>
    <col min="9749" max="9749" width="1.85546875" style="78" customWidth="1"/>
    <col min="9750" max="9750" width="6.28515625" style="78" bestFit="1" customWidth="1"/>
    <col min="9751" max="9751" width="1.85546875" style="78" customWidth="1"/>
    <col min="9752" max="9752" width="6.5703125" style="78" customWidth="1"/>
    <col min="9753" max="9753" width="3.140625" style="78" customWidth="1"/>
    <col min="9754" max="9754" width="6.7109375" style="78" bestFit="1" customWidth="1"/>
    <col min="9755" max="9755" width="3" style="78" customWidth="1"/>
    <col min="9756" max="9983" width="12.5703125" style="78"/>
    <col min="9984" max="9984" width="7.85546875" style="78" customWidth="1"/>
    <col min="9985" max="9985" width="42.28515625" style="78" bestFit="1" customWidth="1"/>
    <col min="9986" max="9986" width="5.7109375" style="78" customWidth="1"/>
    <col min="9987" max="9987" width="2" style="78" customWidth="1"/>
    <col min="9988" max="9988" width="7" style="78" customWidth="1"/>
    <col min="9989" max="9989" width="1.85546875" style="78" customWidth="1"/>
    <col min="9990" max="9990" width="6.7109375" style="78" customWidth="1"/>
    <col min="9991" max="9991" width="1.85546875" style="78" customWidth="1"/>
    <col min="9992" max="9992" width="6.140625" style="78" bestFit="1" customWidth="1"/>
    <col min="9993" max="9993" width="1.5703125" style="78" customWidth="1"/>
    <col min="9994" max="9994" width="6.28515625" style="78" customWidth="1"/>
    <col min="9995" max="9995" width="2.28515625" style="78" customWidth="1"/>
    <col min="9996" max="9996" width="6.7109375" style="78" bestFit="1" customWidth="1"/>
    <col min="9997" max="9997" width="1.85546875" style="78" customWidth="1"/>
    <col min="9998" max="9998" width="6.7109375" style="78" customWidth="1"/>
    <col min="9999" max="9999" width="1.85546875" style="78" customWidth="1"/>
    <col min="10000" max="10000" width="6.140625" style="78" bestFit="1" customWidth="1"/>
    <col min="10001" max="10001" width="2.42578125" style="78" customWidth="1"/>
    <col min="10002" max="10002" width="6.5703125" style="78" customWidth="1"/>
    <col min="10003" max="10003" width="2" style="78" customWidth="1"/>
    <col min="10004" max="10004" width="6.28515625" style="78" bestFit="1" customWidth="1"/>
    <col min="10005" max="10005" width="1.85546875" style="78" customWidth="1"/>
    <col min="10006" max="10006" width="6.28515625" style="78" bestFit="1" customWidth="1"/>
    <col min="10007" max="10007" width="1.85546875" style="78" customWidth="1"/>
    <col min="10008" max="10008" width="6.5703125" style="78" customWidth="1"/>
    <col min="10009" max="10009" width="3.140625" style="78" customWidth="1"/>
    <col min="10010" max="10010" width="6.7109375" style="78" bestFit="1" customWidth="1"/>
    <col min="10011" max="10011" width="3" style="78" customWidth="1"/>
    <col min="10012" max="10239" width="12.5703125" style="78"/>
    <col min="10240" max="10240" width="7.85546875" style="78" customWidth="1"/>
    <col min="10241" max="10241" width="42.28515625" style="78" bestFit="1" customWidth="1"/>
    <col min="10242" max="10242" width="5.7109375" style="78" customWidth="1"/>
    <col min="10243" max="10243" width="2" style="78" customWidth="1"/>
    <col min="10244" max="10244" width="7" style="78" customWidth="1"/>
    <col min="10245" max="10245" width="1.85546875" style="78" customWidth="1"/>
    <col min="10246" max="10246" width="6.7109375" style="78" customWidth="1"/>
    <col min="10247" max="10247" width="1.85546875" style="78" customWidth="1"/>
    <col min="10248" max="10248" width="6.140625" style="78" bestFit="1" customWidth="1"/>
    <col min="10249" max="10249" width="1.5703125" style="78" customWidth="1"/>
    <col min="10250" max="10250" width="6.28515625" style="78" customWidth="1"/>
    <col min="10251" max="10251" width="2.28515625" style="78" customWidth="1"/>
    <col min="10252" max="10252" width="6.7109375" style="78" bestFit="1" customWidth="1"/>
    <col min="10253" max="10253" width="1.85546875" style="78" customWidth="1"/>
    <col min="10254" max="10254" width="6.7109375" style="78" customWidth="1"/>
    <col min="10255" max="10255" width="1.85546875" style="78" customWidth="1"/>
    <col min="10256" max="10256" width="6.140625" style="78" bestFit="1" customWidth="1"/>
    <col min="10257" max="10257" width="2.42578125" style="78" customWidth="1"/>
    <col min="10258" max="10258" width="6.5703125" style="78" customWidth="1"/>
    <col min="10259" max="10259" width="2" style="78" customWidth="1"/>
    <col min="10260" max="10260" width="6.28515625" style="78" bestFit="1" customWidth="1"/>
    <col min="10261" max="10261" width="1.85546875" style="78" customWidth="1"/>
    <col min="10262" max="10262" width="6.28515625" style="78" bestFit="1" customWidth="1"/>
    <col min="10263" max="10263" width="1.85546875" style="78" customWidth="1"/>
    <col min="10264" max="10264" width="6.5703125" style="78" customWidth="1"/>
    <col min="10265" max="10265" width="3.140625" style="78" customWidth="1"/>
    <col min="10266" max="10266" width="6.7109375" style="78" bestFit="1" customWidth="1"/>
    <col min="10267" max="10267" width="3" style="78" customWidth="1"/>
    <col min="10268" max="10495" width="12.5703125" style="78"/>
    <col min="10496" max="10496" width="7.85546875" style="78" customWidth="1"/>
    <col min="10497" max="10497" width="42.28515625" style="78" bestFit="1" customWidth="1"/>
    <col min="10498" max="10498" width="5.7109375" style="78" customWidth="1"/>
    <col min="10499" max="10499" width="2" style="78" customWidth="1"/>
    <col min="10500" max="10500" width="7" style="78" customWidth="1"/>
    <col min="10501" max="10501" width="1.85546875" style="78" customWidth="1"/>
    <col min="10502" max="10502" width="6.7109375" style="78" customWidth="1"/>
    <col min="10503" max="10503" width="1.85546875" style="78" customWidth="1"/>
    <col min="10504" max="10504" width="6.140625" style="78" bestFit="1" customWidth="1"/>
    <col min="10505" max="10505" width="1.5703125" style="78" customWidth="1"/>
    <col min="10506" max="10506" width="6.28515625" style="78" customWidth="1"/>
    <col min="10507" max="10507" width="2.28515625" style="78" customWidth="1"/>
    <col min="10508" max="10508" width="6.7109375" style="78" bestFit="1" customWidth="1"/>
    <col min="10509" max="10509" width="1.85546875" style="78" customWidth="1"/>
    <col min="10510" max="10510" width="6.7109375" style="78" customWidth="1"/>
    <col min="10511" max="10511" width="1.85546875" style="78" customWidth="1"/>
    <col min="10512" max="10512" width="6.140625" style="78" bestFit="1" customWidth="1"/>
    <col min="10513" max="10513" width="2.42578125" style="78" customWidth="1"/>
    <col min="10514" max="10514" width="6.5703125" style="78" customWidth="1"/>
    <col min="10515" max="10515" width="2" style="78" customWidth="1"/>
    <col min="10516" max="10516" width="6.28515625" style="78" bestFit="1" customWidth="1"/>
    <col min="10517" max="10517" width="1.85546875" style="78" customWidth="1"/>
    <col min="10518" max="10518" width="6.28515625" style="78" bestFit="1" customWidth="1"/>
    <col min="10519" max="10519" width="1.85546875" style="78" customWidth="1"/>
    <col min="10520" max="10520" width="6.5703125" style="78" customWidth="1"/>
    <col min="10521" max="10521" width="3.140625" style="78" customWidth="1"/>
    <col min="10522" max="10522" width="6.7109375" style="78" bestFit="1" customWidth="1"/>
    <col min="10523" max="10523" width="3" style="78" customWidth="1"/>
    <col min="10524" max="10751" width="12.5703125" style="78"/>
    <col min="10752" max="10752" width="7.85546875" style="78" customWidth="1"/>
    <col min="10753" max="10753" width="42.28515625" style="78" bestFit="1" customWidth="1"/>
    <col min="10754" max="10754" width="5.7109375" style="78" customWidth="1"/>
    <col min="10755" max="10755" width="2" style="78" customWidth="1"/>
    <col min="10756" max="10756" width="7" style="78" customWidth="1"/>
    <col min="10757" max="10757" width="1.85546875" style="78" customWidth="1"/>
    <col min="10758" max="10758" width="6.7109375" style="78" customWidth="1"/>
    <col min="10759" max="10759" width="1.85546875" style="78" customWidth="1"/>
    <col min="10760" max="10760" width="6.140625" style="78" bestFit="1" customWidth="1"/>
    <col min="10761" max="10761" width="1.5703125" style="78" customWidth="1"/>
    <col min="10762" max="10762" width="6.28515625" style="78" customWidth="1"/>
    <col min="10763" max="10763" width="2.28515625" style="78" customWidth="1"/>
    <col min="10764" max="10764" width="6.7109375" style="78" bestFit="1" customWidth="1"/>
    <col min="10765" max="10765" width="1.85546875" style="78" customWidth="1"/>
    <col min="10766" max="10766" width="6.7109375" style="78" customWidth="1"/>
    <col min="10767" max="10767" width="1.85546875" style="78" customWidth="1"/>
    <col min="10768" max="10768" width="6.140625" style="78" bestFit="1" customWidth="1"/>
    <col min="10769" max="10769" width="2.42578125" style="78" customWidth="1"/>
    <col min="10770" max="10770" width="6.5703125" style="78" customWidth="1"/>
    <col min="10771" max="10771" width="2" style="78" customWidth="1"/>
    <col min="10772" max="10772" width="6.28515625" style="78" bestFit="1" customWidth="1"/>
    <col min="10773" max="10773" width="1.85546875" style="78" customWidth="1"/>
    <col min="10774" max="10774" width="6.28515625" style="78" bestFit="1" customWidth="1"/>
    <col min="10775" max="10775" width="1.85546875" style="78" customWidth="1"/>
    <col min="10776" max="10776" width="6.5703125" style="78" customWidth="1"/>
    <col min="10777" max="10777" width="3.140625" style="78" customWidth="1"/>
    <col min="10778" max="10778" width="6.7109375" style="78" bestFit="1" customWidth="1"/>
    <col min="10779" max="10779" width="3" style="78" customWidth="1"/>
    <col min="10780" max="11007" width="12.5703125" style="78"/>
    <col min="11008" max="11008" width="7.85546875" style="78" customWidth="1"/>
    <col min="11009" max="11009" width="42.28515625" style="78" bestFit="1" customWidth="1"/>
    <col min="11010" max="11010" width="5.7109375" style="78" customWidth="1"/>
    <col min="11011" max="11011" width="2" style="78" customWidth="1"/>
    <col min="11012" max="11012" width="7" style="78" customWidth="1"/>
    <col min="11013" max="11013" width="1.85546875" style="78" customWidth="1"/>
    <col min="11014" max="11014" width="6.7109375" style="78" customWidth="1"/>
    <col min="11015" max="11015" width="1.85546875" style="78" customWidth="1"/>
    <col min="11016" max="11016" width="6.140625" style="78" bestFit="1" customWidth="1"/>
    <col min="11017" max="11017" width="1.5703125" style="78" customWidth="1"/>
    <col min="11018" max="11018" width="6.28515625" style="78" customWidth="1"/>
    <col min="11019" max="11019" width="2.28515625" style="78" customWidth="1"/>
    <col min="11020" max="11020" width="6.7109375" style="78" bestFit="1" customWidth="1"/>
    <col min="11021" max="11021" width="1.85546875" style="78" customWidth="1"/>
    <col min="11022" max="11022" width="6.7109375" style="78" customWidth="1"/>
    <col min="11023" max="11023" width="1.85546875" style="78" customWidth="1"/>
    <col min="11024" max="11024" width="6.140625" style="78" bestFit="1" customWidth="1"/>
    <col min="11025" max="11025" width="2.42578125" style="78" customWidth="1"/>
    <col min="11026" max="11026" width="6.5703125" style="78" customWidth="1"/>
    <col min="11027" max="11027" width="2" style="78" customWidth="1"/>
    <col min="11028" max="11028" width="6.28515625" style="78" bestFit="1" customWidth="1"/>
    <col min="11029" max="11029" width="1.85546875" style="78" customWidth="1"/>
    <col min="11030" max="11030" width="6.28515625" style="78" bestFit="1" customWidth="1"/>
    <col min="11031" max="11031" width="1.85546875" style="78" customWidth="1"/>
    <col min="11032" max="11032" width="6.5703125" style="78" customWidth="1"/>
    <col min="11033" max="11033" width="3.140625" style="78" customWidth="1"/>
    <col min="11034" max="11034" width="6.7109375" style="78" bestFit="1" customWidth="1"/>
    <col min="11035" max="11035" width="3" style="78" customWidth="1"/>
    <col min="11036" max="11263" width="12.5703125" style="78"/>
    <col min="11264" max="11264" width="7.85546875" style="78" customWidth="1"/>
    <col min="11265" max="11265" width="42.28515625" style="78" bestFit="1" customWidth="1"/>
    <col min="11266" max="11266" width="5.7109375" style="78" customWidth="1"/>
    <col min="11267" max="11267" width="2" style="78" customWidth="1"/>
    <col min="11268" max="11268" width="7" style="78" customWidth="1"/>
    <col min="11269" max="11269" width="1.85546875" style="78" customWidth="1"/>
    <col min="11270" max="11270" width="6.7109375" style="78" customWidth="1"/>
    <col min="11271" max="11271" width="1.85546875" style="78" customWidth="1"/>
    <col min="11272" max="11272" width="6.140625" style="78" bestFit="1" customWidth="1"/>
    <col min="11273" max="11273" width="1.5703125" style="78" customWidth="1"/>
    <col min="11274" max="11274" width="6.28515625" style="78" customWidth="1"/>
    <col min="11275" max="11275" width="2.28515625" style="78" customWidth="1"/>
    <col min="11276" max="11276" width="6.7109375" style="78" bestFit="1" customWidth="1"/>
    <col min="11277" max="11277" width="1.85546875" style="78" customWidth="1"/>
    <col min="11278" max="11278" width="6.7109375" style="78" customWidth="1"/>
    <col min="11279" max="11279" width="1.85546875" style="78" customWidth="1"/>
    <col min="11280" max="11280" width="6.140625" style="78" bestFit="1" customWidth="1"/>
    <col min="11281" max="11281" width="2.42578125" style="78" customWidth="1"/>
    <col min="11282" max="11282" width="6.5703125" style="78" customWidth="1"/>
    <col min="11283" max="11283" width="2" style="78" customWidth="1"/>
    <col min="11284" max="11284" width="6.28515625" style="78" bestFit="1" customWidth="1"/>
    <col min="11285" max="11285" width="1.85546875" style="78" customWidth="1"/>
    <col min="11286" max="11286" width="6.28515625" style="78" bestFit="1" customWidth="1"/>
    <col min="11287" max="11287" width="1.85546875" style="78" customWidth="1"/>
    <col min="11288" max="11288" width="6.5703125" style="78" customWidth="1"/>
    <col min="11289" max="11289" width="3.140625" style="78" customWidth="1"/>
    <col min="11290" max="11290" width="6.7109375" style="78" bestFit="1" customWidth="1"/>
    <col min="11291" max="11291" width="3" style="78" customWidth="1"/>
    <col min="11292" max="11519" width="12.5703125" style="78"/>
    <col min="11520" max="11520" width="7.85546875" style="78" customWidth="1"/>
    <col min="11521" max="11521" width="42.28515625" style="78" bestFit="1" customWidth="1"/>
    <col min="11522" max="11522" width="5.7109375" style="78" customWidth="1"/>
    <col min="11523" max="11523" width="2" style="78" customWidth="1"/>
    <col min="11524" max="11524" width="7" style="78" customWidth="1"/>
    <col min="11525" max="11525" width="1.85546875" style="78" customWidth="1"/>
    <col min="11526" max="11526" width="6.7109375" style="78" customWidth="1"/>
    <col min="11527" max="11527" width="1.85546875" style="78" customWidth="1"/>
    <col min="11528" max="11528" width="6.140625" style="78" bestFit="1" customWidth="1"/>
    <col min="11529" max="11529" width="1.5703125" style="78" customWidth="1"/>
    <col min="11530" max="11530" width="6.28515625" style="78" customWidth="1"/>
    <col min="11531" max="11531" width="2.28515625" style="78" customWidth="1"/>
    <col min="11532" max="11532" width="6.7109375" style="78" bestFit="1" customWidth="1"/>
    <col min="11533" max="11533" width="1.85546875" style="78" customWidth="1"/>
    <col min="11534" max="11534" width="6.7109375" style="78" customWidth="1"/>
    <col min="11535" max="11535" width="1.85546875" style="78" customWidth="1"/>
    <col min="11536" max="11536" width="6.140625" style="78" bestFit="1" customWidth="1"/>
    <col min="11537" max="11537" width="2.42578125" style="78" customWidth="1"/>
    <col min="11538" max="11538" width="6.5703125" style="78" customWidth="1"/>
    <col min="11539" max="11539" width="2" style="78" customWidth="1"/>
    <col min="11540" max="11540" width="6.28515625" style="78" bestFit="1" customWidth="1"/>
    <col min="11541" max="11541" width="1.85546875" style="78" customWidth="1"/>
    <col min="11542" max="11542" width="6.28515625" style="78" bestFit="1" customWidth="1"/>
    <col min="11543" max="11543" width="1.85546875" style="78" customWidth="1"/>
    <col min="11544" max="11544" width="6.5703125" style="78" customWidth="1"/>
    <col min="11545" max="11545" width="3.140625" style="78" customWidth="1"/>
    <col min="11546" max="11546" width="6.7109375" style="78" bestFit="1" customWidth="1"/>
    <col min="11547" max="11547" width="3" style="78" customWidth="1"/>
    <col min="11548" max="11775" width="12.5703125" style="78"/>
    <col min="11776" max="11776" width="7.85546875" style="78" customWidth="1"/>
    <col min="11777" max="11777" width="42.28515625" style="78" bestFit="1" customWidth="1"/>
    <col min="11778" max="11778" width="5.7109375" style="78" customWidth="1"/>
    <col min="11779" max="11779" width="2" style="78" customWidth="1"/>
    <col min="11780" max="11780" width="7" style="78" customWidth="1"/>
    <col min="11781" max="11781" width="1.85546875" style="78" customWidth="1"/>
    <col min="11782" max="11782" width="6.7109375" style="78" customWidth="1"/>
    <col min="11783" max="11783" width="1.85546875" style="78" customWidth="1"/>
    <col min="11784" max="11784" width="6.140625" style="78" bestFit="1" customWidth="1"/>
    <col min="11785" max="11785" width="1.5703125" style="78" customWidth="1"/>
    <col min="11786" max="11786" width="6.28515625" style="78" customWidth="1"/>
    <col min="11787" max="11787" width="2.28515625" style="78" customWidth="1"/>
    <col min="11788" max="11788" width="6.7109375" style="78" bestFit="1" customWidth="1"/>
    <col min="11789" max="11789" width="1.85546875" style="78" customWidth="1"/>
    <col min="11790" max="11790" width="6.7109375" style="78" customWidth="1"/>
    <col min="11791" max="11791" width="1.85546875" style="78" customWidth="1"/>
    <col min="11792" max="11792" width="6.140625" style="78" bestFit="1" customWidth="1"/>
    <col min="11793" max="11793" width="2.42578125" style="78" customWidth="1"/>
    <col min="11794" max="11794" width="6.5703125" style="78" customWidth="1"/>
    <col min="11795" max="11795" width="2" style="78" customWidth="1"/>
    <col min="11796" max="11796" width="6.28515625" style="78" bestFit="1" customWidth="1"/>
    <col min="11797" max="11797" width="1.85546875" style="78" customWidth="1"/>
    <col min="11798" max="11798" width="6.28515625" style="78" bestFit="1" customWidth="1"/>
    <col min="11799" max="11799" width="1.85546875" style="78" customWidth="1"/>
    <col min="11800" max="11800" width="6.5703125" style="78" customWidth="1"/>
    <col min="11801" max="11801" width="3.140625" style="78" customWidth="1"/>
    <col min="11802" max="11802" width="6.7109375" style="78" bestFit="1" customWidth="1"/>
    <col min="11803" max="11803" width="3" style="78" customWidth="1"/>
    <col min="11804" max="12031" width="12.5703125" style="78"/>
    <col min="12032" max="12032" width="7.85546875" style="78" customWidth="1"/>
    <col min="12033" max="12033" width="42.28515625" style="78" bestFit="1" customWidth="1"/>
    <col min="12034" max="12034" width="5.7109375" style="78" customWidth="1"/>
    <col min="12035" max="12035" width="2" style="78" customWidth="1"/>
    <col min="12036" max="12036" width="7" style="78" customWidth="1"/>
    <col min="12037" max="12037" width="1.85546875" style="78" customWidth="1"/>
    <col min="12038" max="12038" width="6.7109375" style="78" customWidth="1"/>
    <col min="12039" max="12039" width="1.85546875" style="78" customWidth="1"/>
    <col min="12040" max="12040" width="6.140625" style="78" bestFit="1" customWidth="1"/>
    <col min="12041" max="12041" width="1.5703125" style="78" customWidth="1"/>
    <col min="12042" max="12042" width="6.28515625" style="78" customWidth="1"/>
    <col min="12043" max="12043" width="2.28515625" style="78" customWidth="1"/>
    <col min="12044" max="12044" width="6.7109375" style="78" bestFit="1" customWidth="1"/>
    <col min="12045" max="12045" width="1.85546875" style="78" customWidth="1"/>
    <col min="12046" max="12046" width="6.7109375" style="78" customWidth="1"/>
    <col min="12047" max="12047" width="1.85546875" style="78" customWidth="1"/>
    <col min="12048" max="12048" width="6.140625" style="78" bestFit="1" customWidth="1"/>
    <col min="12049" max="12049" width="2.42578125" style="78" customWidth="1"/>
    <col min="12050" max="12050" width="6.5703125" style="78" customWidth="1"/>
    <col min="12051" max="12051" width="2" style="78" customWidth="1"/>
    <col min="12052" max="12052" width="6.28515625" style="78" bestFit="1" customWidth="1"/>
    <col min="12053" max="12053" width="1.85546875" style="78" customWidth="1"/>
    <col min="12054" max="12054" width="6.28515625" style="78" bestFit="1" customWidth="1"/>
    <col min="12055" max="12055" width="1.85546875" style="78" customWidth="1"/>
    <col min="12056" max="12056" width="6.5703125" style="78" customWidth="1"/>
    <col min="12057" max="12057" width="3.140625" style="78" customWidth="1"/>
    <col min="12058" max="12058" width="6.7109375" style="78" bestFit="1" customWidth="1"/>
    <col min="12059" max="12059" width="3" style="78" customWidth="1"/>
    <col min="12060" max="12287" width="12.5703125" style="78"/>
    <col min="12288" max="12288" width="7.85546875" style="78" customWidth="1"/>
    <col min="12289" max="12289" width="42.28515625" style="78" bestFit="1" customWidth="1"/>
    <col min="12290" max="12290" width="5.7109375" style="78" customWidth="1"/>
    <col min="12291" max="12291" width="2" style="78" customWidth="1"/>
    <col min="12292" max="12292" width="7" style="78" customWidth="1"/>
    <col min="12293" max="12293" width="1.85546875" style="78" customWidth="1"/>
    <col min="12294" max="12294" width="6.7109375" style="78" customWidth="1"/>
    <col min="12295" max="12295" width="1.85546875" style="78" customWidth="1"/>
    <col min="12296" max="12296" width="6.140625" style="78" bestFit="1" customWidth="1"/>
    <col min="12297" max="12297" width="1.5703125" style="78" customWidth="1"/>
    <col min="12298" max="12298" width="6.28515625" style="78" customWidth="1"/>
    <col min="12299" max="12299" width="2.28515625" style="78" customWidth="1"/>
    <col min="12300" max="12300" width="6.7109375" style="78" bestFit="1" customWidth="1"/>
    <col min="12301" max="12301" width="1.85546875" style="78" customWidth="1"/>
    <col min="12302" max="12302" width="6.7109375" style="78" customWidth="1"/>
    <col min="12303" max="12303" width="1.85546875" style="78" customWidth="1"/>
    <col min="12304" max="12304" width="6.140625" style="78" bestFit="1" customWidth="1"/>
    <col min="12305" max="12305" width="2.42578125" style="78" customWidth="1"/>
    <col min="12306" max="12306" width="6.5703125" style="78" customWidth="1"/>
    <col min="12307" max="12307" width="2" style="78" customWidth="1"/>
    <col min="12308" max="12308" width="6.28515625" style="78" bestFit="1" customWidth="1"/>
    <col min="12309" max="12309" width="1.85546875" style="78" customWidth="1"/>
    <col min="12310" max="12310" width="6.28515625" style="78" bestFit="1" customWidth="1"/>
    <col min="12311" max="12311" width="1.85546875" style="78" customWidth="1"/>
    <col min="12312" max="12312" width="6.5703125" style="78" customWidth="1"/>
    <col min="12313" max="12313" width="3.140625" style="78" customWidth="1"/>
    <col min="12314" max="12314" width="6.7109375" style="78" bestFit="1" customWidth="1"/>
    <col min="12315" max="12315" width="3" style="78" customWidth="1"/>
    <col min="12316" max="12543" width="12.5703125" style="78"/>
    <col min="12544" max="12544" width="7.85546875" style="78" customWidth="1"/>
    <col min="12545" max="12545" width="42.28515625" style="78" bestFit="1" customWidth="1"/>
    <col min="12546" max="12546" width="5.7109375" style="78" customWidth="1"/>
    <col min="12547" max="12547" width="2" style="78" customWidth="1"/>
    <col min="12548" max="12548" width="7" style="78" customWidth="1"/>
    <col min="12549" max="12549" width="1.85546875" style="78" customWidth="1"/>
    <col min="12550" max="12550" width="6.7109375" style="78" customWidth="1"/>
    <col min="12551" max="12551" width="1.85546875" style="78" customWidth="1"/>
    <col min="12552" max="12552" width="6.140625" style="78" bestFit="1" customWidth="1"/>
    <col min="12553" max="12553" width="1.5703125" style="78" customWidth="1"/>
    <col min="12554" max="12554" width="6.28515625" style="78" customWidth="1"/>
    <col min="12555" max="12555" width="2.28515625" style="78" customWidth="1"/>
    <col min="12556" max="12556" width="6.7109375" style="78" bestFit="1" customWidth="1"/>
    <col min="12557" max="12557" width="1.85546875" style="78" customWidth="1"/>
    <col min="12558" max="12558" width="6.7109375" style="78" customWidth="1"/>
    <col min="12559" max="12559" width="1.85546875" style="78" customWidth="1"/>
    <col min="12560" max="12560" width="6.140625" style="78" bestFit="1" customWidth="1"/>
    <col min="12561" max="12561" width="2.42578125" style="78" customWidth="1"/>
    <col min="12562" max="12562" width="6.5703125" style="78" customWidth="1"/>
    <col min="12563" max="12563" width="2" style="78" customWidth="1"/>
    <col min="12564" max="12564" width="6.28515625" style="78" bestFit="1" customWidth="1"/>
    <col min="12565" max="12565" width="1.85546875" style="78" customWidth="1"/>
    <col min="12566" max="12566" width="6.28515625" style="78" bestFit="1" customWidth="1"/>
    <col min="12567" max="12567" width="1.85546875" style="78" customWidth="1"/>
    <col min="12568" max="12568" width="6.5703125" style="78" customWidth="1"/>
    <col min="12569" max="12569" width="3.140625" style="78" customWidth="1"/>
    <col min="12570" max="12570" width="6.7109375" style="78" bestFit="1" customWidth="1"/>
    <col min="12571" max="12571" width="3" style="78" customWidth="1"/>
    <col min="12572" max="12799" width="12.5703125" style="78"/>
    <col min="12800" max="12800" width="7.85546875" style="78" customWidth="1"/>
    <col min="12801" max="12801" width="42.28515625" style="78" bestFit="1" customWidth="1"/>
    <col min="12802" max="12802" width="5.7109375" style="78" customWidth="1"/>
    <col min="12803" max="12803" width="2" style="78" customWidth="1"/>
    <col min="12804" max="12804" width="7" style="78" customWidth="1"/>
    <col min="12805" max="12805" width="1.85546875" style="78" customWidth="1"/>
    <col min="12806" max="12806" width="6.7109375" style="78" customWidth="1"/>
    <col min="12807" max="12807" width="1.85546875" style="78" customWidth="1"/>
    <col min="12808" max="12808" width="6.140625" style="78" bestFit="1" customWidth="1"/>
    <col min="12809" max="12809" width="1.5703125" style="78" customWidth="1"/>
    <col min="12810" max="12810" width="6.28515625" style="78" customWidth="1"/>
    <col min="12811" max="12811" width="2.28515625" style="78" customWidth="1"/>
    <col min="12812" max="12812" width="6.7109375" style="78" bestFit="1" customWidth="1"/>
    <col min="12813" max="12813" width="1.85546875" style="78" customWidth="1"/>
    <col min="12814" max="12814" width="6.7109375" style="78" customWidth="1"/>
    <col min="12815" max="12815" width="1.85546875" style="78" customWidth="1"/>
    <col min="12816" max="12816" width="6.140625" style="78" bestFit="1" customWidth="1"/>
    <col min="12817" max="12817" width="2.42578125" style="78" customWidth="1"/>
    <col min="12818" max="12818" width="6.5703125" style="78" customWidth="1"/>
    <col min="12819" max="12819" width="2" style="78" customWidth="1"/>
    <col min="12820" max="12820" width="6.28515625" style="78" bestFit="1" customWidth="1"/>
    <col min="12821" max="12821" width="1.85546875" style="78" customWidth="1"/>
    <col min="12822" max="12822" width="6.28515625" style="78" bestFit="1" customWidth="1"/>
    <col min="12823" max="12823" width="1.85546875" style="78" customWidth="1"/>
    <col min="12824" max="12824" width="6.5703125" style="78" customWidth="1"/>
    <col min="12825" max="12825" width="3.140625" style="78" customWidth="1"/>
    <col min="12826" max="12826" width="6.7109375" style="78" bestFit="1" customWidth="1"/>
    <col min="12827" max="12827" width="3" style="78" customWidth="1"/>
    <col min="12828" max="13055" width="12.5703125" style="78"/>
    <col min="13056" max="13056" width="7.85546875" style="78" customWidth="1"/>
    <col min="13057" max="13057" width="42.28515625" style="78" bestFit="1" customWidth="1"/>
    <col min="13058" max="13058" width="5.7109375" style="78" customWidth="1"/>
    <col min="13059" max="13059" width="2" style="78" customWidth="1"/>
    <col min="13060" max="13060" width="7" style="78" customWidth="1"/>
    <col min="13061" max="13061" width="1.85546875" style="78" customWidth="1"/>
    <col min="13062" max="13062" width="6.7109375" style="78" customWidth="1"/>
    <col min="13063" max="13063" width="1.85546875" style="78" customWidth="1"/>
    <col min="13064" max="13064" width="6.140625" style="78" bestFit="1" customWidth="1"/>
    <col min="13065" max="13065" width="1.5703125" style="78" customWidth="1"/>
    <col min="13066" max="13066" width="6.28515625" style="78" customWidth="1"/>
    <col min="13067" max="13067" width="2.28515625" style="78" customWidth="1"/>
    <col min="13068" max="13068" width="6.7109375" style="78" bestFit="1" customWidth="1"/>
    <col min="13069" max="13069" width="1.85546875" style="78" customWidth="1"/>
    <col min="13070" max="13070" width="6.7109375" style="78" customWidth="1"/>
    <col min="13071" max="13071" width="1.85546875" style="78" customWidth="1"/>
    <col min="13072" max="13072" width="6.140625" style="78" bestFit="1" customWidth="1"/>
    <col min="13073" max="13073" width="2.42578125" style="78" customWidth="1"/>
    <col min="13074" max="13074" width="6.5703125" style="78" customWidth="1"/>
    <col min="13075" max="13075" width="2" style="78" customWidth="1"/>
    <col min="13076" max="13076" width="6.28515625" style="78" bestFit="1" customWidth="1"/>
    <col min="13077" max="13077" width="1.85546875" style="78" customWidth="1"/>
    <col min="13078" max="13078" width="6.28515625" style="78" bestFit="1" customWidth="1"/>
    <col min="13079" max="13079" width="1.85546875" style="78" customWidth="1"/>
    <col min="13080" max="13080" width="6.5703125" style="78" customWidth="1"/>
    <col min="13081" max="13081" width="3.140625" style="78" customWidth="1"/>
    <col min="13082" max="13082" width="6.7109375" style="78" bestFit="1" customWidth="1"/>
    <col min="13083" max="13083" width="3" style="78" customWidth="1"/>
    <col min="13084" max="13311" width="12.5703125" style="78"/>
    <col min="13312" max="13312" width="7.85546875" style="78" customWidth="1"/>
    <col min="13313" max="13313" width="42.28515625" style="78" bestFit="1" customWidth="1"/>
    <col min="13314" max="13314" width="5.7109375" style="78" customWidth="1"/>
    <col min="13315" max="13315" width="2" style="78" customWidth="1"/>
    <col min="13316" max="13316" width="7" style="78" customWidth="1"/>
    <col min="13317" max="13317" width="1.85546875" style="78" customWidth="1"/>
    <col min="13318" max="13318" width="6.7109375" style="78" customWidth="1"/>
    <col min="13319" max="13319" width="1.85546875" style="78" customWidth="1"/>
    <col min="13320" max="13320" width="6.140625" style="78" bestFit="1" customWidth="1"/>
    <col min="13321" max="13321" width="1.5703125" style="78" customWidth="1"/>
    <col min="13322" max="13322" width="6.28515625" style="78" customWidth="1"/>
    <col min="13323" max="13323" width="2.28515625" style="78" customWidth="1"/>
    <col min="13324" max="13324" width="6.7109375" style="78" bestFit="1" customWidth="1"/>
    <col min="13325" max="13325" width="1.85546875" style="78" customWidth="1"/>
    <col min="13326" max="13326" width="6.7109375" style="78" customWidth="1"/>
    <col min="13327" max="13327" width="1.85546875" style="78" customWidth="1"/>
    <col min="13328" max="13328" width="6.140625" style="78" bestFit="1" customWidth="1"/>
    <col min="13329" max="13329" width="2.42578125" style="78" customWidth="1"/>
    <col min="13330" max="13330" width="6.5703125" style="78" customWidth="1"/>
    <col min="13331" max="13331" width="2" style="78" customWidth="1"/>
    <col min="13332" max="13332" width="6.28515625" style="78" bestFit="1" customWidth="1"/>
    <col min="13333" max="13333" width="1.85546875" style="78" customWidth="1"/>
    <col min="13334" max="13334" width="6.28515625" style="78" bestFit="1" customWidth="1"/>
    <col min="13335" max="13335" width="1.85546875" style="78" customWidth="1"/>
    <col min="13336" max="13336" width="6.5703125" style="78" customWidth="1"/>
    <col min="13337" max="13337" width="3.140625" style="78" customWidth="1"/>
    <col min="13338" max="13338" width="6.7109375" style="78" bestFit="1" customWidth="1"/>
    <col min="13339" max="13339" width="3" style="78" customWidth="1"/>
    <col min="13340" max="13567" width="12.5703125" style="78"/>
    <col min="13568" max="13568" width="7.85546875" style="78" customWidth="1"/>
    <col min="13569" max="13569" width="42.28515625" style="78" bestFit="1" customWidth="1"/>
    <col min="13570" max="13570" width="5.7109375" style="78" customWidth="1"/>
    <col min="13571" max="13571" width="2" style="78" customWidth="1"/>
    <col min="13572" max="13572" width="7" style="78" customWidth="1"/>
    <col min="13573" max="13573" width="1.85546875" style="78" customWidth="1"/>
    <col min="13574" max="13574" width="6.7109375" style="78" customWidth="1"/>
    <col min="13575" max="13575" width="1.85546875" style="78" customWidth="1"/>
    <col min="13576" max="13576" width="6.140625" style="78" bestFit="1" customWidth="1"/>
    <col min="13577" max="13577" width="1.5703125" style="78" customWidth="1"/>
    <col min="13578" max="13578" width="6.28515625" style="78" customWidth="1"/>
    <col min="13579" max="13579" width="2.28515625" style="78" customWidth="1"/>
    <col min="13580" max="13580" width="6.7109375" style="78" bestFit="1" customWidth="1"/>
    <col min="13581" max="13581" width="1.85546875" style="78" customWidth="1"/>
    <col min="13582" max="13582" width="6.7109375" style="78" customWidth="1"/>
    <col min="13583" max="13583" width="1.85546875" style="78" customWidth="1"/>
    <col min="13584" max="13584" width="6.140625" style="78" bestFit="1" customWidth="1"/>
    <col min="13585" max="13585" width="2.42578125" style="78" customWidth="1"/>
    <col min="13586" max="13586" width="6.5703125" style="78" customWidth="1"/>
    <col min="13587" max="13587" width="2" style="78" customWidth="1"/>
    <col min="13588" max="13588" width="6.28515625" style="78" bestFit="1" customWidth="1"/>
    <col min="13589" max="13589" width="1.85546875" style="78" customWidth="1"/>
    <col min="13590" max="13590" width="6.28515625" style="78" bestFit="1" customWidth="1"/>
    <col min="13591" max="13591" width="1.85546875" style="78" customWidth="1"/>
    <col min="13592" max="13592" width="6.5703125" style="78" customWidth="1"/>
    <col min="13593" max="13593" width="3.140625" style="78" customWidth="1"/>
    <col min="13594" max="13594" width="6.7109375" style="78" bestFit="1" customWidth="1"/>
    <col min="13595" max="13595" width="3" style="78" customWidth="1"/>
    <col min="13596" max="13823" width="12.5703125" style="78"/>
    <col min="13824" max="13824" width="7.85546875" style="78" customWidth="1"/>
    <col min="13825" max="13825" width="42.28515625" style="78" bestFit="1" customWidth="1"/>
    <col min="13826" max="13826" width="5.7109375" style="78" customWidth="1"/>
    <col min="13827" max="13827" width="2" style="78" customWidth="1"/>
    <col min="13828" max="13828" width="7" style="78" customWidth="1"/>
    <col min="13829" max="13829" width="1.85546875" style="78" customWidth="1"/>
    <col min="13830" max="13830" width="6.7109375" style="78" customWidth="1"/>
    <col min="13831" max="13831" width="1.85546875" style="78" customWidth="1"/>
    <col min="13832" max="13832" width="6.140625" style="78" bestFit="1" customWidth="1"/>
    <col min="13833" max="13833" width="1.5703125" style="78" customWidth="1"/>
    <col min="13834" max="13834" width="6.28515625" style="78" customWidth="1"/>
    <col min="13835" max="13835" width="2.28515625" style="78" customWidth="1"/>
    <col min="13836" max="13836" width="6.7109375" style="78" bestFit="1" customWidth="1"/>
    <col min="13837" max="13837" width="1.85546875" style="78" customWidth="1"/>
    <col min="13838" max="13838" width="6.7109375" style="78" customWidth="1"/>
    <col min="13839" max="13839" width="1.85546875" style="78" customWidth="1"/>
    <col min="13840" max="13840" width="6.140625" style="78" bestFit="1" customWidth="1"/>
    <col min="13841" max="13841" width="2.42578125" style="78" customWidth="1"/>
    <col min="13842" max="13842" width="6.5703125" style="78" customWidth="1"/>
    <col min="13843" max="13843" width="2" style="78" customWidth="1"/>
    <col min="13844" max="13844" width="6.28515625" style="78" bestFit="1" customWidth="1"/>
    <col min="13845" max="13845" width="1.85546875" style="78" customWidth="1"/>
    <col min="13846" max="13846" width="6.28515625" style="78" bestFit="1" customWidth="1"/>
    <col min="13847" max="13847" width="1.85546875" style="78" customWidth="1"/>
    <col min="13848" max="13848" width="6.5703125" style="78" customWidth="1"/>
    <col min="13849" max="13849" width="3.140625" style="78" customWidth="1"/>
    <col min="13850" max="13850" width="6.7109375" style="78" bestFit="1" customWidth="1"/>
    <col min="13851" max="13851" width="3" style="78" customWidth="1"/>
    <col min="13852" max="14079" width="12.5703125" style="78"/>
    <col min="14080" max="14080" width="7.85546875" style="78" customWidth="1"/>
    <col min="14081" max="14081" width="42.28515625" style="78" bestFit="1" customWidth="1"/>
    <col min="14082" max="14082" width="5.7109375" style="78" customWidth="1"/>
    <col min="14083" max="14083" width="2" style="78" customWidth="1"/>
    <col min="14084" max="14084" width="7" style="78" customWidth="1"/>
    <col min="14085" max="14085" width="1.85546875" style="78" customWidth="1"/>
    <col min="14086" max="14086" width="6.7109375" style="78" customWidth="1"/>
    <col min="14087" max="14087" width="1.85546875" style="78" customWidth="1"/>
    <col min="14088" max="14088" width="6.140625" style="78" bestFit="1" customWidth="1"/>
    <col min="14089" max="14089" width="1.5703125" style="78" customWidth="1"/>
    <col min="14090" max="14090" width="6.28515625" style="78" customWidth="1"/>
    <col min="14091" max="14091" width="2.28515625" style="78" customWidth="1"/>
    <col min="14092" max="14092" width="6.7109375" style="78" bestFit="1" customWidth="1"/>
    <col min="14093" max="14093" width="1.85546875" style="78" customWidth="1"/>
    <col min="14094" max="14094" width="6.7109375" style="78" customWidth="1"/>
    <col min="14095" max="14095" width="1.85546875" style="78" customWidth="1"/>
    <col min="14096" max="14096" width="6.140625" style="78" bestFit="1" customWidth="1"/>
    <col min="14097" max="14097" width="2.42578125" style="78" customWidth="1"/>
    <col min="14098" max="14098" width="6.5703125" style="78" customWidth="1"/>
    <col min="14099" max="14099" width="2" style="78" customWidth="1"/>
    <col min="14100" max="14100" width="6.28515625" style="78" bestFit="1" customWidth="1"/>
    <col min="14101" max="14101" width="1.85546875" style="78" customWidth="1"/>
    <col min="14102" max="14102" width="6.28515625" style="78" bestFit="1" customWidth="1"/>
    <col min="14103" max="14103" width="1.85546875" style="78" customWidth="1"/>
    <col min="14104" max="14104" width="6.5703125" style="78" customWidth="1"/>
    <col min="14105" max="14105" width="3.140625" style="78" customWidth="1"/>
    <col min="14106" max="14106" width="6.7109375" style="78" bestFit="1" customWidth="1"/>
    <col min="14107" max="14107" width="3" style="78" customWidth="1"/>
    <col min="14108" max="14335" width="12.5703125" style="78"/>
    <col min="14336" max="14336" width="7.85546875" style="78" customWidth="1"/>
    <col min="14337" max="14337" width="42.28515625" style="78" bestFit="1" customWidth="1"/>
    <col min="14338" max="14338" width="5.7109375" style="78" customWidth="1"/>
    <col min="14339" max="14339" width="2" style="78" customWidth="1"/>
    <col min="14340" max="14340" width="7" style="78" customWidth="1"/>
    <col min="14341" max="14341" width="1.85546875" style="78" customWidth="1"/>
    <col min="14342" max="14342" width="6.7109375" style="78" customWidth="1"/>
    <col min="14343" max="14343" width="1.85546875" style="78" customWidth="1"/>
    <col min="14344" max="14344" width="6.140625" style="78" bestFit="1" customWidth="1"/>
    <col min="14345" max="14345" width="1.5703125" style="78" customWidth="1"/>
    <col min="14346" max="14346" width="6.28515625" style="78" customWidth="1"/>
    <col min="14347" max="14347" width="2.28515625" style="78" customWidth="1"/>
    <col min="14348" max="14348" width="6.7109375" style="78" bestFit="1" customWidth="1"/>
    <col min="14349" max="14349" width="1.85546875" style="78" customWidth="1"/>
    <col min="14350" max="14350" width="6.7109375" style="78" customWidth="1"/>
    <col min="14351" max="14351" width="1.85546875" style="78" customWidth="1"/>
    <col min="14352" max="14352" width="6.140625" style="78" bestFit="1" customWidth="1"/>
    <col min="14353" max="14353" width="2.42578125" style="78" customWidth="1"/>
    <col min="14354" max="14354" width="6.5703125" style="78" customWidth="1"/>
    <col min="14355" max="14355" width="2" style="78" customWidth="1"/>
    <col min="14356" max="14356" width="6.28515625" style="78" bestFit="1" customWidth="1"/>
    <col min="14357" max="14357" width="1.85546875" style="78" customWidth="1"/>
    <col min="14358" max="14358" width="6.28515625" style="78" bestFit="1" customWidth="1"/>
    <col min="14359" max="14359" width="1.85546875" style="78" customWidth="1"/>
    <col min="14360" max="14360" width="6.5703125" style="78" customWidth="1"/>
    <col min="14361" max="14361" width="3.140625" style="78" customWidth="1"/>
    <col min="14362" max="14362" width="6.7109375" style="78" bestFit="1" customWidth="1"/>
    <col min="14363" max="14363" width="3" style="78" customWidth="1"/>
    <col min="14364" max="14591" width="12.5703125" style="78"/>
    <col min="14592" max="14592" width="7.85546875" style="78" customWidth="1"/>
    <col min="14593" max="14593" width="42.28515625" style="78" bestFit="1" customWidth="1"/>
    <col min="14594" max="14594" width="5.7109375" style="78" customWidth="1"/>
    <col min="14595" max="14595" width="2" style="78" customWidth="1"/>
    <col min="14596" max="14596" width="7" style="78" customWidth="1"/>
    <col min="14597" max="14597" width="1.85546875" style="78" customWidth="1"/>
    <col min="14598" max="14598" width="6.7109375" style="78" customWidth="1"/>
    <col min="14599" max="14599" width="1.85546875" style="78" customWidth="1"/>
    <col min="14600" max="14600" width="6.140625" style="78" bestFit="1" customWidth="1"/>
    <col min="14601" max="14601" width="1.5703125" style="78" customWidth="1"/>
    <col min="14602" max="14602" width="6.28515625" style="78" customWidth="1"/>
    <col min="14603" max="14603" width="2.28515625" style="78" customWidth="1"/>
    <col min="14604" max="14604" width="6.7109375" style="78" bestFit="1" customWidth="1"/>
    <col min="14605" max="14605" width="1.85546875" style="78" customWidth="1"/>
    <col min="14606" max="14606" width="6.7109375" style="78" customWidth="1"/>
    <col min="14607" max="14607" width="1.85546875" style="78" customWidth="1"/>
    <col min="14608" max="14608" width="6.140625" style="78" bestFit="1" customWidth="1"/>
    <col min="14609" max="14609" width="2.42578125" style="78" customWidth="1"/>
    <col min="14610" max="14610" width="6.5703125" style="78" customWidth="1"/>
    <col min="14611" max="14611" width="2" style="78" customWidth="1"/>
    <col min="14612" max="14612" width="6.28515625" style="78" bestFit="1" customWidth="1"/>
    <col min="14613" max="14613" width="1.85546875" style="78" customWidth="1"/>
    <col min="14614" max="14614" width="6.28515625" style="78" bestFit="1" customWidth="1"/>
    <col min="14615" max="14615" width="1.85546875" style="78" customWidth="1"/>
    <col min="14616" max="14616" width="6.5703125" style="78" customWidth="1"/>
    <col min="14617" max="14617" width="3.140625" style="78" customWidth="1"/>
    <col min="14618" max="14618" width="6.7109375" style="78" bestFit="1" customWidth="1"/>
    <col min="14619" max="14619" width="3" style="78" customWidth="1"/>
    <col min="14620" max="14847" width="12.5703125" style="78"/>
    <col min="14848" max="14848" width="7.85546875" style="78" customWidth="1"/>
    <col min="14849" max="14849" width="42.28515625" style="78" bestFit="1" customWidth="1"/>
    <col min="14850" max="14850" width="5.7109375" style="78" customWidth="1"/>
    <col min="14851" max="14851" width="2" style="78" customWidth="1"/>
    <col min="14852" max="14852" width="7" style="78" customWidth="1"/>
    <col min="14853" max="14853" width="1.85546875" style="78" customWidth="1"/>
    <col min="14854" max="14854" width="6.7109375" style="78" customWidth="1"/>
    <col min="14855" max="14855" width="1.85546875" style="78" customWidth="1"/>
    <col min="14856" max="14856" width="6.140625" style="78" bestFit="1" customWidth="1"/>
    <col min="14857" max="14857" width="1.5703125" style="78" customWidth="1"/>
    <col min="14858" max="14858" width="6.28515625" style="78" customWidth="1"/>
    <col min="14859" max="14859" width="2.28515625" style="78" customWidth="1"/>
    <col min="14860" max="14860" width="6.7109375" style="78" bestFit="1" customWidth="1"/>
    <col min="14861" max="14861" width="1.85546875" style="78" customWidth="1"/>
    <col min="14862" max="14862" width="6.7109375" style="78" customWidth="1"/>
    <col min="14863" max="14863" width="1.85546875" style="78" customWidth="1"/>
    <col min="14864" max="14864" width="6.140625" style="78" bestFit="1" customWidth="1"/>
    <col min="14865" max="14865" width="2.42578125" style="78" customWidth="1"/>
    <col min="14866" max="14866" width="6.5703125" style="78" customWidth="1"/>
    <col min="14867" max="14867" width="2" style="78" customWidth="1"/>
    <col min="14868" max="14868" width="6.28515625" style="78" bestFit="1" customWidth="1"/>
    <col min="14869" max="14869" width="1.85546875" style="78" customWidth="1"/>
    <col min="14870" max="14870" width="6.28515625" style="78" bestFit="1" customWidth="1"/>
    <col min="14871" max="14871" width="1.85546875" style="78" customWidth="1"/>
    <col min="14872" max="14872" width="6.5703125" style="78" customWidth="1"/>
    <col min="14873" max="14873" width="3.140625" style="78" customWidth="1"/>
    <col min="14874" max="14874" width="6.7109375" style="78" bestFit="1" customWidth="1"/>
    <col min="14875" max="14875" width="3" style="78" customWidth="1"/>
    <col min="14876" max="15103" width="12.5703125" style="78"/>
    <col min="15104" max="15104" width="7.85546875" style="78" customWidth="1"/>
    <col min="15105" max="15105" width="42.28515625" style="78" bestFit="1" customWidth="1"/>
    <col min="15106" max="15106" width="5.7109375" style="78" customWidth="1"/>
    <col min="15107" max="15107" width="2" style="78" customWidth="1"/>
    <col min="15108" max="15108" width="7" style="78" customWidth="1"/>
    <col min="15109" max="15109" width="1.85546875" style="78" customWidth="1"/>
    <col min="15110" max="15110" width="6.7109375" style="78" customWidth="1"/>
    <col min="15111" max="15111" width="1.85546875" style="78" customWidth="1"/>
    <col min="15112" max="15112" width="6.140625" style="78" bestFit="1" customWidth="1"/>
    <col min="15113" max="15113" width="1.5703125" style="78" customWidth="1"/>
    <col min="15114" max="15114" width="6.28515625" style="78" customWidth="1"/>
    <col min="15115" max="15115" width="2.28515625" style="78" customWidth="1"/>
    <col min="15116" max="15116" width="6.7109375" style="78" bestFit="1" customWidth="1"/>
    <col min="15117" max="15117" width="1.85546875" style="78" customWidth="1"/>
    <col min="15118" max="15118" width="6.7109375" style="78" customWidth="1"/>
    <col min="15119" max="15119" width="1.85546875" style="78" customWidth="1"/>
    <col min="15120" max="15120" width="6.140625" style="78" bestFit="1" customWidth="1"/>
    <col min="15121" max="15121" width="2.42578125" style="78" customWidth="1"/>
    <col min="15122" max="15122" width="6.5703125" style="78" customWidth="1"/>
    <col min="15123" max="15123" width="2" style="78" customWidth="1"/>
    <col min="15124" max="15124" width="6.28515625" style="78" bestFit="1" customWidth="1"/>
    <col min="15125" max="15125" width="1.85546875" style="78" customWidth="1"/>
    <col min="15126" max="15126" width="6.28515625" style="78" bestFit="1" customWidth="1"/>
    <col min="15127" max="15127" width="1.85546875" style="78" customWidth="1"/>
    <col min="15128" max="15128" width="6.5703125" style="78" customWidth="1"/>
    <col min="15129" max="15129" width="3.140625" style="78" customWidth="1"/>
    <col min="15130" max="15130" width="6.7109375" style="78" bestFit="1" customWidth="1"/>
    <col min="15131" max="15131" width="3" style="78" customWidth="1"/>
    <col min="15132" max="15359" width="12.5703125" style="78"/>
    <col min="15360" max="15360" width="7.85546875" style="78" customWidth="1"/>
    <col min="15361" max="15361" width="42.28515625" style="78" bestFit="1" customWidth="1"/>
    <col min="15362" max="15362" width="5.7109375" style="78" customWidth="1"/>
    <col min="15363" max="15363" width="2" style="78" customWidth="1"/>
    <col min="15364" max="15364" width="7" style="78" customWidth="1"/>
    <col min="15365" max="15365" width="1.85546875" style="78" customWidth="1"/>
    <col min="15366" max="15366" width="6.7109375" style="78" customWidth="1"/>
    <col min="15367" max="15367" width="1.85546875" style="78" customWidth="1"/>
    <col min="15368" max="15368" width="6.140625" style="78" bestFit="1" customWidth="1"/>
    <col min="15369" max="15369" width="1.5703125" style="78" customWidth="1"/>
    <col min="15370" max="15370" width="6.28515625" style="78" customWidth="1"/>
    <col min="15371" max="15371" width="2.28515625" style="78" customWidth="1"/>
    <col min="15372" max="15372" width="6.7109375" style="78" bestFit="1" customWidth="1"/>
    <col min="15373" max="15373" width="1.85546875" style="78" customWidth="1"/>
    <col min="15374" max="15374" width="6.7109375" style="78" customWidth="1"/>
    <col min="15375" max="15375" width="1.85546875" style="78" customWidth="1"/>
    <col min="15376" max="15376" width="6.140625" style="78" bestFit="1" customWidth="1"/>
    <col min="15377" max="15377" width="2.42578125" style="78" customWidth="1"/>
    <col min="15378" max="15378" width="6.5703125" style="78" customWidth="1"/>
    <col min="15379" max="15379" width="2" style="78" customWidth="1"/>
    <col min="15380" max="15380" width="6.28515625" style="78" bestFit="1" customWidth="1"/>
    <col min="15381" max="15381" width="1.85546875" style="78" customWidth="1"/>
    <col min="15382" max="15382" width="6.28515625" style="78" bestFit="1" customWidth="1"/>
    <col min="15383" max="15383" width="1.85546875" style="78" customWidth="1"/>
    <col min="15384" max="15384" width="6.5703125" style="78" customWidth="1"/>
    <col min="15385" max="15385" width="3.140625" style="78" customWidth="1"/>
    <col min="15386" max="15386" width="6.7109375" style="78" bestFit="1" customWidth="1"/>
    <col min="15387" max="15387" width="3" style="78" customWidth="1"/>
    <col min="15388" max="15615" width="12.5703125" style="78"/>
    <col min="15616" max="15616" width="7.85546875" style="78" customWidth="1"/>
    <col min="15617" max="15617" width="42.28515625" style="78" bestFit="1" customWidth="1"/>
    <col min="15618" max="15618" width="5.7109375" style="78" customWidth="1"/>
    <col min="15619" max="15619" width="2" style="78" customWidth="1"/>
    <col min="15620" max="15620" width="7" style="78" customWidth="1"/>
    <col min="15621" max="15621" width="1.85546875" style="78" customWidth="1"/>
    <col min="15622" max="15622" width="6.7109375" style="78" customWidth="1"/>
    <col min="15623" max="15623" width="1.85546875" style="78" customWidth="1"/>
    <col min="15624" max="15624" width="6.140625" style="78" bestFit="1" customWidth="1"/>
    <col min="15625" max="15625" width="1.5703125" style="78" customWidth="1"/>
    <col min="15626" max="15626" width="6.28515625" style="78" customWidth="1"/>
    <col min="15627" max="15627" width="2.28515625" style="78" customWidth="1"/>
    <col min="15628" max="15628" width="6.7109375" style="78" bestFit="1" customWidth="1"/>
    <col min="15629" max="15629" width="1.85546875" style="78" customWidth="1"/>
    <col min="15630" max="15630" width="6.7109375" style="78" customWidth="1"/>
    <col min="15631" max="15631" width="1.85546875" style="78" customWidth="1"/>
    <col min="15632" max="15632" width="6.140625" style="78" bestFit="1" customWidth="1"/>
    <col min="15633" max="15633" width="2.42578125" style="78" customWidth="1"/>
    <col min="15634" max="15634" width="6.5703125" style="78" customWidth="1"/>
    <col min="15635" max="15635" width="2" style="78" customWidth="1"/>
    <col min="15636" max="15636" width="6.28515625" style="78" bestFit="1" customWidth="1"/>
    <col min="15637" max="15637" width="1.85546875" style="78" customWidth="1"/>
    <col min="15638" max="15638" width="6.28515625" style="78" bestFit="1" customWidth="1"/>
    <col min="15639" max="15639" width="1.85546875" style="78" customWidth="1"/>
    <col min="15640" max="15640" width="6.5703125" style="78" customWidth="1"/>
    <col min="15641" max="15641" width="3.140625" style="78" customWidth="1"/>
    <col min="15642" max="15642" width="6.7109375" style="78" bestFit="1" customWidth="1"/>
    <col min="15643" max="15643" width="3" style="78" customWidth="1"/>
    <col min="15644" max="15871" width="12.5703125" style="78"/>
    <col min="15872" max="15872" width="7.85546875" style="78" customWidth="1"/>
    <col min="15873" max="15873" width="42.28515625" style="78" bestFit="1" customWidth="1"/>
    <col min="15874" max="15874" width="5.7109375" style="78" customWidth="1"/>
    <col min="15875" max="15875" width="2" style="78" customWidth="1"/>
    <col min="15876" max="15876" width="7" style="78" customWidth="1"/>
    <col min="15877" max="15877" width="1.85546875" style="78" customWidth="1"/>
    <col min="15878" max="15878" width="6.7109375" style="78" customWidth="1"/>
    <col min="15879" max="15879" width="1.85546875" style="78" customWidth="1"/>
    <col min="15880" max="15880" width="6.140625" style="78" bestFit="1" customWidth="1"/>
    <col min="15881" max="15881" width="1.5703125" style="78" customWidth="1"/>
    <col min="15882" max="15882" width="6.28515625" style="78" customWidth="1"/>
    <col min="15883" max="15883" width="2.28515625" style="78" customWidth="1"/>
    <col min="15884" max="15884" width="6.7109375" style="78" bestFit="1" customWidth="1"/>
    <col min="15885" max="15885" width="1.85546875" style="78" customWidth="1"/>
    <col min="15886" max="15886" width="6.7109375" style="78" customWidth="1"/>
    <col min="15887" max="15887" width="1.85546875" style="78" customWidth="1"/>
    <col min="15888" max="15888" width="6.140625" style="78" bestFit="1" customWidth="1"/>
    <col min="15889" max="15889" width="2.42578125" style="78" customWidth="1"/>
    <col min="15890" max="15890" width="6.5703125" style="78" customWidth="1"/>
    <col min="15891" max="15891" width="2" style="78" customWidth="1"/>
    <col min="15892" max="15892" width="6.28515625" style="78" bestFit="1" customWidth="1"/>
    <col min="15893" max="15893" width="1.85546875" style="78" customWidth="1"/>
    <col min="15894" max="15894" width="6.28515625" style="78" bestFit="1" customWidth="1"/>
    <col min="15895" max="15895" width="1.85546875" style="78" customWidth="1"/>
    <col min="15896" max="15896" width="6.5703125" style="78" customWidth="1"/>
    <col min="15897" max="15897" width="3.140625" style="78" customWidth="1"/>
    <col min="15898" max="15898" width="6.7109375" style="78" bestFit="1" customWidth="1"/>
    <col min="15899" max="15899" width="3" style="78" customWidth="1"/>
    <col min="15900" max="16127" width="12.5703125" style="78"/>
    <col min="16128" max="16128" width="7.85546875" style="78" customWidth="1"/>
    <col min="16129" max="16129" width="42.28515625" style="78" bestFit="1" customWidth="1"/>
    <col min="16130" max="16130" width="5.7109375" style="78" customWidth="1"/>
    <col min="16131" max="16131" width="2" style="78" customWidth="1"/>
    <col min="16132" max="16132" width="7" style="78" customWidth="1"/>
    <col min="16133" max="16133" width="1.85546875" style="78" customWidth="1"/>
    <col min="16134" max="16134" width="6.7109375" style="78" customWidth="1"/>
    <col min="16135" max="16135" width="1.85546875" style="78" customWidth="1"/>
    <col min="16136" max="16136" width="6.140625" style="78" bestFit="1" customWidth="1"/>
    <col min="16137" max="16137" width="1.5703125" style="78" customWidth="1"/>
    <col min="16138" max="16138" width="6.28515625" style="78" customWidth="1"/>
    <col min="16139" max="16139" width="2.28515625" style="78" customWidth="1"/>
    <col min="16140" max="16140" width="6.7109375" style="78" bestFit="1" customWidth="1"/>
    <col min="16141" max="16141" width="1.85546875" style="78" customWidth="1"/>
    <col min="16142" max="16142" width="6.7109375" style="78" customWidth="1"/>
    <col min="16143" max="16143" width="1.85546875" style="78" customWidth="1"/>
    <col min="16144" max="16144" width="6.140625" style="78" bestFit="1" customWidth="1"/>
    <col min="16145" max="16145" width="2.42578125" style="78" customWidth="1"/>
    <col min="16146" max="16146" width="6.5703125" style="78" customWidth="1"/>
    <col min="16147" max="16147" width="2" style="78" customWidth="1"/>
    <col min="16148" max="16148" width="6.28515625" style="78" bestFit="1" customWidth="1"/>
    <col min="16149" max="16149" width="1.85546875" style="78" customWidth="1"/>
    <col min="16150" max="16150" width="6.28515625" style="78" bestFit="1" customWidth="1"/>
    <col min="16151" max="16151" width="1.85546875" style="78" customWidth="1"/>
    <col min="16152" max="16152" width="6.5703125" style="78" customWidth="1"/>
    <col min="16153" max="16153" width="3.140625" style="78" customWidth="1"/>
    <col min="16154" max="16154" width="6.7109375" style="78" bestFit="1" customWidth="1"/>
    <col min="16155" max="16155" width="3" style="78" customWidth="1"/>
    <col min="16156" max="16384" width="12.5703125" style="78"/>
  </cols>
  <sheetData>
    <row r="1" spans="1:27" s="119" customFormat="1" x14ac:dyDescent="0.3">
      <c r="A1" s="93" t="s">
        <v>318</v>
      </c>
      <c r="B1" s="95"/>
      <c r="C1" s="95"/>
      <c r="D1" s="95"/>
      <c r="E1" s="95"/>
      <c r="F1" s="95"/>
      <c r="G1" s="95"/>
      <c r="H1" s="95"/>
      <c r="I1" s="95"/>
      <c r="J1" s="95"/>
      <c r="K1" s="95"/>
      <c r="L1" s="95"/>
      <c r="M1" s="95"/>
      <c r="N1" s="95"/>
      <c r="O1" s="95"/>
      <c r="P1" s="95"/>
      <c r="Q1" s="95"/>
      <c r="R1" s="95"/>
      <c r="S1" s="95"/>
      <c r="T1" s="95"/>
      <c r="U1" s="95"/>
      <c r="V1" s="95"/>
      <c r="W1" s="95"/>
      <c r="X1" s="95"/>
      <c r="Y1" s="465"/>
      <c r="Z1" s="465"/>
      <c r="AA1" s="471" t="s">
        <v>294</v>
      </c>
    </row>
    <row r="2" spans="1:27" s="119" customFormat="1" x14ac:dyDescent="0.3">
      <c r="A2" s="94" t="s">
        <v>34</v>
      </c>
      <c r="B2" s="95"/>
      <c r="C2" s="95"/>
      <c r="D2" s="95"/>
      <c r="E2" s="95"/>
      <c r="F2" s="95"/>
      <c r="G2" s="95"/>
      <c r="H2" s="95"/>
      <c r="I2" s="95"/>
      <c r="J2" s="95"/>
      <c r="K2" s="95"/>
      <c r="L2" s="95"/>
      <c r="M2" s="95"/>
      <c r="N2" s="95"/>
      <c r="O2" s="95"/>
      <c r="P2" s="95"/>
      <c r="Q2" s="95"/>
      <c r="R2" s="95"/>
      <c r="S2" s="95"/>
      <c r="T2" s="95"/>
      <c r="U2" s="95"/>
      <c r="V2" s="95"/>
      <c r="W2" s="95"/>
      <c r="X2" s="95"/>
      <c r="Y2" s="95"/>
      <c r="Z2" s="465"/>
      <c r="AA2" s="465"/>
    </row>
    <row r="3" spans="1:27" x14ac:dyDescent="0.3">
      <c r="A3" s="120"/>
      <c r="B3" s="120"/>
      <c r="C3" s="120"/>
      <c r="D3" s="120"/>
      <c r="E3" s="120"/>
      <c r="F3" s="120"/>
      <c r="G3" s="120"/>
      <c r="H3" s="120"/>
      <c r="I3" s="120"/>
      <c r="J3" s="120"/>
      <c r="K3" s="120"/>
      <c r="L3" s="120"/>
      <c r="M3" s="120"/>
      <c r="N3" s="120"/>
      <c r="O3" s="120"/>
      <c r="P3" s="120"/>
      <c r="Q3" s="120"/>
      <c r="R3" s="120"/>
      <c r="S3" s="120"/>
      <c r="T3" s="120"/>
      <c r="U3" s="120"/>
      <c r="V3" s="120"/>
      <c r="W3" s="120"/>
      <c r="X3" s="121"/>
      <c r="Y3" s="467"/>
      <c r="Z3" s="467"/>
      <c r="AA3" s="467"/>
    </row>
    <row r="4" spans="1:27" ht="33" customHeight="1" x14ac:dyDescent="0.3">
      <c r="A4" s="500" t="s">
        <v>52</v>
      </c>
      <c r="B4" s="1668" t="s">
        <v>173</v>
      </c>
      <c r="C4" s="1676"/>
      <c r="D4" s="1668" t="s">
        <v>174</v>
      </c>
      <c r="E4" s="1668"/>
      <c r="F4" s="1668" t="s">
        <v>175</v>
      </c>
      <c r="G4" s="1668"/>
      <c r="H4" s="1668" t="s">
        <v>176</v>
      </c>
      <c r="I4" s="1668"/>
      <c r="J4" s="1668" t="s">
        <v>177</v>
      </c>
      <c r="K4" s="1668"/>
      <c r="L4" s="1668" t="s">
        <v>178</v>
      </c>
      <c r="M4" s="1668"/>
      <c r="N4" s="1668" t="s">
        <v>179</v>
      </c>
      <c r="O4" s="1668"/>
      <c r="P4" s="1668" t="s">
        <v>180</v>
      </c>
      <c r="Q4" s="1668"/>
      <c r="R4" s="1668" t="s">
        <v>181</v>
      </c>
      <c r="S4" s="1668"/>
      <c r="T4" s="1668" t="s">
        <v>182</v>
      </c>
      <c r="U4" s="1668"/>
      <c r="V4" s="1668" t="s">
        <v>183</v>
      </c>
      <c r="W4" s="1676"/>
      <c r="X4" s="1668" t="s">
        <v>184</v>
      </c>
      <c r="Y4" s="1676"/>
      <c r="Z4" s="1668" t="s">
        <v>0</v>
      </c>
      <c r="AA4" s="1676"/>
    </row>
    <row r="5" spans="1:27" s="122" customFormat="1" ht="30" customHeight="1" x14ac:dyDescent="0.3">
      <c r="A5" s="1073" t="s">
        <v>1641</v>
      </c>
      <c r="B5" s="1074">
        <v>23</v>
      </c>
      <c r="C5" s="1074"/>
      <c r="D5" s="1074">
        <v>38</v>
      </c>
      <c r="E5" s="1074"/>
      <c r="F5" s="1074">
        <v>44</v>
      </c>
      <c r="G5" s="1074"/>
      <c r="H5" s="1074">
        <v>26</v>
      </c>
      <c r="I5" s="1074"/>
      <c r="J5" s="1074">
        <v>29</v>
      </c>
      <c r="K5" s="1074"/>
      <c r="L5" s="1074">
        <v>25</v>
      </c>
      <c r="M5" s="1074"/>
      <c r="N5" s="1074">
        <v>0</v>
      </c>
      <c r="O5" s="1074"/>
      <c r="P5" s="1074">
        <v>11</v>
      </c>
      <c r="Q5" s="1074"/>
      <c r="R5" s="1074">
        <v>0</v>
      </c>
      <c r="S5" s="1074"/>
      <c r="T5" s="1074">
        <v>0</v>
      </c>
      <c r="U5" s="1074"/>
      <c r="V5" s="1074">
        <v>0</v>
      </c>
      <c r="W5" s="1074"/>
      <c r="X5" s="1074">
        <v>0</v>
      </c>
      <c r="Y5" s="1074"/>
      <c r="Z5" s="1075">
        <f>SUM(B5:X5)</f>
        <v>196</v>
      </c>
      <c r="AA5" s="1075"/>
    </row>
    <row r="6" spans="1:27" s="122" customFormat="1" ht="30" customHeight="1" x14ac:dyDescent="0.3">
      <c r="A6" s="128" t="s">
        <v>1640</v>
      </c>
      <c r="B6" s="124">
        <v>13</v>
      </c>
      <c r="C6" s="124"/>
      <c r="D6" s="124">
        <v>18</v>
      </c>
      <c r="E6" s="124"/>
      <c r="F6" s="124">
        <v>45</v>
      </c>
      <c r="G6" s="124"/>
      <c r="H6" s="124">
        <v>22</v>
      </c>
      <c r="I6" s="124"/>
      <c r="J6" s="124">
        <v>17</v>
      </c>
      <c r="K6" s="124"/>
      <c r="L6" s="124">
        <v>9</v>
      </c>
      <c r="M6" s="124"/>
      <c r="N6" s="124">
        <v>33</v>
      </c>
      <c r="O6" s="124"/>
      <c r="P6" s="124">
        <v>19</v>
      </c>
      <c r="Q6" s="124"/>
      <c r="R6" s="124">
        <v>12</v>
      </c>
      <c r="S6" s="124"/>
      <c r="T6" s="124">
        <v>3</v>
      </c>
      <c r="U6" s="124"/>
      <c r="V6" s="124">
        <v>2</v>
      </c>
      <c r="W6" s="124"/>
      <c r="X6" s="124">
        <v>2</v>
      </c>
      <c r="Y6" s="124"/>
      <c r="Z6" s="126">
        <f>SUM(B6:X6)</f>
        <v>195</v>
      </c>
      <c r="AA6" s="126"/>
    </row>
    <row r="7" spans="1:27" s="122" customFormat="1" ht="24" customHeight="1" x14ac:dyDescent="0.3">
      <c r="A7" s="128" t="s">
        <v>1642</v>
      </c>
      <c r="B7" s="124">
        <v>64</v>
      </c>
      <c r="C7" s="124"/>
      <c r="D7" s="124">
        <v>263</v>
      </c>
      <c r="E7" s="124"/>
      <c r="F7" s="124">
        <v>333</v>
      </c>
      <c r="G7" s="124"/>
      <c r="H7" s="124">
        <v>277</v>
      </c>
      <c r="I7" s="124"/>
      <c r="J7" s="124">
        <v>464</v>
      </c>
      <c r="K7" s="124"/>
      <c r="L7" s="124">
        <v>190</v>
      </c>
      <c r="M7" s="124"/>
      <c r="N7" s="124">
        <v>38</v>
      </c>
      <c r="O7" s="124"/>
      <c r="P7" s="124">
        <v>0</v>
      </c>
      <c r="Q7" s="124"/>
      <c r="R7" s="124">
        <v>0</v>
      </c>
      <c r="S7" s="124"/>
      <c r="T7" s="124">
        <v>0</v>
      </c>
      <c r="U7" s="124"/>
      <c r="V7" s="124">
        <v>0</v>
      </c>
      <c r="W7" s="124"/>
      <c r="X7" s="124">
        <v>0</v>
      </c>
      <c r="Y7" s="124"/>
      <c r="Z7" s="126">
        <f t="shared" ref="Z7:Z12" si="0">SUM(B7:X7)</f>
        <v>1629</v>
      </c>
      <c r="AA7" s="126"/>
    </row>
    <row r="8" spans="1:27" s="122" customFormat="1" ht="24" customHeight="1" x14ac:dyDescent="0.3">
      <c r="A8" s="128" t="s">
        <v>1643</v>
      </c>
      <c r="B8" s="124">
        <v>26</v>
      </c>
      <c r="C8" s="124"/>
      <c r="D8" s="124">
        <v>158</v>
      </c>
      <c r="E8" s="124"/>
      <c r="F8" s="124">
        <v>142</v>
      </c>
      <c r="G8" s="124"/>
      <c r="H8" s="124">
        <v>192</v>
      </c>
      <c r="I8" s="124"/>
      <c r="J8" s="124">
        <v>403</v>
      </c>
      <c r="K8" s="124"/>
      <c r="L8" s="124">
        <v>99</v>
      </c>
      <c r="M8" s="124"/>
      <c r="N8" s="124">
        <v>107</v>
      </c>
      <c r="O8" s="124"/>
      <c r="P8" s="124">
        <v>39</v>
      </c>
      <c r="Q8" s="124"/>
      <c r="R8" s="124">
        <v>115</v>
      </c>
      <c r="S8" s="124"/>
      <c r="T8" s="124">
        <v>118</v>
      </c>
      <c r="U8" s="124"/>
      <c r="V8" s="124">
        <v>200</v>
      </c>
      <c r="W8" s="124"/>
      <c r="X8" s="124">
        <v>52</v>
      </c>
      <c r="Y8" s="124"/>
      <c r="Z8" s="126">
        <f t="shared" si="0"/>
        <v>1651</v>
      </c>
      <c r="AA8" s="126"/>
    </row>
    <row r="9" spans="1:27" s="122" customFormat="1" ht="24" customHeight="1" x14ac:dyDescent="0.3">
      <c r="A9" s="128" t="s">
        <v>320</v>
      </c>
      <c r="B9" s="124">
        <v>0</v>
      </c>
      <c r="C9" s="124"/>
      <c r="D9" s="124">
        <v>1</v>
      </c>
      <c r="E9" s="124"/>
      <c r="F9" s="124">
        <v>0</v>
      </c>
      <c r="G9" s="124"/>
      <c r="H9" s="124">
        <v>0</v>
      </c>
      <c r="I9" s="124"/>
      <c r="J9" s="124">
        <v>1</v>
      </c>
      <c r="K9" s="124"/>
      <c r="L9" s="124">
        <v>0</v>
      </c>
      <c r="M9" s="124"/>
      <c r="N9" s="124">
        <v>0</v>
      </c>
      <c r="O9" s="124"/>
      <c r="P9" s="124">
        <v>1</v>
      </c>
      <c r="Q9" s="124"/>
      <c r="R9" s="124">
        <v>1</v>
      </c>
      <c r="S9" s="124"/>
      <c r="T9" s="124">
        <v>1</v>
      </c>
      <c r="U9" s="124"/>
      <c r="V9" s="124">
        <v>0</v>
      </c>
      <c r="W9" s="124"/>
      <c r="X9" s="124">
        <v>0</v>
      </c>
      <c r="Y9" s="124"/>
      <c r="Z9" s="126">
        <f t="shared" si="0"/>
        <v>5</v>
      </c>
      <c r="AA9" s="126"/>
    </row>
    <row r="10" spans="1:27" s="122" customFormat="1" ht="24" customHeight="1" x14ac:dyDescent="0.3">
      <c r="A10" s="128" t="s">
        <v>1632</v>
      </c>
      <c r="B10" s="124">
        <v>1</v>
      </c>
      <c r="C10" s="124"/>
      <c r="D10" s="124">
        <v>1</v>
      </c>
      <c r="E10" s="124"/>
      <c r="F10" s="124">
        <v>0</v>
      </c>
      <c r="G10" s="124"/>
      <c r="H10" s="124">
        <v>0</v>
      </c>
      <c r="I10" s="124"/>
      <c r="J10" s="124">
        <v>0</v>
      </c>
      <c r="K10" s="124"/>
      <c r="L10" s="124">
        <v>1</v>
      </c>
      <c r="M10" s="124"/>
      <c r="N10" s="124">
        <v>0</v>
      </c>
      <c r="O10" s="124"/>
      <c r="P10" s="124">
        <v>0</v>
      </c>
      <c r="Q10" s="124"/>
      <c r="R10" s="124">
        <v>0</v>
      </c>
      <c r="S10" s="124"/>
      <c r="T10" s="124">
        <v>0</v>
      </c>
      <c r="U10" s="124"/>
      <c r="V10" s="124">
        <v>0</v>
      </c>
      <c r="W10" s="124"/>
      <c r="X10" s="124">
        <v>0</v>
      </c>
      <c r="Y10" s="124"/>
      <c r="Z10" s="126">
        <f t="shared" si="0"/>
        <v>3</v>
      </c>
      <c r="AA10" s="126"/>
    </row>
    <row r="11" spans="1:27" s="122" customFormat="1" ht="24" customHeight="1" x14ac:dyDescent="0.3">
      <c r="A11" s="128" t="s">
        <v>321</v>
      </c>
      <c r="B11" s="124">
        <v>0</v>
      </c>
      <c r="C11" s="124"/>
      <c r="D11" s="124">
        <v>0</v>
      </c>
      <c r="E11" s="124"/>
      <c r="F11" s="124">
        <v>1</v>
      </c>
      <c r="G11" s="124"/>
      <c r="H11" s="124">
        <v>0</v>
      </c>
      <c r="I11" s="124"/>
      <c r="J11" s="124">
        <v>1</v>
      </c>
      <c r="K11" s="124"/>
      <c r="L11" s="124">
        <v>3</v>
      </c>
      <c r="M11" s="124"/>
      <c r="N11" s="124">
        <v>4</v>
      </c>
      <c r="O11" s="124"/>
      <c r="P11" s="124">
        <v>0</v>
      </c>
      <c r="Q11" s="124"/>
      <c r="R11" s="124">
        <v>0</v>
      </c>
      <c r="S11" s="124"/>
      <c r="T11" s="124">
        <v>1</v>
      </c>
      <c r="U11" s="124"/>
      <c r="V11" s="124">
        <v>0</v>
      </c>
      <c r="W11" s="124"/>
      <c r="X11" s="124">
        <v>0</v>
      </c>
      <c r="Y11" s="124"/>
      <c r="Z11" s="126">
        <f>SUM(B11:X11)</f>
        <v>10</v>
      </c>
      <c r="AA11" s="126"/>
    </row>
    <row r="12" spans="1:27" s="122" customFormat="1" ht="26.25" customHeight="1" x14ac:dyDescent="0.3">
      <c r="A12" s="1076" t="s">
        <v>1633</v>
      </c>
      <c r="B12" s="1077">
        <v>0</v>
      </c>
      <c r="C12" s="1077"/>
      <c r="D12" s="1077">
        <v>0</v>
      </c>
      <c r="E12" s="1077"/>
      <c r="F12" s="1077">
        <v>0</v>
      </c>
      <c r="G12" s="1077"/>
      <c r="H12" s="1077">
        <v>0</v>
      </c>
      <c r="I12" s="1077"/>
      <c r="J12" s="1077">
        <v>0</v>
      </c>
      <c r="K12" s="1077"/>
      <c r="L12" s="1077">
        <v>0</v>
      </c>
      <c r="M12" s="1077"/>
      <c r="N12" s="1077">
        <v>0</v>
      </c>
      <c r="O12" s="1077"/>
      <c r="P12" s="1077">
        <v>0</v>
      </c>
      <c r="Q12" s="1077"/>
      <c r="R12" s="1077">
        <v>0</v>
      </c>
      <c r="S12" s="1077"/>
      <c r="T12" s="1077">
        <v>0</v>
      </c>
      <c r="U12" s="1077"/>
      <c r="V12" s="1077">
        <v>0</v>
      </c>
      <c r="W12" s="1077"/>
      <c r="X12" s="1077">
        <v>0</v>
      </c>
      <c r="Y12" s="1077"/>
      <c r="Z12" s="1078">
        <f t="shared" si="0"/>
        <v>0</v>
      </c>
      <c r="AA12" s="1078"/>
    </row>
    <row r="13" spans="1:27" s="122" customFormat="1" x14ac:dyDescent="0.3">
      <c r="A13" s="123"/>
      <c r="B13" s="124"/>
      <c r="C13" s="124"/>
      <c r="D13" s="124"/>
      <c r="E13" s="125"/>
      <c r="F13" s="124"/>
      <c r="G13" s="124"/>
      <c r="H13" s="124"/>
      <c r="I13" s="124"/>
      <c r="J13" s="124"/>
      <c r="K13" s="124"/>
      <c r="L13" s="124"/>
      <c r="M13" s="124"/>
      <c r="N13" s="124"/>
      <c r="O13" s="124"/>
      <c r="P13" s="124"/>
      <c r="Q13" s="124"/>
      <c r="R13" s="124"/>
      <c r="S13" s="124"/>
      <c r="T13" s="124"/>
      <c r="U13" s="124"/>
      <c r="V13" s="124"/>
      <c r="W13" s="124"/>
      <c r="X13" s="124"/>
      <c r="Y13" s="124"/>
      <c r="Z13" s="126"/>
      <c r="AA13" s="126"/>
    </row>
    <row r="14" spans="1:27" ht="25.5" customHeight="1" x14ac:dyDescent="0.3">
      <c r="A14" s="1688" t="s">
        <v>322</v>
      </c>
      <c r="B14" s="1688"/>
      <c r="C14" s="1688"/>
      <c r="D14" s="1688"/>
      <c r="E14" s="1688"/>
      <c r="F14" s="1688"/>
      <c r="G14" s="1688"/>
      <c r="H14" s="1688"/>
      <c r="I14" s="1688"/>
      <c r="J14" s="1688"/>
      <c r="K14" s="1688"/>
      <c r="L14" s="1688"/>
      <c r="M14" s="1688"/>
      <c r="N14" s="1688"/>
      <c r="O14" s="1688"/>
      <c r="P14" s="1688"/>
      <c r="Q14" s="1688"/>
      <c r="R14" s="1688"/>
      <c r="S14" s="1688"/>
      <c r="T14" s="1688"/>
      <c r="U14" s="1688"/>
      <c r="V14" s="1688"/>
      <c r="W14" s="1688"/>
      <c r="X14" s="1688"/>
      <c r="Y14" s="1688"/>
      <c r="Z14" s="1688"/>
      <c r="AA14" s="1688"/>
    </row>
    <row r="15" spans="1:27" x14ac:dyDescent="0.3">
      <c r="A15" s="147" t="s">
        <v>323</v>
      </c>
      <c r="B15" s="147"/>
      <c r="C15" s="147"/>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row>
    <row r="16" spans="1:27" x14ac:dyDescent="0.3">
      <c r="A16" s="147"/>
      <c r="B16" s="147"/>
      <c r="C16" s="147"/>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row>
    <row r="17" spans="1:27" x14ac:dyDescent="0.3">
      <c r="A17" s="147"/>
      <c r="B17" s="147"/>
      <c r="C17" s="147"/>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row>
    <row r="20" spans="1:27" x14ac:dyDescent="0.3">
      <c r="A20" s="1689"/>
      <c r="B20" s="1689"/>
      <c r="C20" s="1689"/>
      <c r="D20" s="1689"/>
      <c r="E20" s="1689"/>
      <c r="F20" s="1689"/>
      <c r="G20" s="1689"/>
      <c r="H20" s="1689"/>
      <c r="I20" s="1689"/>
      <c r="J20" s="1689"/>
      <c r="K20" s="1689"/>
      <c r="L20" s="1689"/>
      <c r="M20" s="1689"/>
      <c r="N20" s="1689"/>
      <c r="O20" s="1689"/>
      <c r="P20" s="1689"/>
      <c r="Q20" s="1689"/>
      <c r="R20" s="1689"/>
      <c r="S20" s="1689"/>
      <c r="T20" s="1689"/>
      <c r="U20" s="1689"/>
      <c r="V20" s="1689"/>
      <c r="W20" s="1689"/>
      <c r="X20" s="1689"/>
      <c r="Y20" s="1689"/>
      <c r="Z20" s="1689"/>
      <c r="AA20" s="1689"/>
    </row>
    <row r="21" spans="1:27" x14ac:dyDescent="0.3">
      <c r="A21" s="1689"/>
      <c r="B21" s="1689"/>
      <c r="C21" s="1689"/>
      <c r="D21" s="1689"/>
      <c r="E21" s="1689"/>
      <c r="F21" s="1689"/>
      <c r="G21" s="1689"/>
      <c r="H21" s="1689"/>
      <c r="I21" s="1689"/>
      <c r="J21" s="1689"/>
      <c r="K21" s="1689"/>
      <c r="L21" s="1689"/>
      <c r="M21" s="1689"/>
      <c r="N21" s="1689"/>
      <c r="O21" s="1689"/>
      <c r="P21" s="1689"/>
      <c r="Q21" s="1689"/>
      <c r="R21" s="1689"/>
      <c r="S21" s="1689"/>
      <c r="T21" s="1689"/>
      <c r="U21" s="1689"/>
      <c r="V21" s="1689"/>
      <c r="W21" s="1689"/>
      <c r="X21" s="1689"/>
      <c r="Y21" s="1689"/>
      <c r="Z21" s="1689"/>
      <c r="AA21" s="1689"/>
    </row>
    <row r="22" spans="1:27" x14ac:dyDescent="0.3">
      <c r="A22" s="1689"/>
      <c r="B22" s="1689"/>
      <c r="C22" s="1689"/>
      <c r="D22" s="1689"/>
      <c r="E22" s="1689"/>
      <c r="F22" s="1689"/>
      <c r="G22" s="1689"/>
      <c r="H22" s="1689"/>
      <c r="I22" s="1689"/>
      <c r="J22" s="1689"/>
      <c r="K22" s="1689"/>
      <c r="L22" s="1689"/>
      <c r="M22" s="1689"/>
      <c r="N22" s="1689"/>
      <c r="O22" s="1689"/>
      <c r="P22" s="1689"/>
      <c r="Q22" s="1689"/>
      <c r="R22" s="1689"/>
      <c r="S22" s="1689"/>
      <c r="T22" s="1689"/>
      <c r="U22" s="1689"/>
      <c r="V22" s="1689"/>
      <c r="W22" s="1689"/>
      <c r="X22" s="1689"/>
      <c r="Y22" s="1689"/>
      <c r="Z22" s="1689"/>
      <c r="AA22" s="1689"/>
    </row>
    <row r="23" spans="1:27" x14ac:dyDescent="0.3">
      <c r="A23" s="1689"/>
      <c r="B23" s="1689"/>
      <c r="C23" s="1689"/>
      <c r="D23" s="1689"/>
      <c r="E23" s="1689"/>
      <c r="F23" s="1689"/>
      <c r="G23" s="1689"/>
      <c r="H23" s="1689"/>
      <c r="I23" s="1689"/>
      <c r="J23" s="1689"/>
      <c r="K23" s="1689"/>
      <c r="L23" s="1689"/>
      <c r="M23" s="1689"/>
      <c r="N23" s="1689"/>
      <c r="O23" s="1689"/>
      <c r="P23" s="1689"/>
      <c r="Q23" s="1689"/>
      <c r="R23" s="1689"/>
      <c r="S23" s="1689"/>
      <c r="T23" s="1689"/>
      <c r="U23" s="1689"/>
      <c r="V23" s="1689"/>
      <c r="W23" s="1689"/>
      <c r="X23" s="1689"/>
      <c r="Y23" s="1689"/>
      <c r="Z23" s="1689"/>
      <c r="AA23" s="1689"/>
    </row>
  </sheetData>
  <mergeCells count="15">
    <mergeCell ref="Z4:AA4"/>
    <mergeCell ref="A14:AA14"/>
    <mergeCell ref="A20:AA23"/>
    <mergeCell ref="N4:O4"/>
    <mergeCell ref="P4:Q4"/>
    <mergeCell ref="R4:S4"/>
    <mergeCell ref="T4:U4"/>
    <mergeCell ref="V4:W4"/>
    <mergeCell ref="X4:Y4"/>
    <mergeCell ref="B4:C4"/>
    <mergeCell ref="D4:E4"/>
    <mergeCell ref="F4:G4"/>
    <mergeCell ref="H4:I4"/>
    <mergeCell ref="J4:K4"/>
    <mergeCell ref="L4:M4"/>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&amp;R&amp;"Tahoma,Normal"515</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W45"/>
  <sheetViews>
    <sheetView showGridLines="0" view="pageBreakPreview" topLeftCell="A16" zoomScaleSheetLayoutView="100" workbookViewId="0"/>
  </sheetViews>
  <sheetFormatPr baseColWidth="10" defaultColWidth="11.42578125" defaultRowHeight="12.75" x14ac:dyDescent="0.2"/>
  <cols>
    <col min="1" max="1" width="44.28515625" style="153" customWidth="1"/>
    <col min="2" max="2" width="8.5703125" style="153" customWidth="1"/>
    <col min="3" max="3" width="5" style="153" customWidth="1"/>
    <col min="4" max="4" width="8" style="153" customWidth="1"/>
    <col min="5" max="5" width="3.7109375" style="153" customWidth="1"/>
    <col min="6" max="6" width="6.7109375" style="153" customWidth="1"/>
    <col min="7" max="7" width="3.7109375" style="153" customWidth="1"/>
    <col min="8" max="8" width="6" style="153" customWidth="1"/>
    <col min="9" max="9" width="3" style="153" customWidth="1"/>
    <col min="10" max="10" width="6.7109375" style="153" customWidth="1"/>
    <col min="11" max="11" width="4" style="153" customWidth="1"/>
    <col min="12" max="12" width="7" style="153" customWidth="1"/>
    <col min="13" max="13" width="4" style="153" customWidth="1"/>
    <col min="14" max="261" width="11.42578125" style="153"/>
    <col min="262" max="262" width="44.28515625" style="153" customWidth="1"/>
    <col min="263" max="263" width="12.7109375" style="153" customWidth="1"/>
    <col min="264" max="264" width="12.140625" style="153" customWidth="1"/>
    <col min="265" max="265" width="13" style="153" customWidth="1"/>
    <col min="266" max="266" width="11" style="153" customWidth="1"/>
    <col min="267" max="267" width="12.5703125" style="153" customWidth="1"/>
    <col min="268" max="268" width="12" style="153" customWidth="1"/>
    <col min="269" max="269" width="18" style="153" customWidth="1"/>
    <col min="270" max="517" width="11.42578125" style="153"/>
    <col min="518" max="518" width="44.28515625" style="153" customWidth="1"/>
    <col min="519" max="519" width="12.7109375" style="153" customWidth="1"/>
    <col min="520" max="520" width="12.140625" style="153" customWidth="1"/>
    <col min="521" max="521" width="13" style="153" customWidth="1"/>
    <col min="522" max="522" width="11" style="153" customWidth="1"/>
    <col min="523" max="523" width="12.5703125" style="153" customWidth="1"/>
    <col min="524" max="524" width="12" style="153" customWidth="1"/>
    <col min="525" max="525" width="18" style="153" customWidth="1"/>
    <col min="526" max="773" width="11.42578125" style="153"/>
    <col min="774" max="774" width="44.28515625" style="153" customWidth="1"/>
    <col min="775" max="775" width="12.7109375" style="153" customWidth="1"/>
    <col min="776" max="776" width="12.140625" style="153" customWidth="1"/>
    <col min="777" max="777" width="13" style="153" customWidth="1"/>
    <col min="778" max="778" width="11" style="153" customWidth="1"/>
    <col min="779" max="779" width="12.5703125" style="153" customWidth="1"/>
    <col min="780" max="780" width="12" style="153" customWidth="1"/>
    <col min="781" max="781" width="18" style="153" customWidth="1"/>
    <col min="782" max="1029" width="11.42578125" style="153"/>
    <col min="1030" max="1030" width="44.28515625" style="153" customWidth="1"/>
    <col min="1031" max="1031" width="12.7109375" style="153" customWidth="1"/>
    <col min="1032" max="1032" width="12.140625" style="153" customWidth="1"/>
    <col min="1033" max="1033" width="13" style="153" customWidth="1"/>
    <col min="1034" max="1034" width="11" style="153" customWidth="1"/>
    <col min="1035" max="1035" width="12.5703125" style="153" customWidth="1"/>
    <col min="1036" max="1036" width="12" style="153" customWidth="1"/>
    <col min="1037" max="1037" width="18" style="153" customWidth="1"/>
    <col min="1038" max="1285" width="11.42578125" style="153"/>
    <col min="1286" max="1286" width="44.28515625" style="153" customWidth="1"/>
    <col min="1287" max="1287" width="12.7109375" style="153" customWidth="1"/>
    <col min="1288" max="1288" width="12.140625" style="153" customWidth="1"/>
    <col min="1289" max="1289" width="13" style="153" customWidth="1"/>
    <col min="1290" max="1290" width="11" style="153" customWidth="1"/>
    <col min="1291" max="1291" width="12.5703125" style="153" customWidth="1"/>
    <col min="1292" max="1292" width="12" style="153" customWidth="1"/>
    <col min="1293" max="1293" width="18" style="153" customWidth="1"/>
    <col min="1294" max="1541" width="11.42578125" style="153"/>
    <col min="1542" max="1542" width="44.28515625" style="153" customWidth="1"/>
    <col min="1543" max="1543" width="12.7109375" style="153" customWidth="1"/>
    <col min="1544" max="1544" width="12.140625" style="153" customWidth="1"/>
    <col min="1545" max="1545" width="13" style="153" customWidth="1"/>
    <col min="1546" max="1546" width="11" style="153" customWidth="1"/>
    <col min="1547" max="1547" width="12.5703125" style="153" customWidth="1"/>
    <col min="1548" max="1548" width="12" style="153" customWidth="1"/>
    <col min="1549" max="1549" width="18" style="153" customWidth="1"/>
    <col min="1550" max="1797" width="11.42578125" style="153"/>
    <col min="1798" max="1798" width="44.28515625" style="153" customWidth="1"/>
    <col min="1799" max="1799" width="12.7109375" style="153" customWidth="1"/>
    <col min="1800" max="1800" width="12.140625" style="153" customWidth="1"/>
    <col min="1801" max="1801" width="13" style="153" customWidth="1"/>
    <col min="1802" max="1802" width="11" style="153" customWidth="1"/>
    <col min="1803" max="1803" width="12.5703125" style="153" customWidth="1"/>
    <col min="1804" max="1804" width="12" style="153" customWidth="1"/>
    <col min="1805" max="1805" width="18" style="153" customWidth="1"/>
    <col min="1806" max="2053" width="11.42578125" style="153"/>
    <col min="2054" max="2054" width="44.28515625" style="153" customWidth="1"/>
    <col min="2055" max="2055" width="12.7109375" style="153" customWidth="1"/>
    <col min="2056" max="2056" width="12.140625" style="153" customWidth="1"/>
    <col min="2057" max="2057" width="13" style="153" customWidth="1"/>
    <col min="2058" max="2058" width="11" style="153" customWidth="1"/>
    <col min="2059" max="2059" width="12.5703125" style="153" customWidth="1"/>
    <col min="2060" max="2060" width="12" style="153" customWidth="1"/>
    <col min="2061" max="2061" width="18" style="153" customWidth="1"/>
    <col min="2062" max="2309" width="11.42578125" style="153"/>
    <col min="2310" max="2310" width="44.28515625" style="153" customWidth="1"/>
    <col min="2311" max="2311" width="12.7109375" style="153" customWidth="1"/>
    <col min="2312" max="2312" width="12.140625" style="153" customWidth="1"/>
    <col min="2313" max="2313" width="13" style="153" customWidth="1"/>
    <col min="2314" max="2314" width="11" style="153" customWidth="1"/>
    <col min="2315" max="2315" width="12.5703125" style="153" customWidth="1"/>
    <col min="2316" max="2316" width="12" style="153" customWidth="1"/>
    <col min="2317" max="2317" width="18" style="153" customWidth="1"/>
    <col min="2318" max="2565" width="11.42578125" style="153"/>
    <col min="2566" max="2566" width="44.28515625" style="153" customWidth="1"/>
    <col min="2567" max="2567" width="12.7109375" style="153" customWidth="1"/>
    <col min="2568" max="2568" width="12.140625" style="153" customWidth="1"/>
    <col min="2569" max="2569" width="13" style="153" customWidth="1"/>
    <col min="2570" max="2570" width="11" style="153" customWidth="1"/>
    <col min="2571" max="2571" width="12.5703125" style="153" customWidth="1"/>
    <col min="2572" max="2572" width="12" style="153" customWidth="1"/>
    <col min="2573" max="2573" width="18" style="153" customWidth="1"/>
    <col min="2574" max="2821" width="11.42578125" style="153"/>
    <col min="2822" max="2822" width="44.28515625" style="153" customWidth="1"/>
    <col min="2823" max="2823" width="12.7109375" style="153" customWidth="1"/>
    <col min="2824" max="2824" width="12.140625" style="153" customWidth="1"/>
    <col min="2825" max="2825" width="13" style="153" customWidth="1"/>
    <col min="2826" max="2826" width="11" style="153" customWidth="1"/>
    <col min="2827" max="2827" width="12.5703125" style="153" customWidth="1"/>
    <col min="2828" max="2828" width="12" style="153" customWidth="1"/>
    <col min="2829" max="2829" width="18" style="153" customWidth="1"/>
    <col min="2830" max="3077" width="11.42578125" style="153"/>
    <col min="3078" max="3078" width="44.28515625" style="153" customWidth="1"/>
    <col min="3079" max="3079" width="12.7109375" style="153" customWidth="1"/>
    <col min="3080" max="3080" width="12.140625" style="153" customWidth="1"/>
    <col min="3081" max="3081" width="13" style="153" customWidth="1"/>
    <col min="3082" max="3082" width="11" style="153" customWidth="1"/>
    <col min="3083" max="3083" width="12.5703125" style="153" customWidth="1"/>
    <col min="3084" max="3084" width="12" style="153" customWidth="1"/>
    <col min="3085" max="3085" width="18" style="153" customWidth="1"/>
    <col min="3086" max="3333" width="11.42578125" style="153"/>
    <col min="3334" max="3334" width="44.28515625" style="153" customWidth="1"/>
    <col min="3335" max="3335" width="12.7109375" style="153" customWidth="1"/>
    <col min="3336" max="3336" width="12.140625" style="153" customWidth="1"/>
    <col min="3337" max="3337" width="13" style="153" customWidth="1"/>
    <col min="3338" max="3338" width="11" style="153" customWidth="1"/>
    <col min="3339" max="3339" width="12.5703125" style="153" customWidth="1"/>
    <col min="3340" max="3340" width="12" style="153" customWidth="1"/>
    <col min="3341" max="3341" width="18" style="153" customWidth="1"/>
    <col min="3342" max="3589" width="11.42578125" style="153"/>
    <col min="3590" max="3590" width="44.28515625" style="153" customWidth="1"/>
    <col min="3591" max="3591" width="12.7109375" style="153" customWidth="1"/>
    <col min="3592" max="3592" width="12.140625" style="153" customWidth="1"/>
    <col min="3593" max="3593" width="13" style="153" customWidth="1"/>
    <col min="3594" max="3594" width="11" style="153" customWidth="1"/>
    <col min="3595" max="3595" width="12.5703125" style="153" customWidth="1"/>
    <col min="3596" max="3596" width="12" style="153" customWidth="1"/>
    <col min="3597" max="3597" width="18" style="153" customWidth="1"/>
    <col min="3598" max="3845" width="11.42578125" style="153"/>
    <col min="3846" max="3846" width="44.28515625" style="153" customWidth="1"/>
    <col min="3847" max="3847" width="12.7109375" style="153" customWidth="1"/>
    <col min="3848" max="3848" width="12.140625" style="153" customWidth="1"/>
    <col min="3849" max="3849" width="13" style="153" customWidth="1"/>
    <col min="3850" max="3850" width="11" style="153" customWidth="1"/>
    <col min="3851" max="3851" width="12.5703125" style="153" customWidth="1"/>
    <col min="3852" max="3852" width="12" style="153" customWidth="1"/>
    <col min="3853" max="3853" width="18" style="153" customWidth="1"/>
    <col min="3854" max="4101" width="11.42578125" style="153"/>
    <col min="4102" max="4102" width="44.28515625" style="153" customWidth="1"/>
    <col min="4103" max="4103" width="12.7109375" style="153" customWidth="1"/>
    <col min="4104" max="4104" width="12.140625" style="153" customWidth="1"/>
    <col min="4105" max="4105" width="13" style="153" customWidth="1"/>
    <col min="4106" max="4106" width="11" style="153" customWidth="1"/>
    <col min="4107" max="4107" width="12.5703125" style="153" customWidth="1"/>
    <col min="4108" max="4108" width="12" style="153" customWidth="1"/>
    <col min="4109" max="4109" width="18" style="153" customWidth="1"/>
    <col min="4110" max="4357" width="11.42578125" style="153"/>
    <col min="4358" max="4358" width="44.28515625" style="153" customWidth="1"/>
    <col min="4359" max="4359" width="12.7109375" style="153" customWidth="1"/>
    <col min="4360" max="4360" width="12.140625" style="153" customWidth="1"/>
    <col min="4361" max="4361" width="13" style="153" customWidth="1"/>
    <col min="4362" max="4362" width="11" style="153" customWidth="1"/>
    <col min="4363" max="4363" width="12.5703125" style="153" customWidth="1"/>
    <col min="4364" max="4364" width="12" style="153" customWidth="1"/>
    <col min="4365" max="4365" width="18" style="153" customWidth="1"/>
    <col min="4366" max="4613" width="11.42578125" style="153"/>
    <col min="4614" max="4614" width="44.28515625" style="153" customWidth="1"/>
    <col min="4615" max="4615" width="12.7109375" style="153" customWidth="1"/>
    <col min="4616" max="4616" width="12.140625" style="153" customWidth="1"/>
    <col min="4617" max="4617" width="13" style="153" customWidth="1"/>
    <col min="4618" max="4618" width="11" style="153" customWidth="1"/>
    <col min="4619" max="4619" width="12.5703125" style="153" customWidth="1"/>
    <col min="4620" max="4620" width="12" style="153" customWidth="1"/>
    <col min="4621" max="4621" width="18" style="153" customWidth="1"/>
    <col min="4622" max="4869" width="11.42578125" style="153"/>
    <col min="4870" max="4870" width="44.28515625" style="153" customWidth="1"/>
    <col min="4871" max="4871" width="12.7109375" style="153" customWidth="1"/>
    <col min="4872" max="4872" width="12.140625" style="153" customWidth="1"/>
    <col min="4873" max="4873" width="13" style="153" customWidth="1"/>
    <col min="4874" max="4874" width="11" style="153" customWidth="1"/>
    <col min="4875" max="4875" width="12.5703125" style="153" customWidth="1"/>
    <col min="4876" max="4876" width="12" style="153" customWidth="1"/>
    <col min="4877" max="4877" width="18" style="153" customWidth="1"/>
    <col min="4878" max="5125" width="11.42578125" style="153"/>
    <col min="5126" max="5126" width="44.28515625" style="153" customWidth="1"/>
    <col min="5127" max="5127" width="12.7109375" style="153" customWidth="1"/>
    <col min="5128" max="5128" width="12.140625" style="153" customWidth="1"/>
    <col min="5129" max="5129" width="13" style="153" customWidth="1"/>
    <col min="5130" max="5130" width="11" style="153" customWidth="1"/>
    <col min="5131" max="5131" width="12.5703125" style="153" customWidth="1"/>
    <col min="5132" max="5132" width="12" style="153" customWidth="1"/>
    <col min="5133" max="5133" width="18" style="153" customWidth="1"/>
    <col min="5134" max="5381" width="11.42578125" style="153"/>
    <col min="5382" max="5382" width="44.28515625" style="153" customWidth="1"/>
    <col min="5383" max="5383" width="12.7109375" style="153" customWidth="1"/>
    <col min="5384" max="5384" width="12.140625" style="153" customWidth="1"/>
    <col min="5385" max="5385" width="13" style="153" customWidth="1"/>
    <col min="5386" max="5386" width="11" style="153" customWidth="1"/>
    <col min="5387" max="5387" width="12.5703125" style="153" customWidth="1"/>
    <col min="5388" max="5388" width="12" style="153" customWidth="1"/>
    <col min="5389" max="5389" width="18" style="153" customWidth="1"/>
    <col min="5390" max="5637" width="11.42578125" style="153"/>
    <col min="5638" max="5638" width="44.28515625" style="153" customWidth="1"/>
    <col min="5639" max="5639" width="12.7109375" style="153" customWidth="1"/>
    <col min="5640" max="5640" width="12.140625" style="153" customWidth="1"/>
    <col min="5641" max="5641" width="13" style="153" customWidth="1"/>
    <col min="5642" max="5642" width="11" style="153" customWidth="1"/>
    <col min="5643" max="5643" width="12.5703125" style="153" customWidth="1"/>
    <col min="5644" max="5644" width="12" style="153" customWidth="1"/>
    <col min="5645" max="5645" width="18" style="153" customWidth="1"/>
    <col min="5646" max="5893" width="11.42578125" style="153"/>
    <col min="5894" max="5894" width="44.28515625" style="153" customWidth="1"/>
    <col min="5895" max="5895" width="12.7109375" style="153" customWidth="1"/>
    <col min="5896" max="5896" width="12.140625" style="153" customWidth="1"/>
    <col min="5897" max="5897" width="13" style="153" customWidth="1"/>
    <col min="5898" max="5898" width="11" style="153" customWidth="1"/>
    <col min="5899" max="5899" width="12.5703125" style="153" customWidth="1"/>
    <col min="5900" max="5900" width="12" style="153" customWidth="1"/>
    <col min="5901" max="5901" width="18" style="153" customWidth="1"/>
    <col min="5902" max="6149" width="11.42578125" style="153"/>
    <col min="6150" max="6150" width="44.28515625" style="153" customWidth="1"/>
    <col min="6151" max="6151" width="12.7109375" style="153" customWidth="1"/>
    <col min="6152" max="6152" width="12.140625" style="153" customWidth="1"/>
    <col min="6153" max="6153" width="13" style="153" customWidth="1"/>
    <col min="6154" max="6154" width="11" style="153" customWidth="1"/>
    <col min="6155" max="6155" width="12.5703125" style="153" customWidth="1"/>
    <col min="6156" max="6156" width="12" style="153" customWidth="1"/>
    <col min="6157" max="6157" width="18" style="153" customWidth="1"/>
    <col min="6158" max="6405" width="11.42578125" style="153"/>
    <col min="6406" max="6406" width="44.28515625" style="153" customWidth="1"/>
    <col min="6407" max="6407" width="12.7109375" style="153" customWidth="1"/>
    <col min="6408" max="6408" width="12.140625" style="153" customWidth="1"/>
    <col min="6409" max="6409" width="13" style="153" customWidth="1"/>
    <col min="6410" max="6410" width="11" style="153" customWidth="1"/>
    <col min="6411" max="6411" width="12.5703125" style="153" customWidth="1"/>
    <col min="6412" max="6412" width="12" style="153" customWidth="1"/>
    <col min="6413" max="6413" width="18" style="153" customWidth="1"/>
    <col min="6414" max="6661" width="11.42578125" style="153"/>
    <col min="6662" max="6662" width="44.28515625" style="153" customWidth="1"/>
    <col min="6663" max="6663" width="12.7109375" style="153" customWidth="1"/>
    <col min="6664" max="6664" width="12.140625" style="153" customWidth="1"/>
    <col min="6665" max="6665" width="13" style="153" customWidth="1"/>
    <col min="6666" max="6666" width="11" style="153" customWidth="1"/>
    <col min="6667" max="6667" width="12.5703125" style="153" customWidth="1"/>
    <col min="6668" max="6668" width="12" style="153" customWidth="1"/>
    <col min="6669" max="6669" width="18" style="153" customWidth="1"/>
    <col min="6670" max="6917" width="11.42578125" style="153"/>
    <col min="6918" max="6918" width="44.28515625" style="153" customWidth="1"/>
    <col min="6919" max="6919" width="12.7109375" style="153" customWidth="1"/>
    <col min="6920" max="6920" width="12.140625" style="153" customWidth="1"/>
    <col min="6921" max="6921" width="13" style="153" customWidth="1"/>
    <col min="6922" max="6922" width="11" style="153" customWidth="1"/>
    <col min="6923" max="6923" width="12.5703125" style="153" customWidth="1"/>
    <col min="6924" max="6924" width="12" style="153" customWidth="1"/>
    <col min="6925" max="6925" width="18" style="153" customWidth="1"/>
    <col min="6926" max="7173" width="11.42578125" style="153"/>
    <col min="7174" max="7174" width="44.28515625" style="153" customWidth="1"/>
    <col min="7175" max="7175" width="12.7109375" style="153" customWidth="1"/>
    <col min="7176" max="7176" width="12.140625" style="153" customWidth="1"/>
    <col min="7177" max="7177" width="13" style="153" customWidth="1"/>
    <col min="7178" max="7178" width="11" style="153" customWidth="1"/>
    <col min="7179" max="7179" width="12.5703125" style="153" customWidth="1"/>
    <col min="7180" max="7180" width="12" style="153" customWidth="1"/>
    <col min="7181" max="7181" width="18" style="153" customWidth="1"/>
    <col min="7182" max="7429" width="11.42578125" style="153"/>
    <col min="7430" max="7430" width="44.28515625" style="153" customWidth="1"/>
    <col min="7431" max="7431" width="12.7109375" style="153" customWidth="1"/>
    <col min="7432" max="7432" width="12.140625" style="153" customWidth="1"/>
    <col min="7433" max="7433" width="13" style="153" customWidth="1"/>
    <col min="7434" max="7434" width="11" style="153" customWidth="1"/>
    <col min="7435" max="7435" width="12.5703125" style="153" customWidth="1"/>
    <col min="7436" max="7436" width="12" style="153" customWidth="1"/>
    <col min="7437" max="7437" width="18" style="153" customWidth="1"/>
    <col min="7438" max="7685" width="11.42578125" style="153"/>
    <col min="7686" max="7686" width="44.28515625" style="153" customWidth="1"/>
    <col min="7687" max="7687" width="12.7109375" style="153" customWidth="1"/>
    <col min="7688" max="7688" width="12.140625" style="153" customWidth="1"/>
    <col min="7689" max="7689" width="13" style="153" customWidth="1"/>
    <col min="7690" max="7690" width="11" style="153" customWidth="1"/>
    <col min="7691" max="7691" width="12.5703125" style="153" customWidth="1"/>
    <col min="7692" max="7692" width="12" style="153" customWidth="1"/>
    <col min="7693" max="7693" width="18" style="153" customWidth="1"/>
    <col min="7694" max="7941" width="11.42578125" style="153"/>
    <col min="7942" max="7942" width="44.28515625" style="153" customWidth="1"/>
    <col min="7943" max="7943" width="12.7109375" style="153" customWidth="1"/>
    <col min="7944" max="7944" width="12.140625" style="153" customWidth="1"/>
    <col min="7945" max="7945" width="13" style="153" customWidth="1"/>
    <col min="7946" max="7946" width="11" style="153" customWidth="1"/>
    <col min="7947" max="7947" width="12.5703125" style="153" customWidth="1"/>
    <col min="7948" max="7948" width="12" style="153" customWidth="1"/>
    <col min="7949" max="7949" width="18" style="153" customWidth="1"/>
    <col min="7950" max="8197" width="11.42578125" style="153"/>
    <col min="8198" max="8198" width="44.28515625" style="153" customWidth="1"/>
    <col min="8199" max="8199" width="12.7109375" style="153" customWidth="1"/>
    <col min="8200" max="8200" width="12.140625" style="153" customWidth="1"/>
    <col min="8201" max="8201" width="13" style="153" customWidth="1"/>
    <col min="8202" max="8202" width="11" style="153" customWidth="1"/>
    <col min="8203" max="8203" width="12.5703125" style="153" customWidth="1"/>
    <col min="8204" max="8204" width="12" style="153" customWidth="1"/>
    <col min="8205" max="8205" width="18" style="153" customWidth="1"/>
    <col min="8206" max="8453" width="11.42578125" style="153"/>
    <col min="8454" max="8454" width="44.28515625" style="153" customWidth="1"/>
    <col min="8455" max="8455" width="12.7109375" style="153" customWidth="1"/>
    <col min="8456" max="8456" width="12.140625" style="153" customWidth="1"/>
    <col min="8457" max="8457" width="13" style="153" customWidth="1"/>
    <col min="8458" max="8458" width="11" style="153" customWidth="1"/>
    <col min="8459" max="8459" width="12.5703125" style="153" customWidth="1"/>
    <col min="8460" max="8460" width="12" style="153" customWidth="1"/>
    <col min="8461" max="8461" width="18" style="153" customWidth="1"/>
    <col min="8462" max="8709" width="11.42578125" style="153"/>
    <col min="8710" max="8710" width="44.28515625" style="153" customWidth="1"/>
    <col min="8711" max="8711" width="12.7109375" style="153" customWidth="1"/>
    <col min="8712" max="8712" width="12.140625" style="153" customWidth="1"/>
    <col min="8713" max="8713" width="13" style="153" customWidth="1"/>
    <col min="8714" max="8714" width="11" style="153" customWidth="1"/>
    <col min="8715" max="8715" width="12.5703125" style="153" customWidth="1"/>
    <col min="8716" max="8716" width="12" style="153" customWidth="1"/>
    <col min="8717" max="8717" width="18" style="153" customWidth="1"/>
    <col min="8718" max="8965" width="11.42578125" style="153"/>
    <col min="8966" max="8966" width="44.28515625" style="153" customWidth="1"/>
    <col min="8967" max="8967" width="12.7109375" style="153" customWidth="1"/>
    <col min="8968" max="8968" width="12.140625" style="153" customWidth="1"/>
    <col min="8969" max="8969" width="13" style="153" customWidth="1"/>
    <col min="8970" max="8970" width="11" style="153" customWidth="1"/>
    <col min="8971" max="8971" width="12.5703125" style="153" customWidth="1"/>
    <col min="8972" max="8972" width="12" style="153" customWidth="1"/>
    <col min="8973" max="8973" width="18" style="153" customWidth="1"/>
    <col min="8974" max="9221" width="11.42578125" style="153"/>
    <col min="9222" max="9222" width="44.28515625" style="153" customWidth="1"/>
    <col min="9223" max="9223" width="12.7109375" style="153" customWidth="1"/>
    <col min="9224" max="9224" width="12.140625" style="153" customWidth="1"/>
    <col min="9225" max="9225" width="13" style="153" customWidth="1"/>
    <col min="9226" max="9226" width="11" style="153" customWidth="1"/>
    <col min="9227" max="9227" width="12.5703125" style="153" customWidth="1"/>
    <col min="9228" max="9228" width="12" style="153" customWidth="1"/>
    <col min="9229" max="9229" width="18" style="153" customWidth="1"/>
    <col min="9230" max="9477" width="11.42578125" style="153"/>
    <col min="9478" max="9478" width="44.28515625" style="153" customWidth="1"/>
    <col min="9479" max="9479" width="12.7109375" style="153" customWidth="1"/>
    <col min="9480" max="9480" width="12.140625" style="153" customWidth="1"/>
    <col min="9481" max="9481" width="13" style="153" customWidth="1"/>
    <col min="9482" max="9482" width="11" style="153" customWidth="1"/>
    <col min="9483" max="9483" width="12.5703125" style="153" customWidth="1"/>
    <col min="9484" max="9484" width="12" style="153" customWidth="1"/>
    <col min="9485" max="9485" width="18" style="153" customWidth="1"/>
    <col min="9486" max="9733" width="11.42578125" style="153"/>
    <col min="9734" max="9734" width="44.28515625" style="153" customWidth="1"/>
    <col min="9735" max="9735" width="12.7109375" style="153" customWidth="1"/>
    <col min="9736" max="9736" width="12.140625" style="153" customWidth="1"/>
    <col min="9737" max="9737" width="13" style="153" customWidth="1"/>
    <col min="9738" max="9738" width="11" style="153" customWidth="1"/>
    <col min="9739" max="9739" width="12.5703125" style="153" customWidth="1"/>
    <col min="9740" max="9740" width="12" style="153" customWidth="1"/>
    <col min="9741" max="9741" width="18" style="153" customWidth="1"/>
    <col min="9742" max="9989" width="11.42578125" style="153"/>
    <col min="9990" max="9990" width="44.28515625" style="153" customWidth="1"/>
    <col min="9991" max="9991" width="12.7109375" style="153" customWidth="1"/>
    <col min="9992" max="9992" width="12.140625" style="153" customWidth="1"/>
    <col min="9993" max="9993" width="13" style="153" customWidth="1"/>
    <col min="9994" max="9994" width="11" style="153" customWidth="1"/>
    <col min="9995" max="9995" width="12.5703125" style="153" customWidth="1"/>
    <col min="9996" max="9996" width="12" style="153" customWidth="1"/>
    <col min="9997" max="9997" width="18" style="153" customWidth="1"/>
    <col min="9998" max="10245" width="11.42578125" style="153"/>
    <col min="10246" max="10246" width="44.28515625" style="153" customWidth="1"/>
    <col min="10247" max="10247" width="12.7109375" style="153" customWidth="1"/>
    <col min="10248" max="10248" width="12.140625" style="153" customWidth="1"/>
    <col min="10249" max="10249" width="13" style="153" customWidth="1"/>
    <col min="10250" max="10250" width="11" style="153" customWidth="1"/>
    <col min="10251" max="10251" width="12.5703125" style="153" customWidth="1"/>
    <col min="10252" max="10252" width="12" style="153" customWidth="1"/>
    <col min="10253" max="10253" width="18" style="153" customWidth="1"/>
    <col min="10254" max="10501" width="11.42578125" style="153"/>
    <col min="10502" max="10502" width="44.28515625" style="153" customWidth="1"/>
    <col min="10503" max="10503" width="12.7109375" style="153" customWidth="1"/>
    <col min="10504" max="10504" width="12.140625" style="153" customWidth="1"/>
    <col min="10505" max="10505" width="13" style="153" customWidth="1"/>
    <col min="10506" max="10506" width="11" style="153" customWidth="1"/>
    <col min="10507" max="10507" width="12.5703125" style="153" customWidth="1"/>
    <col min="10508" max="10508" width="12" style="153" customWidth="1"/>
    <col min="10509" max="10509" width="18" style="153" customWidth="1"/>
    <col min="10510" max="10757" width="11.42578125" style="153"/>
    <col min="10758" max="10758" width="44.28515625" style="153" customWidth="1"/>
    <col min="10759" max="10759" width="12.7109375" style="153" customWidth="1"/>
    <col min="10760" max="10760" width="12.140625" style="153" customWidth="1"/>
    <col min="10761" max="10761" width="13" style="153" customWidth="1"/>
    <col min="10762" max="10762" width="11" style="153" customWidth="1"/>
    <col min="10763" max="10763" width="12.5703125" style="153" customWidth="1"/>
    <col min="10764" max="10764" width="12" style="153" customWidth="1"/>
    <col min="10765" max="10765" width="18" style="153" customWidth="1"/>
    <col min="10766" max="11013" width="11.42578125" style="153"/>
    <col min="11014" max="11014" width="44.28515625" style="153" customWidth="1"/>
    <col min="11015" max="11015" width="12.7109375" style="153" customWidth="1"/>
    <col min="11016" max="11016" width="12.140625" style="153" customWidth="1"/>
    <col min="11017" max="11017" width="13" style="153" customWidth="1"/>
    <col min="11018" max="11018" width="11" style="153" customWidth="1"/>
    <col min="11019" max="11019" width="12.5703125" style="153" customWidth="1"/>
    <col min="11020" max="11020" width="12" style="153" customWidth="1"/>
    <col min="11021" max="11021" width="18" style="153" customWidth="1"/>
    <col min="11022" max="11269" width="11.42578125" style="153"/>
    <col min="11270" max="11270" width="44.28515625" style="153" customWidth="1"/>
    <col min="11271" max="11271" width="12.7109375" style="153" customWidth="1"/>
    <col min="11272" max="11272" width="12.140625" style="153" customWidth="1"/>
    <col min="11273" max="11273" width="13" style="153" customWidth="1"/>
    <col min="11274" max="11274" width="11" style="153" customWidth="1"/>
    <col min="11275" max="11275" width="12.5703125" style="153" customWidth="1"/>
    <col min="11276" max="11276" width="12" style="153" customWidth="1"/>
    <col min="11277" max="11277" width="18" style="153" customWidth="1"/>
    <col min="11278" max="11525" width="11.42578125" style="153"/>
    <col min="11526" max="11526" width="44.28515625" style="153" customWidth="1"/>
    <col min="11527" max="11527" width="12.7109375" style="153" customWidth="1"/>
    <col min="11528" max="11528" width="12.140625" style="153" customWidth="1"/>
    <col min="11529" max="11529" width="13" style="153" customWidth="1"/>
    <col min="11530" max="11530" width="11" style="153" customWidth="1"/>
    <col min="11531" max="11531" width="12.5703125" style="153" customWidth="1"/>
    <col min="11532" max="11532" width="12" style="153" customWidth="1"/>
    <col min="11533" max="11533" width="18" style="153" customWidth="1"/>
    <col min="11534" max="11781" width="11.42578125" style="153"/>
    <col min="11782" max="11782" width="44.28515625" style="153" customWidth="1"/>
    <col min="11783" max="11783" width="12.7109375" style="153" customWidth="1"/>
    <col min="11784" max="11784" width="12.140625" style="153" customWidth="1"/>
    <col min="11785" max="11785" width="13" style="153" customWidth="1"/>
    <col min="11786" max="11786" width="11" style="153" customWidth="1"/>
    <col min="11787" max="11787" width="12.5703125" style="153" customWidth="1"/>
    <col min="11788" max="11788" width="12" style="153" customWidth="1"/>
    <col min="11789" max="11789" width="18" style="153" customWidth="1"/>
    <col min="11790" max="12037" width="11.42578125" style="153"/>
    <col min="12038" max="12038" width="44.28515625" style="153" customWidth="1"/>
    <col min="12039" max="12039" width="12.7109375" style="153" customWidth="1"/>
    <col min="12040" max="12040" width="12.140625" style="153" customWidth="1"/>
    <col min="12041" max="12041" width="13" style="153" customWidth="1"/>
    <col min="12042" max="12042" width="11" style="153" customWidth="1"/>
    <col min="12043" max="12043" width="12.5703125" style="153" customWidth="1"/>
    <col min="12044" max="12044" width="12" style="153" customWidth="1"/>
    <col min="12045" max="12045" width="18" style="153" customWidth="1"/>
    <col min="12046" max="12293" width="11.42578125" style="153"/>
    <col min="12294" max="12294" width="44.28515625" style="153" customWidth="1"/>
    <col min="12295" max="12295" width="12.7109375" style="153" customWidth="1"/>
    <col min="12296" max="12296" width="12.140625" style="153" customWidth="1"/>
    <col min="12297" max="12297" width="13" style="153" customWidth="1"/>
    <col min="12298" max="12298" width="11" style="153" customWidth="1"/>
    <col min="12299" max="12299" width="12.5703125" style="153" customWidth="1"/>
    <col min="12300" max="12300" width="12" style="153" customWidth="1"/>
    <col min="12301" max="12301" width="18" style="153" customWidth="1"/>
    <col min="12302" max="12549" width="11.42578125" style="153"/>
    <col min="12550" max="12550" width="44.28515625" style="153" customWidth="1"/>
    <col min="12551" max="12551" width="12.7109375" style="153" customWidth="1"/>
    <col min="12552" max="12552" width="12.140625" style="153" customWidth="1"/>
    <col min="12553" max="12553" width="13" style="153" customWidth="1"/>
    <col min="12554" max="12554" width="11" style="153" customWidth="1"/>
    <col min="12555" max="12555" width="12.5703125" style="153" customWidth="1"/>
    <col min="12556" max="12556" width="12" style="153" customWidth="1"/>
    <col min="12557" max="12557" width="18" style="153" customWidth="1"/>
    <col min="12558" max="12805" width="11.42578125" style="153"/>
    <col min="12806" max="12806" width="44.28515625" style="153" customWidth="1"/>
    <col min="12807" max="12807" width="12.7109375" style="153" customWidth="1"/>
    <col min="12808" max="12808" width="12.140625" style="153" customWidth="1"/>
    <col min="12809" max="12809" width="13" style="153" customWidth="1"/>
    <col min="12810" max="12810" width="11" style="153" customWidth="1"/>
    <col min="12811" max="12811" width="12.5703125" style="153" customWidth="1"/>
    <col min="12812" max="12812" width="12" style="153" customWidth="1"/>
    <col min="12813" max="12813" width="18" style="153" customWidth="1"/>
    <col min="12814" max="13061" width="11.42578125" style="153"/>
    <col min="13062" max="13062" width="44.28515625" style="153" customWidth="1"/>
    <col min="13063" max="13063" width="12.7109375" style="153" customWidth="1"/>
    <col min="13064" max="13064" width="12.140625" style="153" customWidth="1"/>
    <col min="13065" max="13065" width="13" style="153" customWidth="1"/>
    <col min="13066" max="13066" width="11" style="153" customWidth="1"/>
    <col min="13067" max="13067" width="12.5703125" style="153" customWidth="1"/>
    <col min="13068" max="13068" width="12" style="153" customWidth="1"/>
    <col min="13069" max="13069" width="18" style="153" customWidth="1"/>
    <col min="13070" max="13317" width="11.42578125" style="153"/>
    <col min="13318" max="13318" width="44.28515625" style="153" customWidth="1"/>
    <col min="13319" max="13319" width="12.7109375" style="153" customWidth="1"/>
    <col min="13320" max="13320" width="12.140625" style="153" customWidth="1"/>
    <col min="13321" max="13321" width="13" style="153" customWidth="1"/>
    <col min="13322" max="13322" width="11" style="153" customWidth="1"/>
    <col min="13323" max="13323" width="12.5703125" style="153" customWidth="1"/>
    <col min="13324" max="13324" width="12" style="153" customWidth="1"/>
    <col min="13325" max="13325" width="18" style="153" customWidth="1"/>
    <col min="13326" max="13573" width="11.42578125" style="153"/>
    <col min="13574" max="13574" width="44.28515625" style="153" customWidth="1"/>
    <col min="13575" max="13575" width="12.7109375" style="153" customWidth="1"/>
    <col min="13576" max="13576" width="12.140625" style="153" customWidth="1"/>
    <col min="13577" max="13577" width="13" style="153" customWidth="1"/>
    <col min="13578" max="13578" width="11" style="153" customWidth="1"/>
    <col min="13579" max="13579" width="12.5703125" style="153" customWidth="1"/>
    <col min="13580" max="13580" width="12" style="153" customWidth="1"/>
    <col min="13581" max="13581" width="18" style="153" customWidth="1"/>
    <col min="13582" max="13829" width="11.42578125" style="153"/>
    <col min="13830" max="13830" width="44.28515625" style="153" customWidth="1"/>
    <col min="13831" max="13831" width="12.7109375" style="153" customWidth="1"/>
    <col min="13832" max="13832" width="12.140625" style="153" customWidth="1"/>
    <col min="13833" max="13833" width="13" style="153" customWidth="1"/>
    <col min="13834" max="13834" width="11" style="153" customWidth="1"/>
    <col min="13835" max="13835" width="12.5703125" style="153" customWidth="1"/>
    <col min="13836" max="13836" width="12" style="153" customWidth="1"/>
    <col min="13837" max="13837" width="18" style="153" customWidth="1"/>
    <col min="13838" max="14085" width="11.42578125" style="153"/>
    <col min="14086" max="14086" width="44.28515625" style="153" customWidth="1"/>
    <col min="14087" max="14087" width="12.7109375" style="153" customWidth="1"/>
    <col min="14088" max="14088" width="12.140625" style="153" customWidth="1"/>
    <col min="14089" max="14089" width="13" style="153" customWidth="1"/>
    <col min="14090" max="14090" width="11" style="153" customWidth="1"/>
    <col min="14091" max="14091" width="12.5703125" style="153" customWidth="1"/>
    <col min="14092" max="14092" width="12" style="153" customWidth="1"/>
    <col min="14093" max="14093" width="18" style="153" customWidth="1"/>
    <col min="14094" max="14341" width="11.42578125" style="153"/>
    <col min="14342" max="14342" width="44.28515625" style="153" customWidth="1"/>
    <col min="14343" max="14343" width="12.7109375" style="153" customWidth="1"/>
    <col min="14344" max="14344" width="12.140625" style="153" customWidth="1"/>
    <col min="14345" max="14345" width="13" style="153" customWidth="1"/>
    <col min="14346" max="14346" width="11" style="153" customWidth="1"/>
    <col min="14347" max="14347" width="12.5703125" style="153" customWidth="1"/>
    <col min="14348" max="14348" width="12" style="153" customWidth="1"/>
    <col min="14349" max="14349" width="18" style="153" customWidth="1"/>
    <col min="14350" max="14597" width="11.42578125" style="153"/>
    <col min="14598" max="14598" width="44.28515625" style="153" customWidth="1"/>
    <col min="14599" max="14599" width="12.7109375" style="153" customWidth="1"/>
    <col min="14600" max="14600" width="12.140625" style="153" customWidth="1"/>
    <col min="14601" max="14601" width="13" style="153" customWidth="1"/>
    <col min="14602" max="14602" width="11" style="153" customWidth="1"/>
    <col min="14603" max="14603" width="12.5703125" style="153" customWidth="1"/>
    <col min="14604" max="14604" width="12" style="153" customWidth="1"/>
    <col min="14605" max="14605" width="18" style="153" customWidth="1"/>
    <col min="14606" max="14853" width="11.42578125" style="153"/>
    <col min="14854" max="14854" width="44.28515625" style="153" customWidth="1"/>
    <col min="14855" max="14855" width="12.7109375" style="153" customWidth="1"/>
    <col min="14856" max="14856" width="12.140625" style="153" customWidth="1"/>
    <col min="14857" max="14857" width="13" style="153" customWidth="1"/>
    <col min="14858" max="14858" width="11" style="153" customWidth="1"/>
    <col min="14859" max="14859" width="12.5703125" style="153" customWidth="1"/>
    <col min="14860" max="14860" width="12" style="153" customWidth="1"/>
    <col min="14861" max="14861" width="18" style="153" customWidth="1"/>
    <col min="14862" max="15109" width="11.42578125" style="153"/>
    <col min="15110" max="15110" width="44.28515625" style="153" customWidth="1"/>
    <col min="15111" max="15111" width="12.7109375" style="153" customWidth="1"/>
    <col min="15112" max="15112" width="12.140625" style="153" customWidth="1"/>
    <col min="15113" max="15113" width="13" style="153" customWidth="1"/>
    <col min="15114" max="15114" width="11" style="153" customWidth="1"/>
    <col min="15115" max="15115" width="12.5703125" style="153" customWidth="1"/>
    <col min="15116" max="15116" width="12" style="153" customWidth="1"/>
    <col min="15117" max="15117" width="18" style="153" customWidth="1"/>
    <col min="15118" max="15365" width="11.42578125" style="153"/>
    <col min="15366" max="15366" width="44.28515625" style="153" customWidth="1"/>
    <col min="15367" max="15367" width="12.7109375" style="153" customWidth="1"/>
    <col min="15368" max="15368" width="12.140625" style="153" customWidth="1"/>
    <col min="15369" max="15369" width="13" style="153" customWidth="1"/>
    <col min="15370" max="15370" width="11" style="153" customWidth="1"/>
    <col min="15371" max="15371" width="12.5703125" style="153" customWidth="1"/>
    <col min="15372" max="15372" width="12" style="153" customWidth="1"/>
    <col min="15373" max="15373" width="18" style="153" customWidth="1"/>
    <col min="15374" max="15621" width="11.42578125" style="153"/>
    <col min="15622" max="15622" width="44.28515625" style="153" customWidth="1"/>
    <col min="15623" max="15623" width="12.7109375" style="153" customWidth="1"/>
    <col min="15624" max="15624" width="12.140625" style="153" customWidth="1"/>
    <col min="15625" max="15625" width="13" style="153" customWidth="1"/>
    <col min="15626" max="15626" width="11" style="153" customWidth="1"/>
    <col min="15627" max="15627" width="12.5703125" style="153" customWidth="1"/>
    <col min="15628" max="15628" width="12" style="153" customWidth="1"/>
    <col min="15629" max="15629" width="18" style="153" customWidth="1"/>
    <col min="15630" max="15877" width="11.42578125" style="153"/>
    <col min="15878" max="15878" width="44.28515625" style="153" customWidth="1"/>
    <col min="15879" max="15879" width="12.7109375" style="153" customWidth="1"/>
    <col min="15880" max="15880" width="12.140625" style="153" customWidth="1"/>
    <col min="15881" max="15881" width="13" style="153" customWidth="1"/>
    <col min="15882" max="15882" width="11" style="153" customWidth="1"/>
    <col min="15883" max="15883" width="12.5703125" style="153" customWidth="1"/>
    <col min="15884" max="15884" width="12" style="153" customWidth="1"/>
    <col min="15885" max="15885" width="18" style="153" customWidth="1"/>
    <col min="15886" max="16133" width="11.42578125" style="153"/>
    <col min="16134" max="16134" width="44.28515625" style="153" customWidth="1"/>
    <col min="16135" max="16135" width="12.7109375" style="153" customWidth="1"/>
    <col min="16136" max="16136" width="12.140625" style="153" customWidth="1"/>
    <col min="16137" max="16137" width="13" style="153" customWidth="1"/>
    <col min="16138" max="16138" width="11" style="153" customWidth="1"/>
    <col min="16139" max="16139" width="12.5703125" style="153" customWidth="1"/>
    <col min="16140" max="16140" width="12" style="153" customWidth="1"/>
    <col min="16141" max="16141" width="18" style="153" customWidth="1"/>
    <col min="16142" max="16384" width="11.42578125" style="153"/>
  </cols>
  <sheetData>
    <row r="1" spans="1:23" s="149" customFormat="1" ht="15.75" customHeight="1" x14ac:dyDescent="0.2">
      <c r="A1" s="148" t="s">
        <v>324</v>
      </c>
      <c r="B1" s="148"/>
      <c r="C1" s="148"/>
      <c r="D1" s="148"/>
      <c r="E1" s="148"/>
      <c r="F1" s="148"/>
      <c r="G1" s="148"/>
      <c r="H1" s="148"/>
      <c r="I1" s="148"/>
      <c r="J1" s="576"/>
      <c r="K1" s="1486" t="s">
        <v>305</v>
      </c>
      <c r="L1" s="1486"/>
      <c r="M1" s="1486"/>
    </row>
    <row r="2" spans="1:23" s="149" customFormat="1" ht="15.75" customHeight="1" x14ac:dyDescent="0.2">
      <c r="A2" s="148" t="s">
        <v>325</v>
      </c>
      <c r="B2" s="148"/>
      <c r="C2" s="148"/>
      <c r="D2" s="148"/>
      <c r="E2" s="148"/>
      <c r="F2" s="148"/>
      <c r="G2" s="148"/>
      <c r="H2" s="148"/>
      <c r="I2" s="148"/>
      <c r="J2" s="576"/>
      <c r="K2" s="576"/>
      <c r="L2" s="697"/>
      <c r="M2" s="752"/>
    </row>
    <row r="3" spans="1:23" s="151" customFormat="1" ht="15.75" customHeight="1" x14ac:dyDescent="0.2">
      <c r="A3" s="173" t="s">
        <v>34</v>
      </c>
      <c r="B3" s="576"/>
      <c r="C3" s="576"/>
      <c r="D3" s="576"/>
      <c r="E3" s="576"/>
      <c r="F3" s="576"/>
      <c r="G3" s="576"/>
      <c r="H3" s="576"/>
      <c r="I3" s="576"/>
      <c r="J3" s="576"/>
      <c r="K3" s="576"/>
      <c r="L3" s="576"/>
      <c r="M3" s="752"/>
    </row>
    <row r="4" spans="1:23" s="151" customFormat="1" ht="12.95" customHeight="1" x14ac:dyDescent="0.2">
      <c r="A4" s="577"/>
      <c r="B4" s="576"/>
      <c r="C4" s="576"/>
      <c r="D4" s="576"/>
      <c r="E4" s="576"/>
      <c r="F4" s="576"/>
      <c r="G4" s="576"/>
      <c r="H4" s="576"/>
      <c r="I4" s="576"/>
      <c r="J4" s="576"/>
      <c r="K4" s="576"/>
      <c r="L4" s="576"/>
      <c r="M4" s="752"/>
    </row>
    <row r="5" spans="1:23" s="152" customFormat="1" ht="18" customHeight="1" x14ac:dyDescent="0.25">
      <c r="A5" s="1457" t="s">
        <v>326</v>
      </c>
      <c r="B5" s="1488" t="s">
        <v>327</v>
      </c>
      <c r="C5" s="1488"/>
      <c r="D5" s="1488"/>
      <c r="E5" s="1488"/>
      <c r="F5" s="1488"/>
      <c r="G5" s="1488"/>
      <c r="H5" s="1488"/>
      <c r="I5" s="1488"/>
      <c r="J5" s="1488"/>
      <c r="K5" s="1488"/>
      <c r="L5" s="1488"/>
      <c r="M5" s="1488"/>
    </row>
    <row r="6" spans="1:23" ht="15" customHeight="1" x14ac:dyDescent="0.2">
      <c r="A6" s="1691"/>
      <c r="B6" s="1690" t="s">
        <v>328</v>
      </c>
      <c r="C6" s="1690"/>
      <c r="D6" s="1690"/>
      <c r="E6" s="1690"/>
      <c r="F6" s="1458" t="s">
        <v>329</v>
      </c>
      <c r="G6" s="1458"/>
      <c r="H6" s="1458"/>
      <c r="I6" s="1458"/>
      <c r="J6" s="1458" t="s">
        <v>330</v>
      </c>
      <c r="K6" s="1458"/>
      <c r="L6" s="1458"/>
      <c r="M6" s="1458"/>
    </row>
    <row r="7" spans="1:23" ht="20.25" customHeight="1" x14ac:dyDescent="0.2">
      <c r="A7" s="1691"/>
      <c r="B7" s="1423">
        <v>2012</v>
      </c>
      <c r="C7" s="1423"/>
      <c r="D7" s="1423">
        <v>2013</v>
      </c>
      <c r="E7" s="1423"/>
      <c r="F7" s="1423">
        <v>2012</v>
      </c>
      <c r="G7" s="1423"/>
      <c r="H7" s="1423">
        <v>2013</v>
      </c>
      <c r="I7" s="1423"/>
      <c r="J7" s="1423">
        <v>2012</v>
      </c>
      <c r="K7" s="1423"/>
      <c r="L7" s="1423">
        <v>2013</v>
      </c>
      <c r="M7" s="1423"/>
    </row>
    <row r="8" spans="1:23" s="154" customFormat="1" ht="15" customHeight="1" x14ac:dyDescent="0.2">
      <c r="A8" s="578" t="s">
        <v>0</v>
      </c>
      <c r="B8" s="515">
        <f>SUM(B9:B29)</f>
        <v>43</v>
      </c>
      <c r="C8" s="515"/>
      <c r="D8" s="579">
        <f t="shared" ref="D8:L8" si="0">SUM(D9:D29)</f>
        <v>146</v>
      </c>
      <c r="E8" s="579"/>
      <c r="F8" s="515">
        <f t="shared" si="0"/>
        <v>3</v>
      </c>
      <c r="G8" s="515"/>
      <c r="H8" s="515">
        <f t="shared" si="0"/>
        <v>6</v>
      </c>
      <c r="I8" s="515"/>
      <c r="J8" s="515">
        <f t="shared" si="0"/>
        <v>3</v>
      </c>
      <c r="K8" s="515"/>
      <c r="L8" s="515">
        <f t="shared" si="0"/>
        <v>8</v>
      </c>
      <c r="M8" s="580"/>
      <c r="N8" s="50"/>
      <c r="O8" s="50"/>
      <c r="P8" s="50"/>
      <c r="Q8" s="50"/>
      <c r="R8" s="50"/>
      <c r="S8" s="50"/>
      <c r="T8" s="50"/>
      <c r="U8" s="50"/>
      <c r="V8" s="50"/>
      <c r="W8" s="50"/>
    </row>
    <row r="9" spans="1:23" s="154" customFormat="1" ht="12.95" customHeight="1" x14ac:dyDescent="0.2">
      <c r="A9" s="1065" t="s">
        <v>331</v>
      </c>
      <c r="B9" s="958">
        <v>5</v>
      </c>
      <c r="C9" s="958"/>
      <c r="D9" s="1061">
        <v>11</v>
      </c>
      <c r="E9" s="1061"/>
      <c r="F9" s="958">
        <v>0</v>
      </c>
      <c r="G9" s="958"/>
      <c r="H9" s="958">
        <v>0</v>
      </c>
      <c r="I9" s="958"/>
      <c r="J9" s="958">
        <v>1</v>
      </c>
      <c r="K9" s="958"/>
      <c r="L9" s="958">
        <v>5</v>
      </c>
      <c r="M9" s="1062"/>
      <c r="N9" s="50"/>
      <c r="O9" s="50"/>
      <c r="P9" s="50"/>
      <c r="Q9" s="50"/>
      <c r="R9" s="50"/>
      <c r="S9" s="50"/>
      <c r="T9" s="50"/>
      <c r="U9" s="50"/>
      <c r="V9" s="50"/>
      <c r="W9" s="50"/>
    </row>
    <row r="10" spans="1:23" ht="12.95" customHeight="1" x14ac:dyDescent="0.2">
      <c r="A10" s="160" t="s">
        <v>332</v>
      </c>
      <c r="B10" s="161">
        <v>5</v>
      </c>
      <c r="C10" s="161"/>
      <c r="D10" s="52">
        <v>12</v>
      </c>
      <c r="E10" s="52"/>
      <c r="F10" s="161">
        <v>1</v>
      </c>
      <c r="G10" s="161"/>
      <c r="H10" s="161">
        <v>1</v>
      </c>
      <c r="I10" s="161"/>
      <c r="J10" s="161">
        <v>1</v>
      </c>
      <c r="K10" s="161"/>
      <c r="L10" s="161">
        <v>1</v>
      </c>
      <c r="M10" s="169"/>
      <c r="N10" s="50"/>
      <c r="O10" s="50"/>
      <c r="P10" s="50"/>
      <c r="Q10" s="50"/>
      <c r="R10" s="50"/>
      <c r="S10" s="50"/>
      <c r="T10" s="50"/>
      <c r="U10" s="50"/>
      <c r="V10" s="50"/>
      <c r="W10" s="50"/>
    </row>
    <row r="11" spans="1:23" ht="12.95" customHeight="1" x14ac:dyDescent="0.2">
      <c r="A11" s="160" t="s">
        <v>333</v>
      </c>
      <c r="B11" s="161">
        <v>0</v>
      </c>
      <c r="C11" s="161"/>
      <c r="D11" s="52">
        <v>1</v>
      </c>
      <c r="E11" s="52"/>
      <c r="F11" s="161">
        <v>0</v>
      </c>
      <c r="G11" s="161"/>
      <c r="H11" s="161">
        <v>0</v>
      </c>
      <c r="I11" s="161"/>
      <c r="J11" s="161">
        <v>0</v>
      </c>
      <c r="K11" s="161"/>
      <c r="L11" s="161">
        <v>0</v>
      </c>
      <c r="M11" s="169"/>
      <c r="N11" s="50"/>
      <c r="O11" s="50"/>
      <c r="P11" s="50"/>
      <c r="Q11" s="50"/>
      <c r="R11" s="50"/>
      <c r="S11" s="50"/>
      <c r="T11" s="50"/>
      <c r="U11" s="50"/>
      <c r="V11" s="50"/>
      <c r="W11" s="50"/>
    </row>
    <row r="12" spans="1:23" ht="12.95" customHeight="1" x14ac:dyDescent="0.2">
      <c r="A12" s="160" t="s">
        <v>3</v>
      </c>
      <c r="B12" s="161">
        <v>1</v>
      </c>
      <c r="C12" s="161"/>
      <c r="D12" s="52">
        <v>0</v>
      </c>
      <c r="E12" s="52"/>
      <c r="F12" s="161">
        <v>0</v>
      </c>
      <c r="G12" s="161"/>
      <c r="H12" s="161">
        <v>0</v>
      </c>
      <c r="I12" s="161"/>
      <c r="J12" s="161">
        <v>0</v>
      </c>
      <c r="K12" s="161"/>
      <c r="L12" s="161">
        <v>0</v>
      </c>
      <c r="M12" s="169"/>
      <c r="N12" s="50"/>
      <c r="O12" s="50"/>
      <c r="P12" s="50"/>
      <c r="Q12" s="50"/>
      <c r="R12" s="50"/>
      <c r="S12" s="50"/>
      <c r="T12" s="50"/>
      <c r="U12" s="50"/>
      <c r="V12" s="50"/>
      <c r="W12" s="50"/>
    </row>
    <row r="13" spans="1:23" ht="12.95" customHeight="1" x14ac:dyDescent="0.2">
      <c r="A13" s="160" t="s">
        <v>4</v>
      </c>
      <c r="B13" s="161">
        <v>0</v>
      </c>
      <c r="C13" s="161"/>
      <c r="D13" s="52">
        <v>0</v>
      </c>
      <c r="E13" s="52"/>
      <c r="F13" s="161">
        <v>0</v>
      </c>
      <c r="G13" s="161"/>
      <c r="H13" s="161">
        <v>0</v>
      </c>
      <c r="I13" s="161"/>
      <c r="J13" s="161">
        <v>0</v>
      </c>
      <c r="K13" s="161"/>
      <c r="L13" s="161">
        <v>0</v>
      </c>
      <c r="M13" s="169"/>
      <c r="N13" s="50"/>
      <c r="O13" s="50"/>
      <c r="P13" s="50"/>
      <c r="Q13" s="50"/>
      <c r="R13" s="50"/>
      <c r="S13" s="50"/>
      <c r="T13" s="50"/>
      <c r="U13" s="50"/>
      <c r="V13" s="50"/>
      <c r="W13" s="50"/>
    </row>
    <row r="14" spans="1:23" ht="12.95" customHeight="1" x14ac:dyDescent="0.2">
      <c r="A14" s="160" t="s">
        <v>5</v>
      </c>
      <c r="B14" s="161">
        <v>0</v>
      </c>
      <c r="C14" s="161"/>
      <c r="D14" s="52">
        <v>0</v>
      </c>
      <c r="E14" s="52"/>
      <c r="F14" s="161">
        <v>1</v>
      </c>
      <c r="G14" s="161"/>
      <c r="H14" s="161">
        <v>0</v>
      </c>
      <c r="I14" s="161"/>
      <c r="J14" s="161">
        <v>0</v>
      </c>
      <c r="K14" s="161"/>
      <c r="L14" s="161">
        <v>0</v>
      </c>
      <c r="M14" s="169"/>
      <c r="N14" s="50"/>
      <c r="O14" s="50"/>
      <c r="P14" s="50"/>
      <c r="Q14" s="50"/>
      <c r="R14" s="50"/>
      <c r="S14" s="50"/>
      <c r="T14" s="50"/>
      <c r="U14" s="50"/>
      <c r="V14" s="50"/>
      <c r="W14" s="50"/>
    </row>
    <row r="15" spans="1:23" ht="12.95" customHeight="1" x14ac:dyDescent="0.2">
      <c r="A15" s="160" t="s">
        <v>6</v>
      </c>
      <c r="B15" s="161">
        <v>1</v>
      </c>
      <c r="C15" s="161"/>
      <c r="D15" s="52">
        <v>2</v>
      </c>
      <c r="E15" s="52"/>
      <c r="F15" s="161">
        <v>0</v>
      </c>
      <c r="G15" s="161"/>
      <c r="H15" s="161">
        <v>0</v>
      </c>
      <c r="I15" s="161"/>
      <c r="J15" s="161">
        <v>0</v>
      </c>
      <c r="K15" s="161"/>
      <c r="L15" s="161">
        <v>0</v>
      </c>
      <c r="M15" s="169"/>
      <c r="N15" s="50"/>
      <c r="O15" s="50"/>
      <c r="P15" s="50"/>
      <c r="Q15" s="50"/>
      <c r="R15" s="50"/>
      <c r="S15" s="50"/>
      <c r="T15" s="50"/>
      <c r="U15" s="50"/>
      <c r="V15" s="50"/>
      <c r="W15" s="50"/>
    </row>
    <row r="16" spans="1:23" ht="12.95" customHeight="1" x14ac:dyDescent="0.2">
      <c r="A16" s="160" t="s">
        <v>7</v>
      </c>
      <c r="B16" s="161">
        <v>2</v>
      </c>
      <c r="C16" s="161"/>
      <c r="D16" s="52">
        <v>6</v>
      </c>
      <c r="E16" s="52"/>
      <c r="F16" s="161">
        <v>0</v>
      </c>
      <c r="G16" s="161"/>
      <c r="H16" s="161">
        <v>1</v>
      </c>
      <c r="I16" s="161"/>
      <c r="J16" s="161">
        <v>0</v>
      </c>
      <c r="K16" s="161"/>
      <c r="L16" s="161">
        <v>0</v>
      </c>
      <c r="M16" s="169"/>
      <c r="N16" s="50"/>
      <c r="O16" s="50"/>
      <c r="P16" s="50"/>
      <c r="Q16" s="50"/>
      <c r="R16" s="50"/>
      <c r="S16" s="50"/>
      <c r="T16" s="50"/>
      <c r="U16" s="50"/>
      <c r="V16" s="50"/>
      <c r="W16" s="50"/>
    </row>
    <row r="17" spans="1:23" ht="12.95" customHeight="1" x14ac:dyDescent="0.2">
      <c r="A17" s="160" t="s">
        <v>334</v>
      </c>
      <c r="B17" s="161">
        <v>0</v>
      </c>
      <c r="C17" s="161"/>
      <c r="D17" s="52">
        <v>2</v>
      </c>
      <c r="E17" s="52"/>
      <c r="F17" s="161">
        <v>0</v>
      </c>
      <c r="G17" s="161"/>
      <c r="H17" s="161">
        <v>2</v>
      </c>
      <c r="I17" s="161"/>
      <c r="J17" s="161">
        <v>0</v>
      </c>
      <c r="K17" s="161"/>
      <c r="L17" s="161">
        <v>0</v>
      </c>
      <c r="M17" s="169"/>
      <c r="N17" s="50"/>
      <c r="O17" s="50"/>
      <c r="P17" s="50"/>
      <c r="Q17" s="50"/>
      <c r="R17" s="50"/>
      <c r="S17" s="50"/>
      <c r="T17" s="50"/>
      <c r="U17" s="50"/>
      <c r="V17" s="50"/>
      <c r="W17" s="50"/>
    </row>
    <row r="18" spans="1:23" ht="12.95" customHeight="1" x14ac:dyDescent="0.2">
      <c r="A18" s="160" t="s">
        <v>335</v>
      </c>
      <c r="B18" s="161">
        <v>3</v>
      </c>
      <c r="C18" s="161"/>
      <c r="D18" s="161">
        <v>49</v>
      </c>
      <c r="E18" s="161"/>
      <c r="F18" s="161">
        <v>0</v>
      </c>
      <c r="G18" s="161"/>
      <c r="H18" s="161">
        <v>0</v>
      </c>
      <c r="I18" s="161"/>
      <c r="J18" s="161">
        <v>0</v>
      </c>
      <c r="K18" s="161"/>
      <c r="L18" s="161">
        <v>2</v>
      </c>
      <c r="M18" s="169"/>
      <c r="N18" s="50"/>
      <c r="O18" s="50"/>
      <c r="P18" s="50"/>
      <c r="Q18" s="50"/>
      <c r="R18" s="50"/>
      <c r="S18" s="50"/>
      <c r="T18" s="50"/>
      <c r="U18" s="50"/>
      <c r="V18" s="50"/>
      <c r="W18" s="50"/>
    </row>
    <row r="19" spans="1:23" ht="12.95" customHeight="1" x14ac:dyDescent="0.2">
      <c r="A19" s="160" t="s">
        <v>336</v>
      </c>
      <c r="B19" s="161">
        <v>3</v>
      </c>
      <c r="C19" s="161"/>
      <c r="D19" s="52">
        <v>16</v>
      </c>
      <c r="E19" s="52"/>
      <c r="F19" s="161">
        <v>0</v>
      </c>
      <c r="G19" s="161"/>
      <c r="H19" s="161">
        <v>0</v>
      </c>
      <c r="I19" s="161"/>
      <c r="J19" s="161">
        <v>0</v>
      </c>
      <c r="K19" s="161"/>
      <c r="L19" s="161">
        <v>0</v>
      </c>
      <c r="M19" s="169"/>
      <c r="N19" s="50"/>
      <c r="O19" s="50"/>
      <c r="P19" s="50"/>
      <c r="Q19" s="50"/>
      <c r="R19" s="50"/>
      <c r="S19" s="50"/>
      <c r="T19" s="50"/>
      <c r="U19" s="50"/>
      <c r="V19" s="50"/>
      <c r="W19" s="50"/>
    </row>
    <row r="20" spans="1:23" ht="12.95" customHeight="1" x14ac:dyDescent="0.2">
      <c r="A20" s="160" t="s">
        <v>337</v>
      </c>
      <c r="B20" s="161">
        <v>11</v>
      </c>
      <c r="C20" s="161"/>
      <c r="D20" s="52">
        <v>20</v>
      </c>
      <c r="E20" s="52"/>
      <c r="F20" s="161">
        <v>0</v>
      </c>
      <c r="G20" s="161"/>
      <c r="H20" s="161">
        <v>0</v>
      </c>
      <c r="I20" s="161"/>
      <c r="J20" s="161">
        <v>0</v>
      </c>
      <c r="K20" s="161"/>
      <c r="L20" s="161">
        <v>0</v>
      </c>
      <c r="M20" s="169"/>
      <c r="N20" s="50"/>
      <c r="O20" s="50"/>
      <c r="P20" s="50"/>
      <c r="Q20" s="50"/>
      <c r="R20" s="50"/>
      <c r="S20" s="50"/>
      <c r="T20" s="50"/>
      <c r="U20" s="50"/>
      <c r="V20" s="50"/>
      <c r="W20" s="50"/>
    </row>
    <row r="21" spans="1:23" ht="12.95" customHeight="1" x14ac:dyDescent="0.2">
      <c r="A21" s="160" t="s">
        <v>11</v>
      </c>
      <c r="B21" s="161">
        <v>0</v>
      </c>
      <c r="C21" s="161"/>
      <c r="D21" s="52">
        <v>0</v>
      </c>
      <c r="E21" s="52"/>
      <c r="F21" s="161">
        <v>0</v>
      </c>
      <c r="G21" s="161"/>
      <c r="H21" s="161">
        <v>0</v>
      </c>
      <c r="I21" s="161"/>
      <c r="J21" s="161">
        <v>0</v>
      </c>
      <c r="K21" s="161"/>
      <c r="L21" s="161">
        <v>0</v>
      </c>
      <c r="M21" s="169"/>
      <c r="N21" s="50"/>
      <c r="O21" s="50"/>
      <c r="P21" s="50"/>
      <c r="Q21" s="50"/>
      <c r="R21" s="50"/>
      <c r="S21" s="50"/>
      <c r="T21" s="50"/>
      <c r="U21" s="50"/>
      <c r="V21" s="50"/>
      <c r="W21" s="50"/>
    </row>
    <row r="22" spans="1:23" ht="12.95" customHeight="1" x14ac:dyDescent="0.2">
      <c r="A22" s="160" t="s">
        <v>17</v>
      </c>
      <c r="B22" s="161">
        <v>3</v>
      </c>
      <c r="C22" s="161"/>
      <c r="D22" s="52">
        <v>3</v>
      </c>
      <c r="E22" s="52"/>
      <c r="F22" s="161">
        <v>0</v>
      </c>
      <c r="G22" s="161"/>
      <c r="H22" s="161">
        <v>0</v>
      </c>
      <c r="I22" s="161"/>
      <c r="J22" s="161">
        <v>0</v>
      </c>
      <c r="K22" s="161"/>
      <c r="L22" s="161">
        <v>0</v>
      </c>
      <c r="M22" s="169"/>
      <c r="N22" s="50"/>
      <c r="O22" s="50"/>
      <c r="P22" s="50"/>
      <c r="Q22" s="50"/>
      <c r="R22" s="50"/>
      <c r="S22" s="50"/>
      <c r="T22" s="50"/>
      <c r="U22" s="50"/>
      <c r="V22" s="50"/>
      <c r="W22" s="50"/>
    </row>
    <row r="23" spans="1:23" ht="12.95" customHeight="1" x14ac:dyDescent="0.2">
      <c r="A23" s="160" t="s">
        <v>338</v>
      </c>
      <c r="B23" s="161">
        <v>0</v>
      </c>
      <c r="C23" s="161"/>
      <c r="D23" s="52">
        <v>0</v>
      </c>
      <c r="E23" s="52"/>
      <c r="F23" s="161">
        <v>0</v>
      </c>
      <c r="G23" s="161"/>
      <c r="H23" s="161">
        <v>0</v>
      </c>
      <c r="I23" s="161"/>
      <c r="J23" s="161">
        <v>0</v>
      </c>
      <c r="K23" s="161"/>
      <c r="L23" s="161">
        <v>0</v>
      </c>
      <c r="M23" s="169"/>
      <c r="N23" s="50"/>
      <c r="O23" s="50"/>
      <c r="P23" s="50"/>
      <c r="Q23" s="50"/>
      <c r="R23" s="50"/>
      <c r="S23" s="50"/>
      <c r="T23" s="50"/>
      <c r="U23" s="50"/>
      <c r="V23" s="50"/>
      <c r="W23" s="50"/>
    </row>
    <row r="24" spans="1:23" ht="12.95" customHeight="1" x14ac:dyDescent="0.2">
      <c r="A24" s="160" t="s">
        <v>12</v>
      </c>
      <c r="B24" s="161">
        <v>0</v>
      </c>
      <c r="C24" s="161"/>
      <c r="D24" s="52">
        <v>0</v>
      </c>
      <c r="E24" s="52"/>
      <c r="F24" s="161">
        <v>0</v>
      </c>
      <c r="G24" s="161"/>
      <c r="H24" s="161">
        <v>0</v>
      </c>
      <c r="I24" s="161"/>
      <c r="J24" s="161">
        <v>0</v>
      </c>
      <c r="K24" s="161"/>
      <c r="L24" s="161">
        <v>0</v>
      </c>
      <c r="M24" s="169"/>
      <c r="N24" s="50"/>
      <c r="O24" s="50"/>
      <c r="P24" s="50"/>
      <c r="Q24" s="50"/>
      <c r="R24" s="50"/>
      <c r="S24" s="50"/>
      <c r="T24" s="50"/>
      <c r="U24" s="50"/>
      <c r="V24" s="50"/>
      <c r="W24" s="50"/>
    </row>
    <row r="25" spans="1:23" ht="12.95" customHeight="1" x14ac:dyDescent="0.2">
      <c r="A25" s="160" t="s">
        <v>339</v>
      </c>
      <c r="B25" s="161">
        <v>0</v>
      </c>
      <c r="C25" s="161"/>
      <c r="D25" s="52">
        <v>2</v>
      </c>
      <c r="E25" s="52"/>
      <c r="F25" s="161">
        <v>0</v>
      </c>
      <c r="G25" s="161"/>
      <c r="H25" s="161">
        <v>2</v>
      </c>
      <c r="I25" s="161"/>
      <c r="J25" s="161">
        <v>0</v>
      </c>
      <c r="K25" s="161"/>
      <c r="L25" s="161">
        <v>0</v>
      </c>
      <c r="M25" s="169"/>
      <c r="N25" s="50"/>
      <c r="O25" s="50"/>
      <c r="P25" s="50"/>
      <c r="Q25" s="50"/>
      <c r="R25" s="50"/>
      <c r="S25" s="50"/>
      <c r="T25" s="50"/>
      <c r="U25" s="50"/>
      <c r="V25" s="50"/>
      <c r="W25" s="50"/>
    </row>
    <row r="26" spans="1:23" ht="12.95" customHeight="1" x14ac:dyDescent="0.2">
      <c r="A26" s="160" t="s">
        <v>340</v>
      </c>
      <c r="B26" s="161">
        <v>8</v>
      </c>
      <c r="C26" s="161"/>
      <c r="D26" s="161">
        <v>4</v>
      </c>
      <c r="E26" s="161"/>
      <c r="F26" s="161">
        <v>0</v>
      </c>
      <c r="G26" s="161"/>
      <c r="H26" s="161">
        <v>0</v>
      </c>
      <c r="I26" s="161"/>
      <c r="J26" s="161">
        <v>0</v>
      </c>
      <c r="K26" s="161"/>
      <c r="L26" s="161">
        <v>0</v>
      </c>
      <c r="M26" s="169"/>
      <c r="N26" s="50"/>
      <c r="O26" s="50"/>
      <c r="P26" s="50"/>
      <c r="Q26" s="50"/>
      <c r="R26" s="50"/>
      <c r="S26" s="50"/>
      <c r="T26" s="50"/>
      <c r="U26" s="50"/>
      <c r="V26" s="50"/>
      <c r="W26" s="50"/>
    </row>
    <row r="27" spans="1:23" ht="12.95" customHeight="1" x14ac:dyDescent="0.2">
      <c r="A27" s="160" t="s">
        <v>14</v>
      </c>
      <c r="B27" s="161">
        <v>0</v>
      </c>
      <c r="C27" s="161"/>
      <c r="D27" s="52">
        <v>3</v>
      </c>
      <c r="E27" s="52"/>
      <c r="F27" s="161">
        <v>0</v>
      </c>
      <c r="G27" s="161"/>
      <c r="H27" s="161">
        <v>0</v>
      </c>
      <c r="I27" s="161"/>
      <c r="J27" s="161">
        <v>0</v>
      </c>
      <c r="K27" s="161"/>
      <c r="L27" s="161">
        <v>0</v>
      </c>
      <c r="M27" s="169"/>
      <c r="N27" s="50"/>
      <c r="O27" s="50"/>
      <c r="P27" s="50"/>
      <c r="Q27" s="50"/>
      <c r="R27" s="50"/>
      <c r="S27" s="50"/>
      <c r="T27" s="50"/>
      <c r="U27" s="50"/>
      <c r="V27" s="50"/>
      <c r="W27" s="50"/>
    </row>
    <row r="28" spans="1:23" ht="12.95" customHeight="1" x14ac:dyDescent="0.2">
      <c r="A28" s="160" t="s">
        <v>15</v>
      </c>
      <c r="B28" s="161">
        <v>1</v>
      </c>
      <c r="C28" s="161"/>
      <c r="D28" s="52">
        <v>4</v>
      </c>
      <c r="E28" s="52"/>
      <c r="F28" s="161">
        <v>1</v>
      </c>
      <c r="G28" s="161"/>
      <c r="H28" s="161">
        <v>0</v>
      </c>
      <c r="I28" s="161"/>
      <c r="J28" s="161">
        <v>0</v>
      </c>
      <c r="K28" s="161"/>
      <c r="L28" s="161">
        <v>0</v>
      </c>
      <c r="M28" s="169"/>
      <c r="N28" s="50"/>
      <c r="O28" s="50"/>
      <c r="P28" s="50"/>
      <c r="Q28" s="50"/>
      <c r="R28" s="50"/>
      <c r="S28" s="50"/>
      <c r="T28" s="50"/>
      <c r="U28" s="50"/>
      <c r="V28" s="50"/>
      <c r="W28" s="50"/>
    </row>
    <row r="29" spans="1:23" s="151" customFormat="1" ht="12.95" customHeight="1" x14ac:dyDescent="0.2">
      <c r="A29" s="1067" t="s">
        <v>16</v>
      </c>
      <c r="B29" s="962">
        <v>0</v>
      </c>
      <c r="C29" s="962"/>
      <c r="D29" s="1064">
        <v>11</v>
      </c>
      <c r="E29" s="1064"/>
      <c r="F29" s="962">
        <v>0</v>
      </c>
      <c r="G29" s="962"/>
      <c r="H29" s="962">
        <v>0</v>
      </c>
      <c r="I29" s="962"/>
      <c r="J29" s="962">
        <v>1</v>
      </c>
      <c r="K29" s="962"/>
      <c r="L29" s="962">
        <v>0</v>
      </c>
      <c r="M29" s="1051"/>
      <c r="N29" s="50"/>
      <c r="O29" s="50"/>
      <c r="P29" s="50"/>
      <c r="Q29" s="50"/>
      <c r="R29" s="50"/>
      <c r="S29" s="50"/>
      <c r="T29" s="50"/>
      <c r="U29" s="50"/>
      <c r="V29" s="50"/>
      <c r="W29" s="50"/>
    </row>
    <row r="30" spans="1:23" ht="15" customHeight="1" x14ac:dyDescent="0.2">
      <c r="A30" s="169"/>
      <c r="B30" s="169"/>
      <c r="C30" s="169"/>
      <c r="D30" s="169"/>
      <c r="E30" s="169"/>
      <c r="F30" s="169"/>
      <c r="G30" s="169"/>
      <c r="H30" s="169"/>
      <c r="I30" s="169"/>
      <c r="J30" s="169"/>
      <c r="K30" s="169"/>
      <c r="L30" s="169"/>
      <c r="M30" s="167"/>
      <c r="N30" s="156"/>
      <c r="O30" s="157"/>
      <c r="R30" s="157"/>
    </row>
    <row r="31" spans="1:23" ht="12.95" customHeight="1" x14ac:dyDescent="0.2">
      <c r="A31" s="1693" t="s">
        <v>341</v>
      </c>
      <c r="B31" s="1693"/>
      <c r="C31" s="1693"/>
      <c r="D31" s="1693"/>
      <c r="E31" s="1693"/>
      <c r="F31" s="1693"/>
      <c r="G31" s="1693"/>
      <c r="H31" s="1693"/>
      <c r="I31" s="1693"/>
      <c r="J31" s="1693"/>
      <c r="K31" s="1693"/>
      <c r="L31" s="1693"/>
      <c r="M31" s="1693"/>
      <c r="N31" s="156"/>
      <c r="O31" s="157"/>
      <c r="R31" s="157"/>
    </row>
    <row r="32" spans="1:23" ht="12.95" customHeight="1" x14ac:dyDescent="0.2">
      <c r="A32" s="1693" t="s">
        <v>1644</v>
      </c>
      <c r="B32" s="1693"/>
      <c r="C32" s="1693"/>
      <c r="D32" s="1693"/>
      <c r="E32" s="1693"/>
      <c r="F32" s="1693"/>
      <c r="G32" s="1693"/>
      <c r="H32" s="1693"/>
      <c r="I32" s="1693"/>
      <c r="J32" s="1693"/>
      <c r="K32" s="1693"/>
      <c r="L32" s="1693"/>
      <c r="M32" s="167"/>
      <c r="N32" s="156"/>
      <c r="O32" s="157"/>
      <c r="R32" s="157"/>
    </row>
    <row r="33" spans="1:18" ht="12.95" customHeight="1" x14ac:dyDescent="0.2">
      <c r="A33" s="1693" t="s">
        <v>1645</v>
      </c>
      <c r="B33" s="1693"/>
      <c r="C33" s="1693"/>
      <c r="D33" s="1693"/>
      <c r="E33" s="1693"/>
      <c r="F33" s="1693"/>
      <c r="G33" s="1693"/>
      <c r="H33" s="1693"/>
      <c r="I33" s="1693"/>
      <c r="J33" s="1693"/>
      <c r="K33" s="1693"/>
      <c r="L33" s="1693"/>
      <c r="M33" s="1693"/>
      <c r="N33" s="156"/>
      <c r="O33" s="157"/>
      <c r="R33" s="157"/>
    </row>
    <row r="34" spans="1:18" ht="12.95" customHeight="1" x14ac:dyDescent="0.2">
      <c r="A34" s="1694" t="s">
        <v>1646</v>
      </c>
      <c r="B34" s="1694"/>
      <c r="C34" s="1694"/>
      <c r="D34" s="1694"/>
      <c r="E34" s="1694"/>
      <c r="F34" s="1694"/>
      <c r="G34" s="1694"/>
      <c r="H34" s="1694"/>
      <c r="I34" s="1694"/>
      <c r="J34" s="1694"/>
      <c r="K34" s="1694"/>
      <c r="L34" s="1694"/>
      <c r="M34" s="1694"/>
      <c r="N34" s="158"/>
      <c r="O34" s="158"/>
    </row>
    <row r="35" spans="1:18" ht="12.95" customHeight="1" x14ac:dyDescent="0.2">
      <c r="A35" s="1693" t="s">
        <v>1647</v>
      </c>
      <c r="B35" s="1693"/>
      <c r="C35" s="1693"/>
      <c r="D35" s="1693"/>
      <c r="E35" s="1693"/>
      <c r="F35" s="1693"/>
      <c r="G35" s="1693"/>
      <c r="H35" s="1693"/>
      <c r="I35" s="1693"/>
      <c r="J35" s="1693"/>
      <c r="K35" s="1693"/>
      <c r="L35" s="1693"/>
      <c r="M35" s="1693"/>
    </row>
    <row r="36" spans="1:18" ht="12.95" customHeight="1" x14ac:dyDescent="0.2">
      <c r="A36" s="1693" t="s">
        <v>1648</v>
      </c>
      <c r="B36" s="1693"/>
      <c r="C36" s="1693"/>
      <c r="D36" s="1693"/>
      <c r="E36" s="1693"/>
      <c r="F36" s="1693"/>
      <c r="G36" s="1693"/>
      <c r="H36" s="1693"/>
      <c r="I36" s="1693"/>
      <c r="J36" s="1693"/>
      <c r="K36" s="1693"/>
      <c r="L36" s="1693"/>
      <c r="M36" s="1693"/>
    </row>
    <row r="37" spans="1:18" ht="12.95" customHeight="1" x14ac:dyDescent="0.2">
      <c r="A37" s="1692" t="s">
        <v>1649</v>
      </c>
      <c r="B37" s="1692"/>
      <c r="C37" s="1692"/>
      <c r="D37" s="1692"/>
      <c r="E37" s="1692"/>
      <c r="F37" s="1692"/>
      <c r="G37" s="1692"/>
      <c r="H37" s="1692"/>
      <c r="I37" s="1692"/>
      <c r="J37" s="1692"/>
      <c r="K37" s="1692"/>
      <c r="L37" s="1692"/>
      <c r="M37" s="1692"/>
    </row>
    <row r="38" spans="1:18" ht="12.95" customHeight="1" x14ac:dyDescent="0.2">
      <c r="A38" s="1692" t="s">
        <v>1650</v>
      </c>
      <c r="B38" s="1692"/>
      <c r="C38" s="1692"/>
      <c r="D38" s="1692"/>
      <c r="E38" s="1692"/>
      <c r="F38" s="1692"/>
      <c r="G38" s="1692"/>
      <c r="H38" s="1692"/>
      <c r="I38" s="1692"/>
      <c r="J38" s="1692"/>
      <c r="K38" s="1692"/>
      <c r="L38" s="1692"/>
      <c r="M38" s="1692"/>
    </row>
    <row r="39" spans="1:18" ht="12.95" customHeight="1" x14ac:dyDescent="0.2">
      <c r="A39" s="1692" t="s">
        <v>1651</v>
      </c>
      <c r="B39" s="1692"/>
      <c r="C39" s="1692"/>
      <c r="D39" s="1692"/>
      <c r="E39" s="1692"/>
      <c r="F39" s="1692"/>
      <c r="G39" s="1692"/>
      <c r="H39" s="1692"/>
      <c r="I39" s="1692"/>
      <c r="J39" s="1692"/>
      <c r="K39" s="1692"/>
      <c r="L39" s="1692"/>
      <c r="M39" s="1692"/>
    </row>
    <row r="40" spans="1:18" ht="12.95" customHeight="1" x14ac:dyDescent="0.2">
      <c r="A40" s="1692" t="s">
        <v>1652</v>
      </c>
      <c r="B40" s="1692"/>
      <c r="C40" s="1692"/>
      <c r="D40" s="1692"/>
      <c r="E40" s="1692"/>
      <c r="F40" s="1692"/>
      <c r="G40" s="1692"/>
      <c r="H40" s="1692"/>
      <c r="I40" s="1692"/>
      <c r="J40" s="1692"/>
      <c r="K40" s="1692"/>
      <c r="L40" s="1692"/>
      <c r="M40" s="1692"/>
    </row>
    <row r="41" spans="1:18" ht="12.95" customHeight="1" x14ac:dyDescent="0.2">
      <c r="A41" s="1692" t="s">
        <v>342</v>
      </c>
      <c r="B41" s="1692"/>
      <c r="C41" s="1692"/>
      <c r="D41" s="1692"/>
      <c r="E41" s="1692"/>
      <c r="F41" s="1692"/>
      <c r="G41" s="1692"/>
      <c r="H41" s="1692"/>
      <c r="I41" s="1692"/>
      <c r="J41" s="1692"/>
      <c r="K41" s="1692"/>
      <c r="L41" s="1692"/>
      <c r="M41" s="1692"/>
    </row>
    <row r="42" spans="1:18" x14ac:dyDescent="0.2">
      <c r="A42" s="159"/>
    </row>
    <row r="43" spans="1:18" x14ac:dyDescent="0.2">
      <c r="A43" s="159"/>
    </row>
    <row r="44" spans="1:18" x14ac:dyDescent="0.2">
      <c r="A44" s="159"/>
    </row>
    <row r="45" spans="1:18" x14ac:dyDescent="0.2">
      <c r="A45" s="159"/>
    </row>
  </sheetData>
  <mergeCells count="17">
    <mergeCell ref="F6:I6"/>
    <mergeCell ref="B6:E6"/>
    <mergeCell ref="A5:A7"/>
    <mergeCell ref="A41:M41"/>
    <mergeCell ref="K1:M1"/>
    <mergeCell ref="A36:M36"/>
    <mergeCell ref="A37:M37"/>
    <mergeCell ref="A38:M38"/>
    <mergeCell ref="A39:M39"/>
    <mergeCell ref="A40:M40"/>
    <mergeCell ref="J6:M6"/>
    <mergeCell ref="A31:M31"/>
    <mergeCell ref="A32:L32"/>
    <mergeCell ref="A33:M33"/>
    <mergeCell ref="A35:M35"/>
    <mergeCell ref="A34:M34"/>
    <mergeCell ref="B5:M5"/>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&amp;L&amp;"Tahoma,Normal"516</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O23"/>
  <sheetViews>
    <sheetView showGridLines="0" view="pageBreakPreview" zoomScaleNormal="70" zoomScaleSheetLayoutView="100" workbookViewId="0"/>
  </sheetViews>
  <sheetFormatPr baseColWidth="10" defaultColWidth="11.42578125" defaultRowHeight="12.75" x14ac:dyDescent="0.2"/>
  <cols>
    <col min="1" max="1" width="46.7109375" style="153" customWidth="1"/>
    <col min="2" max="2" width="10.5703125" style="153" customWidth="1"/>
    <col min="3" max="3" width="8.28515625" style="153" customWidth="1"/>
    <col min="4" max="4" width="10.85546875" style="153" customWidth="1"/>
    <col min="5" max="5" width="7.5703125" style="153" customWidth="1"/>
    <col min="6" max="257" width="11.42578125" style="153"/>
    <col min="258" max="258" width="46.7109375" style="153" customWidth="1"/>
    <col min="259" max="259" width="16" style="153" customWidth="1"/>
    <col min="260" max="260" width="16.7109375" style="153" customWidth="1"/>
    <col min="261" max="261" width="5" style="153" customWidth="1"/>
    <col min="262" max="513" width="11.42578125" style="153"/>
    <col min="514" max="514" width="46.7109375" style="153" customWidth="1"/>
    <col min="515" max="515" width="16" style="153" customWidth="1"/>
    <col min="516" max="516" width="16.7109375" style="153" customWidth="1"/>
    <col min="517" max="517" width="5" style="153" customWidth="1"/>
    <col min="518" max="769" width="11.42578125" style="153"/>
    <col min="770" max="770" width="46.7109375" style="153" customWidth="1"/>
    <col min="771" max="771" width="16" style="153" customWidth="1"/>
    <col min="772" max="772" width="16.7109375" style="153" customWidth="1"/>
    <col min="773" max="773" width="5" style="153" customWidth="1"/>
    <col min="774" max="1025" width="11.42578125" style="153"/>
    <col min="1026" max="1026" width="46.7109375" style="153" customWidth="1"/>
    <col min="1027" max="1027" width="16" style="153" customWidth="1"/>
    <col min="1028" max="1028" width="16.7109375" style="153" customWidth="1"/>
    <col min="1029" max="1029" width="5" style="153" customWidth="1"/>
    <col min="1030" max="1281" width="11.42578125" style="153"/>
    <col min="1282" max="1282" width="46.7109375" style="153" customWidth="1"/>
    <col min="1283" max="1283" width="16" style="153" customWidth="1"/>
    <col min="1284" max="1284" width="16.7109375" style="153" customWidth="1"/>
    <col min="1285" max="1285" width="5" style="153" customWidth="1"/>
    <col min="1286" max="1537" width="11.42578125" style="153"/>
    <col min="1538" max="1538" width="46.7109375" style="153" customWidth="1"/>
    <col min="1539" max="1539" width="16" style="153" customWidth="1"/>
    <col min="1540" max="1540" width="16.7109375" style="153" customWidth="1"/>
    <col min="1541" max="1541" width="5" style="153" customWidth="1"/>
    <col min="1542" max="1793" width="11.42578125" style="153"/>
    <col min="1794" max="1794" width="46.7109375" style="153" customWidth="1"/>
    <col min="1795" max="1795" width="16" style="153" customWidth="1"/>
    <col min="1796" max="1796" width="16.7109375" style="153" customWidth="1"/>
    <col min="1797" max="1797" width="5" style="153" customWidth="1"/>
    <col min="1798" max="2049" width="11.42578125" style="153"/>
    <col min="2050" max="2050" width="46.7109375" style="153" customWidth="1"/>
    <col min="2051" max="2051" width="16" style="153" customWidth="1"/>
    <col min="2052" max="2052" width="16.7109375" style="153" customWidth="1"/>
    <col min="2053" max="2053" width="5" style="153" customWidth="1"/>
    <col min="2054" max="2305" width="11.42578125" style="153"/>
    <col min="2306" max="2306" width="46.7109375" style="153" customWidth="1"/>
    <col min="2307" max="2307" width="16" style="153" customWidth="1"/>
    <col min="2308" max="2308" width="16.7109375" style="153" customWidth="1"/>
    <col min="2309" max="2309" width="5" style="153" customWidth="1"/>
    <col min="2310" max="2561" width="11.42578125" style="153"/>
    <col min="2562" max="2562" width="46.7109375" style="153" customWidth="1"/>
    <col min="2563" max="2563" width="16" style="153" customWidth="1"/>
    <col min="2564" max="2564" width="16.7109375" style="153" customWidth="1"/>
    <col min="2565" max="2565" width="5" style="153" customWidth="1"/>
    <col min="2566" max="2817" width="11.42578125" style="153"/>
    <col min="2818" max="2818" width="46.7109375" style="153" customWidth="1"/>
    <col min="2819" max="2819" width="16" style="153" customWidth="1"/>
    <col min="2820" max="2820" width="16.7109375" style="153" customWidth="1"/>
    <col min="2821" max="2821" width="5" style="153" customWidth="1"/>
    <col min="2822" max="3073" width="11.42578125" style="153"/>
    <col min="3074" max="3074" width="46.7109375" style="153" customWidth="1"/>
    <col min="3075" max="3075" width="16" style="153" customWidth="1"/>
    <col min="3076" max="3076" width="16.7109375" style="153" customWidth="1"/>
    <col min="3077" max="3077" width="5" style="153" customWidth="1"/>
    <col min="3078" max="3329" width="11.42578125" style="153"/>
    <col min="3330" max="3330" width="46.7109375" style="153" customWidth="1"/>
    <col min="3331" max="3331" width="16" style="153" customWidth="1"/>
    <col min="3332" max="3332" width="16.7109375" style="153" customWidth="1"/>
    <col min="3333" max="3333" width="5" style="153" customWidth="1"/>
    <col min="3334" max="3585" width="11.42578125" style="153"/>
    <col min="3586" max="3586" width="46.7109375" style="153" customWidth="1"/>
    <col min="3587" max="3587" width="16" style="153" customWidth="1"/>
    <col min="3588" max="3588" width="16.7109375" style="153" customWidth="1"/>
    <col min="3589" max="3589" width="5" style="153" customWidth="1"/>
    <col min="3590" max="3841" width="11.42578125" style="153"/>
    <col min="3842" max="3842" width="46.7109375" style="153" customWidth="1"/>
    <col min="3843" max="3843" width="16" style="153" customWidth="1"/>
    <col min="3844" max="3844" width="16.7109375" style="153" customWidth="1"/>
    <col min="3845" max="3845" width="5" style="153" customWidth="1"/>
    <col min="3846" max="4097" width="11.42578125" style="153"/>
    <col min="4098" max="4098" width="46.7109375" style="153" customWidth="1"/>
    <col min="4099" max="4099" width="16" style="153" customWidth="1"/>
    <col min="4100" max="4100" width="16.7109375" style="153" customWidth="1"/>
    <col min="4101" max="4101" width="5" style="153" customWidth="1"/>
    <col min="4102" max="4353" width="11.42578125" style="153"/>
    <col min="4354" max="4354" width="46.7109375" style="153" customWidth="1"/>
    <col min="4355" max="4355" width="16" style="153" customWidth="1"/>
    <col min="4356" max="4356" width="16.7109375" style="153" customWidth="1"/>
    <col min="4357" max="4357" width="5" style="153" customWidth="1"/>
    <col min="4358" max="4609" width="11.42578125" style="153"/>
    <col min="4610" max="4610" width="46.7109375" style="153" customWidth="1"/>
    <col min="4611" max="4611" width="16" style="153" customWidth="1"/>
    <col min="4612" max="4612" width="16.7109375" style="153" customWidth="1"/>
    <col min="4613" max="4613" width="5" style="153" customWidth="1"/>
    <col min="4614" max="4865" width="11.42578125" style="153"/>
    <col min="4866" max="4866" width="46.7109375" style="153" customWidth="1"/>
    <col min="4867" max="4867" width="16" style="153" customWidth="1"/>
    <col min="4868" max="4868" width="16.7109375" style="153" customWidth="1"/>
    <col min="4869" max="4869" width="5" style="153" customWidth="1"/>
    <col min="4870" max="5121" width="11.42578125" style="153"/>
    <col min="5122" max="5122" width="46.7109375" style="153" customWidth="1"/>
    <col min="5123" max="5123" width="16" style="153" customWidth="1"/>
    <col min="5124" max="5124" width="16.7109375" style="153" customWidth="1"/>
    <col min="5125" max="5125" width="5" style="153" customWidth="1"/>
    <col min="5126" max="5377" width="11.42578125" style="153"/>
    <col min="5378" max="5378" width="46.7109375" style="153" customWidth="1"/>
    <col min="5379" max="5379" width="16" style="153" customWidth="1"/>
    <col min="5380" max="5380" width="16.7109375" style="153" customWidth="1"/>
    <col min="5381" max="5381" width="5" style="153" customWidth="1"/>
    <col min="5382" max="5633" width="11.42578125" style="153"/>
    <col min="5634" max="5634" width="46.7109375" style="153" customWidth="1"/>
    <col min="5635" max="5635" width="16" style="153" customWidth="1"/>
    <col min="5636" max="5636" width="16.7109375" style="153" customWidth="1"/>
    <col min="5637" max="5637" width="5" style="153" customWidth="1"/>
    <col min="5638" max="5889" width="11.42578125" style="153"/>
    <col min="5890" max="5890" width="46.7109375" style="153" customWidth="1"/>
    <col min="5891" max="5891" width="16" style="153" customWidth="1"/>
    <col min="5892" max="5892" width="16.7109375" style="153" customWidth="1"/>
    <col min="5893" max="5893" width="5" style="153" customWidth="1"/>
    <col min="5894" max="6145" width="11.42578125" style="153"/>
    <col min="6146" max="6146" width="46.7109375" style="153" customWidth="1"/>
    <col min="6147" max="6147" width="16" style="153" customWidth="1"/>
    <col min="6148" max="6148" width="16.7109375" style="153" customWidth="1"/>
    <col min="6149" max="6149" width="5" style="153" customWidth="1"/>
    <col min="6150" max="6401" width="11.42578125" style="153"/>
    <col min="6402" max="6402" width="46.7109375" style="153" customWidth="1"/>
    <col min="6403" max="6403" width="16" style="153" customWidth="1"/>
    <col min="6404" max="6404" width="16.7109375" style="153" customWidth="1"/>
    <col min="6405" max="6405" width="5" style="153" customWidth="1"/>
    <col min="6406" max="6657" width="11.42578125" style="153"/>
    <col min="6658" max="6658" width="46.7109375" style="153" customWidth="1"/>
    <col min="6659" max="6659" width="16" style="153" customWidth="1"/>
    <col min="6660" max="6660" width="16.7109375" style="153" customWidth="1"/>
    <col min="6661" max="6661" width="5" style="153" customWidth="1"/>
    <col min="6662" max="6913" width="11.42578125" style="153"/>
    <col min="6914" max="6914" width="46.7109375" style="153" customWidth="1"/>
    <col min="6915" max="6915" width="16" style="153" customWidth="1"/>
    <col min="6916" max="6916" width="16.7109375" style="153" customWidth="1"/>
    <col min="6917" max="6917" width="5" style="153" customWidth="1"/>
    <col min="6918" max="7169" width="11.42578125" style="153"/>
    <col min="7170" max="7170" width="46.7109375" style="153" customWidth="1"/>
    <col min="7171" max="7171" width="16" style="153" customWidth="1"/>
    <col min="7172" max="7172" width="16.7109375" style="153" customWidth="1"/>
    <col min="7173" max="7173" width="5" style="153" customWidth="1"/>
    <col min="7174" max="7425" width="11.42578125" style="153"/>
    <col min="7426" max="7426" width="46.7109375" style="153" customWidth="1"/>
    <col min="7427" max="7427" width="16" style="153" customWidth="1"/>
    <col min="7428" max="7428" width="16.7109375" style="153" customWidth="1"/>
    <col min="7429" max="7429" width="5" style="153" customWidth="1"/>
    <col min="7430" max="7681" width="11.42578125" style="153"/>
    <col min="7682" max="7682" width="46.7109375" style="153" customWidth="1"/>
    <col min="7683" max="7683" width="16" style="153" customWidth="1"/>
    <col min="7684" max="7684" width="16.7109375" style="153" customWidth="1"/>
    <col min="7685" max="7685" width="5" style="153" customWidth="1"/>
    <col min="7686" max="7937" width="11.42578125" style="153"/>
    <col min="7938" max="7938" width="46.7109375" style="153" customWidth="1"/>
    <col min="7939" max="7939" width="16" style="153" customWidth="1"/>
    <col min="7940" max="7940" width="16.7109375" style="153" customWidth="1"/>
    <col min="7941" max="7941" width="5" style="153" customWidth="1"/>
    <col min="7942" max="8193" width="11.42578125" style="153"/>
    <col min="8194" max="8194" width="46.7109375" style="153" customWidth="1"/>
    <col min="8195" max="8195" width="16" style="153" customWidth="1"/>
    <col min="8196" max="8196" width="16.7109375" style="153" customWidth="1"/>
    <col min="8197" max="8197" width="5" style="153" customWidth="1"/>
    <col min="8198" max="8449" width="11.42578125" style="153"/>
    <col min="8450" max="8450" width="46.7109375" style="153" customWidth="1"/>
    <col min="8451" max="8451" width="16" style="153" customWidth="1"/>
    <col min="8452" max="8452" width="16.7109375" style="153" customWidth="1"/>
    <col min="8453" max="8453" width="5" style="153" customWidth="1"/>
    <col min="8454" max="8705" width="11.42578125" style="153"/>
    <col min="8706" max="8706" width="46.7109375" style="153" customWidth="1"/>
    <col min="8707" max="8707" width="16" style="153" customWidth="1"/>
    <col min="8708" max="8708" width="16.7109375" style="153" customWidth="1"/>
    <col min="8709" max="8709" width="5" style="153" customWidth="1"/>
    <col min="8710" max="8961" width="11.42578125" style="153"/>
    <col min="8962" max="8962" width="46.7109375" style="153" customWidth="1"/>
    <col min="8963" max="8963" width="16" style="153" customWidth="1"/>
    <col min="8964" max="8964" width="16.7109375" style="153" customWidth="1"/>
    <col min="8965" max="8965" width="5" style="153" customWidth="1"/>
    <col min="8966" max="9217" width="11.42578125" style="153"/>
    <col min="9218" max="9218" width="46.7109375" style="153" customWidth="1"/>
    <col min="9219" max="9219" width="16" style="153" customWidth="1"/>
    <col min="9220" max="9220" width="16.7109375" style="153" customWidth="1"/>
    <col min="9221" max="9221" width="5" style="153" customWidth="1"/>
    <col min="9222" max="9473" width="11.42578125" style="153"/>
    <col min="9474" max="9474" width="46.7109375" style="153" customWidth="1"/>
    <col min="9475" max="9475" width="16" style="153" customWidth="1"/>
    <col min="9476" max="9476" width="16.7109375" style="153" customWidth="1"/>
    <col min="9477" max="9477" width="5" style="153" customWidth="1"/>
    <col min="9478" max="9729" width="11.42578125" style="153"/>
    <col min="9730" max="9730" width="46.7109375" style="153" customWidth="1"/>
    <col min="9731" max="9731" width="16" style="153" customWidth="1"/>
    <col min="9732" max="9732" width="16.7109375" style="153" customWidth="1"/>
    <col min="9733" max="9733" width="5" style="153" customWidth="1"/>
    <col min="9734" max="9985" width="11.42578125" style="153"/>
    <col min="9986" max="9986" width="46.7109375" style="153" customWidth="1"/>
    <col min="9987" max="9987" width="16" style="153" customWidth="1"/>
    <col min="9988" max="9988" width="16.7109375" style="153" customWidth="1"/>
    <col min="9989" max="9989" width="5" style="153" customWidth="1"/>
    <col min="9990" max="10241" width="11.42578125" style="153"/>
    <col min="10242" max="10242" width="46.7109375" style="153" customWidth="1"/>
    <col min="10243" max="10243" width="16" style="153" customWidth="1"/>
    <col min="10244" max="10244" width="16.7109375" style="153" customWidth="1"/>
    <col min="10245" max="10245" width="5" style="153" customWidth="1"/>
    <col min="10246" max="10497" width="11.42578125" style="153"/>
    <col min="10498" max="10498" width="46.7109375" style="153" customWidth="1"/>
    <col min="10499" max="10499" width="16" style="153" customWidth="1"/>
    <col min="10500" max="10500" width="16.7109375" style="153" customWidth="1"/>
    <col min="10501" max="10501" width="5" style="153" customWidth="1"/>
    <col min="10502" max="10753" width="11.42578125" style="153"/>
    <col min="10754" max="10754" width="46.7109375" style="153" customWidth="1"/>
    <col min="10755" max="10755" width="16" style="153" customWidth="1"/>
    <col min="10756" max="10756" width="16.7109375" style="153" customWidth="1"/>
    <col min="10757" max="10757" width="5" style="153" customWidth="1"/>
    <col min="10758" max="11009" width="11.42578125" style="153"/>
    <col min="11010" max="11010" width="46.7109375" style="153" customWidth="1"/>
    <col min="11011" max="11011" width="16" style="153" customWidth="1"/>
    <col min="11012" max="11012" width="16.7109375" style="153" customWidth="1"/>
    <col min="11013" max="11013" width="5" style="153" customWidth="1"/>
    <col min="11014" max="11265" width="11.42578125" style="153"/>
    <col min="11266" max="11266" width="46.7109375" style="153" customWidth="1"/>
    <col min="11267" max="11267" width="16" style="153" customWidth="1"/>
    <col min="11268" max="11268" width="16.7109375" style="153" customWidth="1"/>
    <col min="11269" max="11269" width="5" style="153" customWidth="1"/>
    <col min="11270" max="11521" width="11.42578125" style="153"/>
    <col min="11522" max="11522" width="46.7109375" style="153" customWidth="1"/>
    <col min="11523" max="11523" width="16" style="153" customWidth="1"/>
    <col min="11524" max="11524" width="16.7109375" style="153" customWidth="1"/>
    <col min="11525" max="11525" width="5" style="153" customWidth="1"/>
    <col min="11526" max="11777" width="11.42578125" style="153"/>
    <col min="11778" max="11778" width="46.7109375" style="153" customWidth="1"/>
    <col min="11779" max="11779" width="16" style="153" customWidth="1"/>
    <col min="11780" max="11780" width="16.7109375" style="153" customWidth="1"/>
    <col min="11781" max="11781" width="5" style="153" customWidth="1"/>
    <col min="11782" max="12033" width="11.42578125" style="153"/>
    <col min="12034" max="12034" width="46.7109375" style="153" customWidth="1"/>
    <col min="12035" max="12035" width="16" style="153" customWidth="1"/>
    <col min="12036" max="12036" width="16.7109375" style="153" customWidth="1"/>
    <col min="12037" max="12037" width="5" style="153" customWidth="1"/>
    <col min="12038" max="12289" width="11.42578125" style="153"/>
    <col min="12290" max="12290" width="46.7109375" style="153" customWidth="1"/>
    <col min="12291" max="12291" width="16" style="153" customWidth="1"/>
    <col min="12292" max="12292" width="16.7109375" style="153" customWidth="1"/>
    <col min="12293" max="12293" width="5" style="153" customWidth="1"/>
    <col min="12294" max="12545" width="11.42578125" style="153"/>
    <col min="12546" max="12546" width="46.7109375" style="153" customWidth="1"/>
    <col min="12547" max="12547" width="16" style="153" customWidth="1"/>
    <col min="12548" max="12548" width="16.7109375" style="153" customWidth="1"/>
    <col min="12549" max="12549" width="5" style="153" customWidth="1"/>
    <col min="12550" max="12801" width="11.42578125" style="153"/>
    <col min="12802" max="12802" width="46.7109375" style="153" customWidth="1"/>
    <col min="12803" max="12803" width="16" style="153" customWidth="1"/>
    <col min="12804" max="12804" width="16.7109375" style="153" customWidth="1"/>
    <col min="12805" max="12805" width="5" style="153" customWidth="1"/>
    <col min="12806" max="13057" width="11.42578125" style="153"/>
    <col min="13058" max="13058" width="46.7109375" style="153" customWidth="1"/>
    <col min="13059" max="13059" width="16" style="153" customWidth="1"/>
    <col min="13060" max="13060" width="16.7109375" style="153" customWidth="1"/>
    <col min="13061" max="13061" width="5" style="153" customWidth="1"/>
    <col min="13062" max="13313" width="11.42578125" style="153"/>
    <col min="13314" max="13314" width="46.7109375" style="153" customWidth="1"/>
    <col min="13315" max="13315" width="16" style="153" customWidth="1"/>
    <col min="13316" max="13316" width="16.7109375" style="153" customWidth="1"/>
    <col min="13317" max="13317" width="5" style="153" customWidth="1"/>
    <col min="13318" max="13569" width="11.42578125" style="153"/>
    <col min="13570" max="13570" width="46.7109375" style="153" customWidth="1"/>
    <col min="13571" max="13571" width="16" style="153" customWidth="1"/>
    <col min="13572" max="13572" width="16.7109375" style="153" customWidth="1"/>
    <col min="13573" max="13573" width="5" style="153" customWidth="1"/>
    <col min="13574" max="13825" width="11.42578125" style="153"/>
    <col min="13826" max="13826" width="46.7109375" style="153" customWidth="1"/>
    <col min="13827" max="13827" width="16" style="153" customWidth="1"/>
    <col min="13828" max="13828" width="16.7109375" style="153" customWidth="1"/>
    <col min="13829" max="13829" width="5" style="153" customWidth="1"/>
    <col min="13830" max="14081" width="11.42578125" style="153"/>
    <col min="14082" max="14082" width="46.7109375" style="153" customWidth="1"/>
    <col min="14083" max="14083" width="16" style="153" customWidth="1"/>
    <col min="14084" max="14084" width="16.7109375" style="153" customWidth="1"/>
    <col min="14085" max="14085" width="5" style="153" customWidth="1"/>
    <col min="14086" max="14337" width="11.42578125" style="153"/>
    <col min="14338" max="14338" width="46.7109375" style="153" customWidth="1"/>
    <col min="14339" max="14339" width="16" style="153" customWidth="1"/>
    <col min="14340" max="14340" width="16.7109375" style="153" customWidth="1"/>
    <col min="14341" max="14341" width="5" style="153" customWidth="1"/>
    <col min="14342" max="14593" width="11.42578125" style="153"/>
    <col min="14594" max="14594" width="46.7109375" style="153" customWidth="1"/>
    <col min="14595" max="14595" width="16" style="153" customWidth="1"/>
    <col min="14596" max="14596" width="16.7109375" style="153" customWidth="1"/>
    <col min="14597" max="14597" width="5" style="153" customWidth="1"/>
    <col min="14598" max="14849" width="11.42578125" style="153"/>
    <col min="14850" max="14850" width="46.7109375" style="153" customWidth="1"/>
    <col min="14851" max="14851" width="16" style="153" customWidth="1"/>
    <col min="14852" max="14852" width="16.7109375" style="153" customWidth="1"/>
    <col min="14853" max="14853" width="5" style="153" customWidth="1"/>
    <col min="14854" max="15105" width="11.42578125" style="153"/>
    <col min="15106" max="15106" width="46.7109375" style="153" customWidth="1"/>
    <col min="15107" max="15107" width="16" style="153" customWidth="1"/>
    <col min="15108" max="15108" width="16.7109375" style="153" customWidth="1"/>
    <col min="15109" max="15109" width="5" style="153" customWidth="1"/>
    <col min="15110" max="15361" width="11.42578125" style="153"/>
    <col min="15362" max="15362" width="46.7109375" style="153" customWidth="1"/>
    <col min="15363" max="15363" width="16" style="153" customWidth="1"/>
    <col min="15364" max="15364" width="16.7109375" style="153" customWidth="1"/>
    <col min="15365" max="15365" width="5" style="153" customWidth="1"/>
    <col min="15366" max="15617" width="11.42578125" style="153"/>
    <col min="15618" max="15618" width="46.7109375" style="153" customWidth="1"/>
    <col min="15619" max="15619" width="16" style="153" customWidth="1"/>
    <col min="15620" max="15620" width="16.7109375" style="153" customWidth="1"/>
    <col min="15621" max="15621" width="5" style="153" customWidth="1"/>
    <col min="15622" max="15873" width="11.42578125" style="153"/>
    <col min="15874" max="15874" width="46.7109375" style="153" customWidth="1"/>
    <col min="15875" max="15875" width="16" style="153" customWidth="1"/>
    <col min="15876" max="15876" width="16.7109375" style="153" customWidth="1"/>
    <col min="15877" max="15877" width="5" style="153" customWidth="1"/>
    <col min="15878" max="16129" width="11.42578125" style="153"/>
    <col min="16130" max="16130" width="46.7109375" style="153" customWidth="1"/>
    <col min="16131" max="16131" width="16" style="153" customWidth="1"/>
    <col min="16132" max="16132" width="16.7109375" style="153" customWidth="1"/>
    <col min="16133" max="16133" width="5" style="153" customWidth="1"/>
    <col min="16134" max="16384" width="11.42578125" style="153"/>
  </cols>
  <sheetData>
    <row r="1" spans="1:15" s="149" customFormat="1" ht="17.100000000000001" customHeight="1" x14ac:dyDescent="0.2">
      <c r="A1" s="173" t="s">
        <v>343</v>
      </c>
      <c r="B1" s="576"/>
      <c r="C1" s="576"/>
      <c r="D1" s="1486" t="s">
        <v>1634</v>
      </c>
      <c r="E1" s="1486"/>
    </row>
    <row r="2" spans="1:15" s="151" customFormat="1" ht="17.100000000000001" customHeight="1" x14ac:dyDescent="0.2">
      <c r="A2" s="173" t="s">
        <v>34</v>
      </c>
      <c r="B2" s="576"/>
      <c r="C2" s="576"/>
      <c r="D2" s="576"/>
      <c r="E2" s="752"/>
    </row>
    <row r="3" spans="1:15" s="151" customFormat="1" ht="12.95" customHeight="1" x14ac:dyDescent="0.2">
      <c r="A3" s="577"/>
      <c r="B3" s="576"/>
      <c r="C3" s="576"/>
      <c r="D3" s="576"/>
      <c r="E3" s="752"/>
    </row>
    <row r="4" spans="1:15" s="152" customFormat="1" ht="20.25" customHeight="1" x14ac:dyDescent="0.25">
      <c r="A4" s="1457" t="s">
        <v>344</v>
      </c>
      <c r="B4" s="1484" t="s">
        <v>345</v>
      </c>
      <c r="C4" s="1484"/>
      <c r="D4" s="1484"/>
      <c r="E4" s="1484"/>
    </row>
    <row r="5" spans="1:15" s="152" customFormat="1" ht="15.75" customHeight="1" x14ac:dyDescent="0.25">
      <c r="A5" s="1691"/>
      <c r="B5" s="1423">
        <v>2012</v>
      </c>
      <c r="C5" s="1423"/>
      <c r="D5" s="1423">
        <v>2013</v>
      </c>
      <c r="E5" s="1423"/>
    </row>
    <row r="6" spans="1:15" s="154" customFormat="1" ht="15" customHeight="1" x14ac:dyDescent="0.2">
      <c r="A6" s="801" t="s">
        <v>0</v>
      </c>
      <c r="B6" s="802">
        <f>SUM(B7:B18)</f>
        <v>8</v>
      </c>
      <c r="C6" s="802"/>
      <c r="D6" s="803">
        <f>SUM(D7:D18)</f>
        <v>42</v>
      </c>
      <c r="E6" s="805"/>
      <c r="F6" s="50"/>
      <c r="G6" s="50"/>
      <c r="H6" s="50"/>
      <c r="I6" s="50"/>
      <c r="J6" s="50"/>
      <c r="K6" s="50"/>
      <c r="L6" s="50"/>
      <c r="M6" s="50"/>
      <c r="N6" s="50"/>
      <c r="O6" s="50"/>
    </row>
    <row r="7" spans="1:15" ht="12.75" customHeight="1" x14ac:dyDescent="0.2">
      <c r="A7" s="1065" t="s">
        <v>349</v>
      </c>
      <c r="B7" s="958">
        <v>0</v>
      </c>
      <c r="C7" s="958"/>
      <c r="D7" s="1061">
        <v>1</v>
      </c>
      <c r="E7" s="1066"/>
      <c r="F7" s="50"/>
      <c r="G7" s="50"/>
      <c r="H7" s="50"/>
      <c r="I7" s="50"/>
      <c r="J7" s="50"/>
      <c r="K7" s="50"/>
      <c r="L7" s="50"/>
      <c r="M7" s="50"/>
      <c r="N7" s="50"/>
      <c r="O7" s="50"/>
    </row>
    <row r="8" spans="1:15" ht="12.75" customHeight="1" x14ac:dyDescent="0.2">
      <c r="A8" s="160" t="s">
        <v>352</v>
      </c>
      <c r="B8" s="161">
        <v>0</v>
      </c>
      <c r="C8" s="161"/>
      <c r="D8" s="52">
        <v>2</v>
      </c>
      <c r="E8" s="169"/>
      <c r="F8" s="50"/>
      <c r="G8" s="50"/>
      <c r="H8" s="50"/>
      <c r="I8" s="50"/>
      <c r="J8" s="50"/>
      <c r="K8" s="50"/>
      <c r="L8" s="50"/>
      <c r="M8" s="50"/>
      <c r="N8" s="50"/>
      <c r="O8" s="50"/>
    </row>
    <row r="9" spans="1:15" ht="12.75" customHeight="1" x14ac:dyDescent="0.2">
      <c r="A9" s="160" t="s">
        <v>356</v>
      </c>
      <c r="B9" s="161">
        <v>1</v>
      </c>
      <c r="C9" s="161"/>
      <c r="D9" s="52">
        <v>3</v>
      </c>
      <c r="E9" s="169"/>
      <c r="F9" s="50"/>
      <c r="G9" s="50"/>
      <c r="H9" s="50"/>
      <c r="I9" s="50"/>
      <c r="J9" s="50"/>
      <c r="K9" s="50"/>
      <c r="L9" s="50"/>
      <c r="M9" s="50"/>
      <c r="N9" s="50"/>
      <c r="O9" s="50"/>
    </row>
    <row r="10" spans="1:15" ht="12.75" customHeight="1" x14ac:dyDescent="0.2">
      <c r="A10" s="160" t="s">
        <v>357</v>
      </c>
      <c r="B10" s="161">
        <v>0</v>
      </c>
      <c r="C10" s="161"/>
      <c r="D10" s="52">
        <v>11</v>
      </c>
      <c r="E10" s="169"/>
      <c r="F10" s="50"/>
      <c r="G10" s="50"/>
      <c r="H10" s="50"/>
      <c r="I10" s="50"/>
      <c r="J10" s="50"/>
      <c r="K10" s="50"/>
      <c r="L10" s="50"/>
      <c r="M10" s="50"/>
      <c r="N10" s="50"/>
      <c r="O10" s="50"/>
    </row>
    <row r="11" spans="1:15" ht="12.75" customHeight="1" x14ac:dyDescent="0.2">
      <c r="A11" s="160" t="s">
        <v>359</v>
      </c>
      <c r="B11" s="161">
        <v>1</v>
      </c>
      <c r="C11" s="161"/>
      <c r="D11" s="52">
        <v>0</v>
      </c>
      <c r="E11" s="169"/>
      <c r="F11" s="50"/>
      <c r="G11" s="50"/>
      <c r="H11" s="50"/>
      <c r="I11" s="50"/>
      <c r="J11" s="50"/>
      <c r="K11" s="50"/>
      <c r="L11" s="50"/>
      <c r="M11" s="50"/>
      <c r="N11" s="50"/>
      <c r="O11" s="50"/>
    </row>
    <row r="12" spans="1:15" ht="12.75" customHeight="1" x14ac:dyDescent="0.2">
      <c r="A12" s="160" t="s">
        <v>362</v>
      </c>
      <c r="B12" s="161">
        <v>0</v>
      </c>
      <c r="C12" s="161"/>
      <c r="D12" s="52">
        <v>1</v>
      </c>
      <c r="E12" s="169"/>
      <c r="F12" s="50"/>
      <c r="G12" s="50"/>
      <c r="H12" s="50"/>
      <c r="I12" s="50"/>
      <c r="J12" s="50"/>
      <c r="K12" s="50"/>
      <c r="L12" s="50"/>
      <c r="M12" s="50"/>
      <c r="N12" s="50"/>
      <c r="O12" s="50"/>
    </row>
    <row r="13" spans="1:15" ht="12.75" customHeight="1" x14ac:dyDescent="0.2">
      <c r="A13" s="160" t="s">
        <v>363</v>
      </c>
      <c r="B13" s="161">
        <v>3</v>
      </c>
      <c r="C13" s="161"/>
      <c r="D13" s="52">
        <v>2</v>
      </c>
      <c r="E13" s="169"/>
      <c r="F13" s="50"/>
      <c r="G13" s="50"/>
      <c r="H13" s="50"/>
      <c r="I13" s="50"/>
      <c r="J13" s="50"/>
      <c r="K13" s="50"/>
      <c r="L13" s="50"/>
      <c r="M13" s="50"/>
      <c r="N13" s="50"/>
      <c r="O13" s="50"/>
    </row>
    <row r="14" spans="1:15" s="151" customFormat="1" ht="12.75" customHeight="1" x14ac:dyDescent="0.2">
      <c r="A14" s="160" t="s">
        <v>364</v>
      </c>
      <c r="B14" s="161">
        <v>0</v>
      </c>
      <c r="C14" s="161"/>
      <c r="D14" s="52">
        <v>2</v>
      </c>
      <c r="E14" s="455"/>
      <c r="F14" s="50"/>
      <c r="G14" s="50"/>
      <c r="H14" s="50"/>
      <c r="I14" s="50"/>
      <c r="J14" s="50"/>
      <c r="K14" s="50"/>
      <c r="L14" s="50"/>
      <c r="M14" s="50"/>
      <c r="N14" s="50"/>
      <c r="O14" s="50"/>
    </row>
    <row r="15" spans="1:15" ht="12.75" customHeight="1" x14ac:dyDescent="0.2">
      <c r="A15" s="160" t="s">
        <v>451</v>
      </c>
      <c r="B15" s="161">
        <v>2</v>
      </c>
      <c r="C15" s="161"/>
      <c r="D15" s="52">
        <v>6</v>
      </c>
      <c r="E15" s="169"/>
      <c r="F15" s="50"/>
      <c r="G15" s="50"/>
      <c r="H15" s="50"/>
      <c r="I15" s="50"/>
      <c r="J15" s="50"/>
      <c r="K15" s="50"/>
      <c r="L15" s="50"/>
      <c r="M15" s="50"/>
      <c r="N15" s="50"/>
      <c r="O15" s="50"/>
    </row>
    <row r="16" spans="1:15" ht="12.75" customHeight="1" x14ac:dyDescent="0.2">
      <c r="A16" s="160" t="s">
        <v>372</v>
      </c>
      <c r="B16" s="161">
        <v>1</v>
      </c>
      <c r="C16" s="161"/>
      <c r="D16" s="52">
        <v>1</v>
      </c>
      <c r="E16" s="169"/>
      <c r="F16" s="50"/>
      <c r="G16" s="50"/>
      <c r="H16" s="50"/>
      <c r="I16" s="50"/>
      <c r="J16" s="50"/>
      <c r="K16" s="50"/>
      <c r="L16" s="50"/>
      <c r="M16" s="50"/>
      <c r="N16" s="50"/>
      <c r="O16" s="50"/>
    </row>
    <row r="17" spans="1:15" ht="12.75" customHeight="1" x14ac:dyDescent="0.2">
      <c r="A17" s="160" t="s">
        <v>374</v>
      </c>
      <c r="B17" s="161">
        <v>0</v>
      </c>
      <c r="C17" s="161"/>
      <c r="D17" s="52">
        <v>10</v>
      </c>
      <c r="E17" s="169"/>
      <c r="F17" s="50"/>
      <c r="G17" s="50"/>
      <c r="H17" s="50"/>
      <c r="I17" s="50"/>
      <c r="J17" s="50"/>
      <c r="K17" s="50"/>
      <c r="L17" s="50"/>
      <c r="M17" s="50"/>
      <c r="N17" s="50"/>
      <c r="O17" s="50"/>
    </row>
    <row r="18" spans="1:15" ht="14.25" customHeight="1" x14ac:dyDescent="0.2">
      <c r="A18" s="1067" t="s">
        <v>330</v>
      </c>
      <c r="B18" s="962">
        <v>0</v>
      </c>
      <c r="C18" s="962"/>
      <c r="D18" s="1064">
        <v>3</v>
      </c>
      <c r="E18" s="1068"/>
      <c r="F18" s="50"/>
      <c r="G18" s="50"/>
      <c r="H18" s="50"/>
      <c r="I18" s="50"/>
      <c r="J18" s="50"/>
      <c r="K18" s="50"/>
      <c r="L18" s="50"/>
      <c r="M18" s="50"/>
      <c r="N18" s="50"/>
      <c r="O18" s="50"/>
    </row>
    <row r="19" spans="1:15" ht="14.25" customHeight="1" x14ac:dyDescent="0.2">
      <c r="A19" s="160"/>
      <c r="B19" s="161"/>
      <c r="C19" s="161"/>
      <c r="D19" s="52"/>
      <c r="E19" s="167"/>
      <c r="F19" s="50"/>
      <c r="G19" s="50"/>
      <c r="H19" s="50"/>
      <c r="I19" s="50"/>
      <c r="J19" s="50"/>
      <c r="K19" s="50"/>
      <c r="L19" s="50"/>
      <c r="M19" s="50"/>
      <c r="N19" s="50"/>
      <c r="O19" s="50"/>
    </row>
    <row r="20" spans="1:15" ht="51.75" customHeight="1" x14ac:dyDescent="0.2">
      <c r="A20" s="1695" t="s">
        <v>378</v>
      </c>
      <c r="B20" s="1695"/>
      <c r="C20" s="1695"/>
      <c r="D20" s="1695"/>
      <c r="E20" s="1695"/>
      <c r="F20" s="50"/>
      <c r="G20" s="50"/>
      <c r="H20" s="50"/>
      <c r="I20" s="50"/>
      <c r="J20" s="50"/>
      <c r="K20" s="50"/>
      <c r="L20" s="50"/>
      <c r="M20" s="50"/>
      <c r="N20" s="50"/>
      <c r="O20" s="50"/>
    </row>
    <row r="21" spans="1:15" ht="18.75" customHeight="1" x14ac:dyDescent="0.2">
      <c r="A21" s="1695" t="s">
        <v>1672</v>
      </c>
      <c r="B21" s="1695"/>
      <c r="C21" s="1695"/>
      <c r="D21" s="1695"/>
      <c r="E21" s="1695"/>
      <c r="F21" s="50"/>
      <c r="G21" s="50"/>
      <c r="H21" s="50"/>
      <c r="I21" s="50"/>
      <c r="J21" s="50"/>
      <c r="K21" s="50"/>
      <c r="L21" s="50"/>
      <c r="M21" s="50"/>
      <c r="N21" s="50"/>
      <c r="O21" s="50"/>
    </row>
    <row r="22" spans="1:15" s="162" customFormat="1" ht="14.25" customHeight="1" x14ac:dyDescent="0.2">
      <c r="A22" s="1693" t="s">
        <v>377</v>
      </c>
      <c r="B22" s="1693"/>
      <c r="C22" s="1693"/>
      <c r="D22" s="1693"/>
      <c r="E22" s="1693"/>
      <c r="F22" s="163"/>
      <c r="G22" s="164"/>
      <c r="J22" s="164"/>
    </row>
    <row r="23" spans="1:15" ht="16.5" customHeight="1" x14ac:dyDescent="0.2">
      <c r="A23" s="1694" t="s">
        <v>379</v>
      </c>
      <c r="B23" s="1694"/>
      <c r="C23" s="1694"/>
      <c r="D23" s="1694"/>
      <c r="E23" s="1694"/>
      <c r="F23" s="165"/>
      <c r="G23" s="165"/>
      <c r="H23" s="165"/>
      <c r="I23" s="165"/>
    </row>
  </sheetData>
  <mergeCells count="7">
    <mergeCell ref="A20:E20"/>
    <mergeCell ref="A22:E22"/>
    <mergeCell ref="A21:E21"/>
    <mergeCell ref="A23:E23"/>
    <mergeCell ref="D1:E1"/>
    <mergeCell ref="B4:E4"/>
    <mergeCell ref="A4:A5"/>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&amp;R&amp;"Tahoma,Normal"517</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L12"/>
  <sheetViews>
    <sheetView showGridLines="0" view="pageBreakPreview" zoomScaleNormal="70" zoomScaleSheetLayoutView="100" workbookViewId="0"/>
  </sheetViews>
  <sheetFormatPr baseColWidth="10" defaultColWidth="11.42578125" defaultRowHeight="12.75" x14ac:dyDescent="0.2"/>
  <cols>
    <col min="1" max="1" width="52.28515625" style="153" customWidth="1"/>
    <col min="2" max="2" width="18.42578125" style="153" customWidth="1"/>
    <col min="3" max="3" width="13" style="153" customWidth="1"/>
    <col min="4" max="4" width="14" style="153" customWidth="1"/>
    <col min="5" max="5" width="9.5703125" style="153" customWidth="1"/>
    <col min="6" max="257" width="11.42578125" style="153"/>
    <col min="258" max="258" width="56.85546875" style="153" customWidth="1"/>
    <col min="259" max="259" width="22" style="153" customWidth="1"/>
    <col min="260" max="260" width="21.28515625" style="153" customWidth="1"/>
    <col min="261" max="261" width="4.140625" style="153" customWidth="1"/>
    <col min="262" max="513" width="11.42578125" style="153"/>
    <col min="514" max="514" width="56.85546875" style="153" customWidth="1"/>
    <col min="515" max="515" width="22" style="153" customWidth="1"/>
    <col min="516" max="516" width="21.28515625" style="153" customWidth="1"/>
    <col min="517" max="517" width="4.140625" style="153" customWidth="1"/>
    <col min="518" max="769" width="11.42578125" style="153"/>
    <col min="770" max="770" width="56.85546875" style="153" customWidth="1"/>
    <col min="771" max="771" width="22" style="153" customWidth="1"/>
    <col min="772" max="772" width="21.28515625" style="153" customWidth="1"/>
    <col min="773" max="773" width="4.140625" style="153" customWidth="1"/>
    <col min="774" max="1025" width="11.42578125" style="153"/>
    <col min="1026" max="1026" width="56.85546875" style="153" customWidth="1"/>
    <col min="1027" max="1027" width="22" style="153" customWidth="1"/>
    <col min="1028" max="1028" width="21.28515625" style="153" customWidth="1"/>
    <col min="1029" max="1029" width="4.140625" style="153" customWidth="1"/>
    <col min="1030" max="1281" width="11.42578125" style="153"/>
    <col min="1282" max="1282" width="56.85546875" style="153" customWidth="1"/>
    <col min="1283" max="1283" width="22" style="153" customWidth="1"/>
    <col min="1284" max="1284" width="21.28515625" style="153" customWidth="1"/>
    <col min="1285" max="1285" width="4.140625" style="153" customWidth="1"/>
    <col min="1286" max="1537" width="11.42578125" style="153"/>
    <col min="1538" max="1538" width="56.85546875" style="153" customWidth="1"/>
    <col min="1539" max="1539" width="22" style="153" customWidth="1"/>
    <col min="1540" max="1540" width="21.28515625" style="153" customWidth="1"/>
    <col min="1541" max="1541" width="4.140625" style="153" customWidth="1"/>
    <col min="1542" max="1793" width="11.42578125" style="153"/>
    <col min="1794" max="1794" width="56.85546875" style="153" customWidth="1"/>
    <col min="1795" max="1795" width="22" style="153" customWidth="1"/>
    <col min="1796" max="1796" width="21.28515625" style="153" customWidth="1"/>
    <col min="1797" max="1797" width="4.140625" style="153" customWidth="1"/>
    <col min="1798" max="2049" width="11.42578125" style="153"/>
    <col min="2050" max="2050" width="56.85546875" style="153" customWidth="1"/>
    <col min="2051" max="2051" width="22" style="153" customWidth="1"/>
    <col min="2052" max="2052" width="21.28515625" style="153" customWidth="1"/>
    <col min="2053" max="2053" width="4.140625" style="153" customWidth="1"/>
    <col min="2054" max="2305" width="11.42578125" style="153"/>
    <col min="2306" max="2306" width="56.85546875" style="153" customWidth="1"/>
    <col min="2307" max="2307" width="22" style="153" customWidth="1"/>
    <col min="2308" max="2308" width="21.28515625" style="153" customWidth="1"/>
    <col min="2309" max="2309" width="4.140625" style="153" customWidth="1"/>
    <col min="2310" max="2561" width="11.42578125" style="153"/>
    <col min="2562" max="2562" width="56.85546875" style="153" customWidth="1"/>
    <col min="2563" max="2563" width="22" style="153" customWidth="1"/>
    <col min="2564" max="2564" width="21.28515625" style="153" customWidth="1"/>
    <col min="2565" max="2565" width="4.140625" style="153" customWidth="1"/>
    <col min="2566" max="2817" width="11.42578125" style="153"/>
    <col min="2818" max="2818" width="56.85546875" style="153" customWidth="1"/>
    <col min="2819" max="2819" width="22" style="153" customWidth="1"/>
    <col min="2820" max="2820" width="21.28515625" style="153" customWidth="1"/>
    <col min="2821" max="2821" width="4.140625" style="153" customWidth="1"/>
    <col min="2822" max="3073" width="11.42578125" style="153"/>
    <col min="3074" max="3074" width="56.85546875" style="153" customWidth="1"/>
    <col min="3075" max="3075" width="22" style="153" customWidth="1"/>
    <col min="3076" max="3076" width="21.28515625" style="153" customWidth="1"/>
    <col min="3077" max="3077" width="4.140625" style="153" customWidth="1"/>
    <col min="3078" max="3329" width="11.42578125" style="153"/>
    <col min="3330" max="3330" width="56.85546875" style="153" customWidth="1"/>
    <col min="3331" max="3331" width="22" style="153" customWidth="1"/>
    <col min="3332" max="3332" width="21.28515625" style="153" customWidth="1"/>
    <col min="3333" max="3333" width="4.140625" style="153" customWidth="1"/>
    <col min="3334" max="3585" width="11.42578125" style="153"/>
    <col min="3586" max="3586" width="56.85546875" style="153" customWidth="1"/>
    <col min="3587" max="3587" width="22" style="153" customWidth="1"/>
    <col min="3588" max="3588" width="21.28515625" style="153" customWidth="1"/>
    <col min="3589" max="3589" width="4.140625" style="153" customWidth="1"/>
    <col min="3590" max="3841" width="11.42578125" style="153"/>
    <col min="3842" max="3842" width="56.85546875" style="153" customWidth="1"/>
    <col min="3843" max="3843" width="22" style="153" customWidth="1"/>
    <col min="3844" max="3844" width="21.28515625" style="153" customWidth="1"/>
    <col min="3845" max="3845" width="4.140625" style="153" customWidth="1"/>
    <col min="3846" max="4097" width="11.42578125" style="153"/>
    <col min="4098" max="4098" width="56.85546875" style="153" customWidth="1"/>
    <col min="4099" max="4099" width="22" style="153" customWidth="1"/>
    <col min="4100" max="4100" width="21.28515625" style="153" customWidth="1"/>
    <col min="4101" max="4101" width="4.140625" style="153" customWidth="1"/>
    <col min="4102" max="4353" width="11.42578125" style="153"/>
    <col min="4354" max="4354" width="56.85546875" style="153" customWidth="1"/>
    <col min="4355" max="4355" width="22" style="153" customWidth="1"/>
    <col min="4356" max="4356" width="21.28515625" style="153" customWidth="1"/>
    <col min="4357" max="4357" width="4.140625" style="153" customWidth="1"/>
    <col min="4358" max="4609" width="11.42578125" style="153"/>
    <col min="4610" max="4610" width="56.85546875" style="153" customWidth="1"/>
    <col min="4611" max="4611" width="22" style="153" customWidth="1"/>
    <col min="4612" max="4612" width="21.28515625" style="153" customWidth="1"/>
    <col min="4613" max="4613" width="4.140625" style="153" customWidth="1"/>
    <col min="4614" max="4865" width="11.42578125" style="153"/>
    <col min="4866" max="4866" width="56.85546875" style="153" customWidth="1"/>
    <col min="4867" max="4867" width="22" style="153" customWidth="1"/>
    <col min="4868" max="4868" width="21.28515625" style="153" customWidth="1"/>
    <col min="4869" max="4869" width="4.140625" style="153" customWidth="1"/>
    <col min="4870" max="5121" width="11.42578125" style="153"/>
    <col min="5122" max="5122" width="56.85546875" style="153" customWidth="1"/>
    <col min="5123" max="5123" width="22" style="153" customWidth="1"/>
    <col min="5124" max="5124" width="21.28515625" style="153" customWidth="1"/>
    <col min="5125" max="5125" width="4.140625" style="153" customWidth="1"/>
    <col min="5126" max="5377" width="11.42578125" style="153"/>
    <col min="5378" max="5378" width="56.85546875" style="153" customWidth="1"/>
    <col min="5379" max="5379" width="22" style="153" customWidth="1"/>
    <col min="5380" max="5380" width="21.28515625" style="153" customWidth="1"/>
    <col min="5381" max="5381" width="4.140625" style="153" customWidth="1"/>
    <col min="5382" max="5633" width="11.42578125" style="153"/>
    <col min="5634" max="5634" width="56.85546875" style="153" customWidth="1"/>
    <col min="5635" max="5635" width="22" style="153" customWidth="1"/>
    <col min="5636" max="5636" width="21.28515625" style="153" customWidth="1"/>
    <col min="5637" max="5637" width="4.140625" style="153" customWidth="1"/>
    <col min="5638" max="5889" width="11.42578125" style="153"/>
    <col min="5890" max="5890" width="56.85546875" style="153" customWidth="1"/>
    <col min="5891" max="5891" width="22" style="153" customWidth="1"/>
    <col min="5892" max="5892" width="21.28515625" style="153" customWidth="1"/>
    <col min="5893" max="5893" width="4.140625" style="153" customWidth="1"/>
    <col min="5894" max="6145" width="11.42578125" style="153"/>
    <col min="6146" max="6146" width="56.85546875" style="153" customWidth="1"/>
    <col min="6147" max="6147" width="22" style="153" customWidth="1"/>
    <col min="6148" max="6148" width="21.28515625" style="153" customWidth="1"/>
    <col min="6149" max="6149" width="4.140625" style="153" customWidth="1"/>
    <col min="6150" max="6401" width="11.42578125" style="153"/>
    <col min="6402" max="6402" width="56.85546875" style="153" customWidth="1"/>
    <col min="6403" max="6403" width="22" style="153" customWidth="1"/>
    <col min="6404" max="6404" width="21.28515625" style="153" customWidth="1"/>
    <col min="6405" max="6405" width="4.140625" style="153" customWidth="1"/>
    <col min="6406" max="6657" width="11.42578125" style="153"/>
    <col min="6658" max="6658" width="56.85546875" style="153" customWidth="1"/>
    <col min="6659" max="6659" width="22" style="153" customWidth="1"/>
    <col min="6660" max="6660" width="21.28515625" style="153" customWidth="1"/>
    <col min="6661" max="6661" width="4.140625" style="153" customWidth="1"/>
    <col min="6662" max="6913" width="11.42578125" style="153"/>
    <col min="6914" max="6914" width="56.85546875" style="153" customWidth="1"/>
    <col min="6915" max="6915" width="22" style="153" customWidth="1"/>
    <col min="6916" max="6916" width="21.28515625" style="153" customWidth="1"/>
    <col min="6917" max="6917" width="4.140625" style="153" customWidth="1"/>
    <col min="6918" max="7169" width="11.42578125" style="153"/>
    <col min="7170" max="7170" width="56.85546875" style="153" customWidth="1"/>
    <col min="7171" max="7171" width="22" style="153" customWidth="1"/>
    <col min="7172" max="7172" width="21.28515625" style="153" customWidth="1"/>
    <col min="7173" max="7173" width="4.140625" style="153" customWidth="1"/>
    <col min="7174" max="7425" width="11.42578125" style="153"/>
    <col min="7426" max="7426" width="56.85546875" style="153" customWidth="1"/>
    <col min="7427" max="7427" width="22" style="153" customWidth="1"/>
    <col min="7428" max="7428" width="21.28515625" style="153" customWidth="1"/>
    <col min="7429" max="7429" width="4.140625" style="153" customWidth="1"/>
    <col min="7430" max="7681" width="11.42578125" style="153"/>
    <col min="7682" max="7682" width="56.85546875" style="153" customWidth="1"/>
    <col min="7683" max="7683" width="22" style="153" customWidth="1"/>
    <col min="7684" max="7684" width="21.28515625" style="153" customWidth="1"/>
    <col min="7685" max="7685" width="4.140625" style="153" customWidth="1"/>
    <col min="7686" max="7937" width="11.42578125" style="153"/>
    <col min="7938" max="7938" width="56.85546875" style="153" customWidth="1"/>
    <col min="7939" max="7939" width="22" style="153" customWidth="1"/>
    <col min="7940" max="7940" width="21.28515625" style="153" customWidth="1"/>
    <col min="7941" max="7941" width="4.140625" style="153" customWidth="1"/>
    <col min="7942" max="8193" width="11.42578125" style="153"/>
    <col min="8194" max="8194" width="56.85546875" style="153" customWidth="1"/>
    <col min="8195" max="8195" width="22" style="153" customWidth="1"/>
    <col min="8196" max="8196" width="21.28515625" style="153" customWidth="1"/>
    <col min="8197" max="8197" width="4.140625" style="153" customWidth="1"/>
    <col min="8198" max="8449" width="11.42578125" style="153"/>
    <col min="8450" max="8450" width="56.85546875" style="153" customWidth="1"/>
    <col min="8451" max="8451" width="22" style="153" customWidth="1"/>
    <col min="8452" max="8452" width="21.28515625" style="153" customWidth="1"/>
    <col min="8453" max="8453" width="4.140625" style="153" customWidth="1"/>
    <col min="8454" max="8705" width="11.42578125" style="153"/>
    <col min="8706" max="8706" width="56.85546875" style="153" customWidth="1"/>
    <col min="8707" max="8707" width="22" style="153" customWidth="1"/>
    <col min="8708" max="8708" width="21.28515625" style="153" customWidth="1"/>
    <col min="8709" max="8709" width="4.140625" style="153" customWidth="1"/>
    <col min="8710" max="8961" width="11.42578125" style="153"/>
    <col min="8962" max="8962" width="56.85546875" style="153" customWidth="1"/>
    <col min="8963" max="8963" width="22" style="153" customWidth="1"/>
    <col min="8964" max="8964" width="21.28515625" style="153" customWidth="1"/>
    <col min="8965" max="8965" width="4.140625" style="153" customWidth="1"/>
    <col min="8966" max="9217" width="11.42578125" style="153"/>
    <col min="9218" max="9218" width="56.85546875" style="153" customWidth="1"/>
    <col min="9219" max="9219" width="22" style="153" customWidth="1"/>
    <col min="9220" max="9220" width="21.28515625" style="153" customWidth="1"/>
    <col min="9221" max="9221" width="4.140625" style="153" customWidth="1"/>
    <col min="9222" max="9473" width="11.42578125" style="153"/>
    <col min="9474" max="9474" width="56.85546875" style="153" customWidth="1"/>
    <col min="9475" max="9475" width="22" style="153" customWidth="1"/>
    <col min="9476" max="9476" width="21.28515625" style="153" customWidth="1"/>
    <col min="9477" max="9477" width="4.140625" style="153" customWidth="1"/>
    <col min="9478" max="9729" width="11.42578125" style="153"/>
    <col min="9730" max="9730" width="56.85546875" style="153" customWidth="1"/>
    <col min="9731" max="9731" width="22" style="153" customWidth="1"/>
    <col min="9732" max="9732" width="21.28515625" style="153" customWidth="1"/>
    <col min="9733" max="9733" width="4.140625" style="153" customWidth="1"/>
    <col min="9734" max="9985" width="11.42578125" style="153"/>
    <col min="9986" max="9986" width="56.85546875" style="153" customWidth="1"/>
    <col min="9987" max="9987" width="22" style="153" customWidth="1"/>
    <col min="9988" max="9988" width="21.28515625" style="153" customWidth="1"/>
    <col min="9989" max="9989" width="4.140625" style="153" customWidth="1"/>
    <col min="9990" max="10241" width="11.42578125" style="153"/>
    <col min="10242" max="10242" width="56.85546875" style="153" customWidth="1"/>
    <col min="10243" max="10243" width="22" style="153" customWidth="1"/>
    <col min="10244" max="10244" width="21.28515625" style="153" customWidth="1"/>
    <col min="10245" max="10245" width="4.140625" style="153" customWidth="1"/>
    <col min="10246" max="10497" width="11.42578125" style="153"/>
    <col min="10498" max="10498" width="56.85546875" style="153" customWidth="1"/>
    <col min="10499" max="10499" width="22" style="153" customWidth="1"/>
    <col min="10500" max="10500" width="21.28515625" style="153" customWidth="1"/>
    <col min="10501" max="10501" width="4.140625" style="153" customWidth="1"/>
    <col min="10502" max="10753" width="11.42578125" style="153"/>
    <col min="10754" max="10754" width="56.85546875" style="153" customWidth="1"/>
    <col min="10755" max="10755" width="22" style="153" customWidth="1"/>
    <col min="10756" max="10756" width="21.28515625" style="153" customWidth="1"/>
    <col min="10757" max="10757" width="4.140625" style="153" customWidth="1"/>
    <col min="10758" max="11009" width="11.42578125" style="153"/>
    <col min="11010" max="11010" width="56.85546875" style="153" customWidth="1"/>
    <col min="11011" max="11011" width="22" style="153" customWidth="1"/>
    <col min="11012" max="11012" width="21.28515625" style="153" customWidth="1"/>
    <col min="11013" max="11013" width="4.140625" style="153" customWidth="1"/>
    <col min="11014" max="11265" width="11.42578125" style="153"/>
    <col min="11266" max="11266" width="56.85546875" style="153" customWidth="1"/>
    <col min="11267" max="11267" width="22" style="153" customWidth="1"/>
    <col min="11268" max="11268" width="21.28515625" style="153" customWidth="1"/>
    <col min="11269" max="11269" width="4.140625" style="153" customWidth="1"/>
    <col min="11270" max="11521" width="11.42578125" style="153"/>
    <col min="11522" max="11522" width="56.85546875" style="153" customWidth="1"/>
    <col min="11523" max="11523" width="22" style="153" customWidth="1"/>
    <col min="11524" max="11524" width="21.28515625" style="153" customWidth="1"/>
    <col min="11525" max="11525" width="4.140625" style="153" customWidth="1"/>
    <col min="11526" max="11777" width="11.42578125" style="153"/>
    <col min="11778" max="11778" width="56.85546875" style="153" customWidth="1"/>
    <col min="11779" max="11779" width="22" style="153" customWidth="1"/>
    <col min="11780" max="11780" width="21.28515625" style="153" customWidth="1"/>
    <col min="11781" max="11781" width="4.140625" style="153" customWidth="1"/>
    <col min="11782" max="12033" width="11.42578125" style="153"/>
    <col min="12034" max="12034" width="56.85546875" style="153" customWidth="1"/>
    <col min="12035" max="12035" width="22" style="153" customWidth="1"/>
    <col min="12036" max="12036" width="21.28515625" style="153" customWidth="1"/>
    <col min="12037" max="12037" width="4.140625" style="153" customWidth="1"/>
    <col min="12038" max="12289" width="11.42578125" style="153"/>
    <col min="12290" max="12290" width="56.85546875" style="153" customWidth="1"/>
    <col min="12291" max="12291" width="22" style="153" customWidth="1"/>
    <col min="12292" max="12292" width="21.28515625" style="153" customWidth="1"/>
    <col min="12293" max="12293" width="4.140625" style="153" customWidth="1"/>
    <col min="12294" max="12545" width="11.42578125" style="153"/>
    <col min="12546" max="12546" width="56.85546875" style="153" customWidth="1"/>
    <col min="12547" max="12547" width="22" style="153" customWidth="1"/>
    <col min="12548" max="12548" width="21.28515625" style="153" customWidth="1"/>
    <col min="12549" max="12549" width="4.140625" style="153" customWidth="1"/>
    <col min="12550" max="12801" width="11.42578125" style="153"/>
    <col min="12802" max="12802" width="56.85546875" style="153" customWidth="1"/>
    <col min="12803" max="12803" width="22" style="153" customWidth="1"/>
    <col min="12804" max="12804" width="21.28515625" style="153" customWidth="1"/>
    <col min="12805" max="12805" width="4.140625" style="153" customWidth="1"/>
    <col min="12806" max="13057" width="11.42578125" style="153"/>
    <col min="13058" max="13058" width="56.85546875" style="153" customWidth="1"/>
    <col min="13059" max="13059" width="22" style="153" customWidth="1"/>
    <col min="13060" max="13060" width="21.28515625" style="153" customWidth="1"/>
    <col min="13061" max="13061" width="4.140625" style="153" customWidth="1"/>
    <col min="13062" max="13313" width="11.42578125" style="153"/>
    <col min="13314" max="13314" width="56.85546875" style="153" customWidth="1"/>
    <col min="13315" max="13315" width="22" style="153" customWidth="1"/>
    <col min="13316" max="13316" width="21.28515625" style="153" customWidth="1"/>
    <col min="13317" max="13317" width="4.140625" style="153" customWidth="1"/>
    <col min="13318" max="13569" width="11.42578125" style="153"/>
    <col min="13570" max="13570" width="56.85546875" style="153" customWidth="1"/>
    <col min="13571" max="13571" width="22" style="153" customWidth="1"/>
    <col min="13572" max="13572" width="21.28515625" style="153" customWidth="1"/>
    <col min="13573" max="13573" width="4.140625" style="153" customWidth="1"/>
    <col min="13574" max="13825" width="11.42578125" style="153"/>
    <col min="13826" max="13826" width="56.85546875" style="153" customWidth="1"/>
    <col min="13827" max="13827" width="22" style="153" customWidth="1"/>
    <col min="13828" max="13828" width="21.28515625" style="153" customWidth="1"/>
    <col min="13829" max="13829" width="4.140625" style="153" customWidth="1"/>
    <col min="13830" max="14081" width="11.42578125" style="153"/>
    <col min="14082" max="14082" width="56.85546875" style="153" customWidth="1"/>
    <col min="14083" max="14083" width="22" style="153" customWidth="1"/>
    <col min="14084" max="14084" width="21.28515625" style="153" customWidth="1"/>
    <col min="14085" max="14085" width="4.140625" style="153" customWidth="1"/>
    <col min="14086" max="14337" width="11.42578125" style="153"/>
    <col min="14338" max="14338" width="56.85546875" style="153" customWidth="1"/>
    <col min="14339" max="14339" width="22" style="153" customWidth="1"/>
    <col min="14340" max="14340" width="21.28515625" style="153" customWidth="1"/>
    <col min="14341" max="14341" width="4.140625" style="153" customWidth="1"/>
    <col min="14342" max="14593" width="11.42578125" style="153"/>
    <col min="14594" max="14594" width="56.85546875" style="153" customWidth="1"/>
    <col min="14595" max="14595" width="22" style="153" customWidth="1"/>
    <col min="14596" max="14596" width="21.28515625" style="153" customWidth="1"/>
    <col min="14597" max="14597" width="4.140625" style="153" customWidth="1"/>
    <col min="14598" max="14849" width="11.42578125" style="153"/>
    <col min="14850" max="14850" width="56.85546875" style="153" customWidth="1"/>
    <col min="14851" max="14851" width="22" style="153" customWidth="1"/>
    <col min="14852" max="14852" width="21.28515625" style="153" customWidth="1"/>
    <col min="14853" max="14853" width="4.140625" style="153" customWidth="1"/>
    <col min="14854" max="15105" width="11.42578125" style="153"/>
    <col min="15106" max="15106" width="56.85546875" style="153" customWidth="1"/>
    <col min="15107" max="15107" width="22" style="153" customWidth="1"/>
    <col min="15108" max="15108" width="21.28515625" style="153" customWidth="1"/>
    <col min="15109" max="15109" width="4.140625" style="153" customWidth="1"/>
    <col min="15110" max="15361" width="11.42578125" style="153"/>
    <col min="15362" max="15362" width="56.85546875" style="153" customWidth="1"/>
    <col min="15363" max="15363" width="22" style="153" customWidth="1"/>
    <col min="15364" max="15364" width="21.28515625" style="153" customWidth="1"/>
    <col min="15365" max="15365" width="4.140625" style="153" customWidth="1"/>
    <col min="15366" max="15617" width="11.42578125" style="153"/>
    <col min="15618" max="15618" width="56.85546875" style="153" customWidth="1"/>
    <col min="15619" max="15619" width="22" style="153" customWidth="1"/>
    <col min="15620" max="15620" width="21.28515625" style="153" customWidth="1"/>
    <col min="15621" max="15621" width="4.140625" style="153" customWidth="1"/>
    <col min="15622" max="15873" width="11.42578125" style="153"/>
    <col min="15874" max="15874" width="56.85546875" style="153" customWidth="1"/>
    <col min="15875" max="15875" width="22" style="153" customWidth="1"/>
    <col min="15876" max="15876" width="21.28515625" style="153" customWidth="1"/>
    <col min="15877" max="15877" width="4.140625" style="153" customWidth="1"/>
    <col min="15878" max="16129" width="11.42578125" style="153"/>
    <col min="16130" max="16130" width="56.85546875" style="153" customWidth="1"/>
    <col min="16131" max="16131" width="22" style="153" customWidth="1"/>
    <col min="16132" max="16132" width="21.28515625" style="153" customWidth="1"/>
    <col min="16133" max="16133" width="4.140625" style="153" customWidth="1"/>
    <col min="16134" max="16384" width="11.42578125" style="153"/>
  </cols>
  <sheetData>
    <row r="1" spans="1:12" s="149" customFormat="1" ht="17.100000000000001" customHeight="1" x14ac:dyDescent="0.2">
      <c r="A1" s="173" t="s">
        <v>380</v>
      </c>
      <c r="B1" s="752"/>
      <c r="C1" s="752"/>
      <c r="D1" s="1486" t="s">
        <v>309</v>
      </c>
      <c r="E1" s="1486"/>
    </row>
    <row r="2" spans="1:12" s="151" customFormat="1" ht="17.100000000000001" customHeight="1" x14ac:dyDescent="0.2">
      <c r="A2" s="173" t="s">
        <v>34</v>
      </c>
      <c r="B2" s="576"/>
      <c r="C2" s="576"/>
      <c r="D2" s="576"/>
      <c r="E2" s="752"/>
    </row>
    <row r="3" spans="1:12" s="151" customFormat="1" ht="12.95" customHeight="1" x14ac:dyDescent="0.2">
      <c r="A3" s="577"/>
      <c r="B3" s="576"/>
      <c r="C3" s="576"/>
      <c r="D3" s="576"/>
      <c r="E3" s="752"/>
    </row>
    <row r="4" spans="1:12" s="152" customFormat="1" ht="18" customHeight="1" x14ac:dyDescent="0.25">
      <c r="A4" s="1457" t="s">
        <v>52</v>
      </c>
      <c r="B4" s="1459" t="s">
        <v>0</v>
      </c>
      <c r="C4" s="1459"/>
      <c r="D4" s="1459"/>
      <c r="E4" s="1459"/>
    </row>
    <row r="5" spans="1:12" s="152" customFormat="1" ht="18" customHeight="1" x14ac:dyDescent="0.25">
      <c r="A5" s="1691"/>
      <c r="B5" s="264">
        <v>2012</v>
      </c>
      <c r="C5" s="264"/>
      <c r="D5" s="1490" t="s">
        <v>1635</v>
      </c>
      <c r="E5" s="1490"/>
    </row>
    <row r="6" spans="1:12" s="167" customFormat="1" ht="18" customHeight="1" x14ac:dyDescent="0.2">
      <c r="A6" s="801" t="s">
        <v>381</v>
      </c>
      <c r="B6" s="1310">
        <f>SUM(B7:B8)</f>
        <v>3123</v>
      </c>
      <c r="C6" s="1310"/>
      <c r="D6" s="803">
        <f>SUM(D7:D8)</f>
        <v>3865</v>
      </c>
      <c r="E6" s="1311"/>
      <c r="F6" s="665"/>
      <c r="G6" s="166"/>
      <c r="H6" s="166"/>
      <c r="I6" s="166"/>
      <c r="J6" s="166"/>
      <c r="K6" s="166"/>
      <c r="L6" s="166"/>
    </row>
    <row r="7" spans="1:12" s="167" customFormat="1" ht="18" customHeight="1" x14ac:dyDescent="0.2">
      <c r="A7" s="1066" t="s">
        <v>382</v>
      </c>
      <c r="B7" s="1069">
        <v>1547</v>
      </c>
      <c r="C7" s="1069"/>
      <c r="D7" s="1066">
        <v>1916</v>
      </c>
      <c r="E7" s="1070"/>
      <c r="G7" s="168"/>
    </row>
    <row r="8" spans="1:12" s="167" customFormat="1" ht="18" customHeight="1" x14ac:dyDescent="0.2">
      <c r="A8" s="1068" t="s">
        <v>383</v>
      </c>
      <c r="B8" s="1071">
        <v>1576</v>
      </c>
      <c r="C8" s="1071"/>
      <c r="D8" s="1068">
        <v>1949</v>
      </c>
      <c r="E8" s="1072"/>
      <c r="G8" s="168"/>
    </row>
    <row r="9" spans="1:12" s="167" customFormat="1" ht="18" customHeight="1" x14ac:dyDescent="0.2">
      <c r="A9" s="169"/>
      <c r="B9" s="170"/>
      <c r="C9" s="170"/>
      <c r="D9" s="169"/>
      <c r="E9" s="581"/>
      <c r="G9" s="168"/>
    </row>
    <row r="10" spans="1:12" ht="15" customHeight="1" x14ac:dyDescent="0.2">
      <c r="A10" s="718" t="s">
        <v>384</v>
      </c>
      <c r="B10" s="718"/>
      <c r="C10" s="718"/>
      <c r="D10" s="718"/>
      <c r="E10" s="581"/>
      <c r="G10" s="157"/>
    </row>
    <row r="11" spans="1:12" ht="79.5" customHeight="1" x14ac:dyDescent="0.2">
      <c r="A11" s="1696" t="s">
        <v>385</v>
      </c>
      <c r="B11" s="1696"/>
      <c r="C11" s="1696"/>
      <c r="D11" s="1696"/>
      <c r="E11" s="1696"/>
      <c r="G11" s="157"/>
    </row>
    <row r="12" spans="1:12" ht="15.75" customHeight="1" x14ac:dyDescent="0.2">
      <c r="A12" s="1694" t="s">
        <v>379</v>
      </c>
      <c r="B12" s="1694"/>
      <c r="C12" s="1694"/>
      <c r="D12" s="1694"/>
      <c r="E12" s="1694"/>
    </row>
  </sheetData>
  <mergeCells count="6">
    <mergeCell ref="D1:E1"/>
    <mergeCell ref="A12:E12"/>
    <mergeCell ref="A4:A5"/>
    <mergeCell ref="D5:E5"/>
    <mergeCell ref="B4:E4"/>
    <mergeCell ref="A11:E11"/>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&amp;L&amp;"Tahoma,Normal"518</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N13"/>
  <sheetViews>
    <sheetView showGridLines="0" view="pageBreakPreview" zoomScaleNormal="70" zoomScaleSheetLayoutView="100" workbookViewId="0"/>
  </sheetViews>
  <sheetFormatPr baseColWidth="10" defaultColWidth="11.42578125" defaultRowHeight="12.75" x14ac:dyDescent="0.2"/>
  <cols>
    <col min="1" max="1" width="41.7109375" style="153" customWidth="1"/>
    <col min="2" max="2" width="16" style="153" customWidth="1"/>
    <col min="3" max="3" width="12.28515625" style="153" customWidth="1"/>
    <col min="4" max="4" width="17.7109375" style="153" customWidth="1"/>
    <col min="5" max="257" width="11.42578125" style="153"/>
    <col min="258" max="258" width="41.7109375" style="153" customWidth="1"/>
    <col min="259" max="259" width="16.85546875" style="153" customWidth="1"/>
    <col min="260" max="260" width="17.7109375" style="153" customWidth="1"/>
    <col min="261" max="513" width="11.42578125" style="153"/>
    <col min="514" max="514" width="41.7109375" style="153" customWidth="1"/>
    <col min="515" max="515" width="16.85546875" style="153" customWidth="1"/>
    <col min="516" max="516" width="17.7109375" style="153" customWidth="1"/>
    <col min="517" max="769" width="11.42578125" style="153"/>
    <col min="770" max="770" width="41.7109375" style="153" customWidth="1"/>
    <col min="771" max="771" width="16.85546875" style="153" customWidth="1"/>
    <col min="772" max="772" width="17.7109375" style="153" customWidth="1"/>
    <col min="773" max="1025" width="11.42578125" style="153"/>
    <col min="1026" max="1026" width="41.7109375" style="153" customWidth="1"/>
    <col min="1027" max="1027" width="16.85546875" style="153" customWidth="1"/>
    <col min="1028" max="1028" width="17.7109375" style="153" customWidth="1"/>
    <col min="1029" max="1281" width="11.42578125" style="153"/>
    <col min="1282" max="1282" width="41.7109375" style="153" customWidth="1"/>
    <col min="1283" max="1283" width="16.85546875" style="153" customWidth="1"/>
    <col min="1284" max="1284" width="17.7109375" style="153" customWidth="1"/>
    <col min="1285" max="1537" width="11.42578125" style="153"/>
    <col min="1538" max="1538" width="41.7109375" style="153" customWidth="1"/>
    <col min="1539" max="1539" width="16.85546875" style="153" customWidth="1"/>
    <col min="1540" max="1540" width="17.7109375" style="153" customWidth="1"/>
    <col min="1541" max="1793" width="11.42578125" style="153"/>
    <col min="1794" max="1794" width="41.7109375" style="153" customWidth="1"/>
    <col min="1795" max="1795" width="16.85546875" style="153" customWidth="1"/>
    <col min="1796" max="1796" width="17.7109375" style="153" customWidth="1"/>
    <col min="1797" max="2049" width="11.42578125" style="153"/>
    <col min="2050" max="2050" width="41.7109375" style="153" customWidth="1"/>
    <col min="2051" max="2051" width="16.85546875" style="153" customWidth="1"/>
    <col min="2052" max="2052" width="17.7109375" style="153" customWidth="1"/>
    <col min="2053" max="2305" width="11.42578125" style="153"/>
    <col min="2306" max="2306" width="41.7109375" style="153" customWidth="1"/>
    <col min="2307" max="2307" width="16.85546875" style="153" customWidth="1"/>
    <col min="2308" max="2308" width="17.7109375" style="153" customWidth="1"/>
    <col min="2309" max="2561" width="11.42578125" style="153"/>
    <col min="2562" max="2562" width="41.7109375" style="153" customWidth="1"/>
    <col min="2563" max="2563" width="16.85546875" style="153" customWidth="1"/>
    <col min="2564" max="2564" width="17.7109375" style="153" customWidth="1"/>
    <col min="2565" max="2817" width="11.42578125" style="153"/>
    <col min="2818" max="2818" width="41.7109375" style="153" customWidth="1"/>
    <col min="2819" max="2819" width="16.85546875" style="153" customWidth="1"/>
    <col min="2820" max="2820" width="17.7109375" style="153" customWidth="1"/>
    <col min="2821" max="3073" width="11.42578125" style="153"/>
    <col min="3074" max="3074" width="41.7109375" style="153" customWidth="1"/>
    <col min="3075" max="3075" width="16.85546875" style="153" customWidth="1"/>
    <col min="3076" max="3076" width="17.7109375" style="153" customWidth="1"/>
    <col min="3077" max="3329" width="11.42578125" style="153"/>
    <col min="3330" max="3330" width="41.7109375" style="153" customWidth="1"/>
    <col min="3331" max="3331" width="16.85546875" style="153" customWidth="1"/>
    <col min="3332" max="3332" width="17.7109375" style="153" customWidth="1"/>
    <col min="3333" max="3585" width="11.42578125" style="153"/>
    <col min="3586" max="3586" width="41.7109375" style="153" customWidth="1"/>
    <col min="3587" max="3587" width="16.85546875" style="153" customWidth="1"/>
    <col min="3588" max="3588" width="17.7109375" style="153" customWidth="1"/>
    <col min="3589" max="3841" width="11.42578125" style="153"/>
    <col min="3842" max="3842" width="41.7109375" style="153" customWidth="1"/>
    <col min="3843" max="3843" width="16.85546875" style="153" customWidth="1"/>
    <col min="3844" max="3844" width="17.7109375" style="153" customWidth="1"/>
    <col min="3845" max="4097" width="11.42578125" style="153"/>
    <col min="4098" max="4098" width="41.7109375" style="153" customWidth="1"/>
    <col min="4099" max="4099" width="16.85546875" style="153" customWidth="1"/>
    <col min="4100" max="4100" width="17.7109375" style="153" customWidth="1"/>
    <col min="4101" max="4353" width="11.42578125" style="153"/>
    <col min="4354" max="4354" width="41.7109375" style="153" customWidth="1"/>
    <col min="4355" max="4355" width="16.85546875" style="153" customWidth="1"/>
    <col min="4356" max="4356" width="17.7109375" style="153" customWidth="1"/>
    <col min="4357" max="4609" width="11.42578125" style="153"/>
    <col min="4610" max="4610" width="41.7109375" style="153" customWidth="1"/>
    <col min="4611" max="4611" width="16.85546875" style="153" customWidth="1"/>
    <col min="4612" max="4612" width="17.7109375" style="153" customWidth="1"/>
    <col min="4613" max="4865" width="11.42578125" style="153"/>
    <col min="4866" max="4866" width="41.7109375" style="153" customWidth="1"/>
    <col min="4867" max="4867" width="16.85546875" style="153" customWidth="1"/>
    <col min="4868" max="4868" width="17.7109375" style="153" customWidth="1"/>
    <col min="4869" max="5121" width="11.42578125" style="153"/>
    <col min="5122" max="5122" width="41.7109375" style="153" customWidth="1"/>
    <col min="5123" max="5123" width="16.85546875" style="153" customWidth="1"/>
    <col min="5124" max="5124" width="17.7109375" style="153" customWidth="1"/>
    <col min="5125" max="5377" width="11.42578125" style="153"/>
    <col min="5378" max="5378" width="41.7109375" style="153" customWidth="1"/>
    <col min="5379" max="5379" width="16.85546875" style="153" customWidth="1"/>
    <col min="5380" max="5380" width="17.7109375" style="153" customWidth="1"/>
    <col min="5381" max="5633" width="11.42578125" style="153"/>
    <col min="5634" max="5634" width="41.7109375" style="153" customWidth="1"/>
    <col min="5635" max="5635" width="16.85546875" style="153" customWidth="1"/>
    <col min="5636" max="5636" width="17.7109375" style="153" customWidth="1"/>
    <col min="5637" max="5889" width="11.42578125" style="153"/>
    <col min="5890" max="5890" width="41.7109375" style="153" customWidth="1"/>
    <col min="5891" max="5891" width="16.85546875" style="153" customWidth="1"/>
    <col min="5892" max="5892" width="17.7109375" style="153" customWidth="1"/>
    <col min="5893" max="6145" width="11.42578125" style="153"/>
    <col min="6146" max="6146" width="41.7109375" style="153" customWidth="1"/>
    <col min="6147" max="6147" width="16.85546875" style="153" customWidth="1"/>
    <col min="6148" max="6148" width="17.7109375" style="153" customWidth="1"/>
    <col min="6149" max="6401" width="11.42578125" style="153"/>
    <col min="6402" max="6402" width="41.7109375" style="153" customWidth="1"/>
    <col min="6403" max="6403" width="16.85546875" style="153" customWidth="1"/>
    <col min="6404" max="6404" width="17.7109375" style="153" customWidth="1"/>
    <col min="6405" max="6657" width="11.42578125" style="153"/>
    <col min="6658" max="6658" width="41.7109375" style="153" customWidth="1"/>
    <col min="6659" max="6659" width="16.85546875" style="153" customWidth="1"/>
    <col min="6660" max="6660" width="17.7109375" style="153" customWidth="1"/>
    <col min="6661" max="6913" width="11.42578125" style="153"/>
    <col min="6914" max="6914" width="41.7109375" style="153" customWidth="1"/>
    <col min="6915" max="6915" width="16.85546875" style="153" customWidth="1"/>
    <col min="6916" max="6916" width="17.7109375" style="153" customWidth="1"/>
    <col min="6917" max="7169" width="11.42578125" style="153"/>
    <col min="7170" max="7170" width="41.7109375" style="153" customWidth="1"/>
    <col min="7171" max="7171" width="16.85546875" style="153" customWidth="1"/>
    <col min="7172" max="7172" width="17.7109375" style="153" customWidth="1"/>
    <col min="7173" max="7425" width="11.42578125" style="153"/>
    <col min="7426" max="7426" width="41.7109375" style="153" customWidth="1"/>
    <col min="7427" max="7427" width="16.85546875" style="153" customWidth="1"/>
    <col min="7428" max="7428" width="17.7109375" style="153" customWidth="1"/>
    <col min="7429" max="7681" width="11.42578125" style="153"/>
    <col min="7682" max="7682" width="41.7109375" style="153" customWidth="1"/>
    <col min="7683" max="7683" width="16.85546875" style="153" customWidth="1"/>
    <col min="7684" max="7684" width="17.7109375" style="153" customWidth="1"/>
    <col min="7685" max="7937" width="11.42578125" style="153"/>
    <col min="7938" max="7938" width="41.7109375" style="153" customWidth="1"/>
    <col min="7939" max="7939" width="16.85546875" style="153" customWidth="1"/>
    <col min="7940" max="7940" width="17.7109375" style="153" customWidth="1"/>
    <col min="7941" max="8193" width="11.42578125" style="153"/>
    <col min="8194" max="8194" width="41.7109375" style="153" customWidth="1"/>
    <col min="8195" max="8195" width="16.85546875" style="153" customWidth="1"/>
    <col min="8196" max="8196" width="17.7109375" style="153" customWidth="1"/>
    <col min="8197" max="8449" width="11.42578125" style="153"/>
    <col min="8450" max="8450" width="41.7109375" style="153" customWidth="1"/>
    <col min="8451" max="8451" width="16.85546875" style="153" customWidth="1"/>
    <col min="8452" max="8452" width="17.7109375" style="153" customWidth="1"/>
    <col min="8453" max="8705" width="11.42578125" style="153"/>
    <col min="8706" max="8706" width="41.7109375" style="153" customWidth="1"/>
    <col min="8707" max="8707" width="16.85546875" style="153" customWidth="1"/>
    <col min="8708" max="8708" width="17.7109375" style="153" customWidth="1"/>
    <col min="8709" max="8961" width="11.42578125" style="153"/>
    <col min="8962" max="8962" width="41.7109375" style="153" customWidth="1"/>
    <col min="8963" max="8963" width="16.85546875" style="153" customWidth="1"/>
    <col min="8964" max="8964" width="17.7109375" style="153" customWidth="1"/>
    <col min="8965" max="9217" width="11.42578125" style="153"/>
    <col min="9218" max="9218" width="41.7109375" style="153" customWidth="1"/>
    <col min="9219" max="9219" width="16.85546875" style="153" customWidth="1"/>
    <col min="9220" max="9220" width="17.7109375" style="153" customWidth="1"/>
    <col min="9221" max="9473" width="11.42578125" style="153"/>
    <col min="9474" max="9474" width="41.7109375" style="153" customWidth="1"/>
    <col min="9475" max="9475" width="16.85546875" style="153" customWidth="1"/>
    <col min="9476" max="9476" width="17.7109375" style="153" customWidth="1"/>
    <col min="9477" max="9729" width="11.42578125" style="153"/>
    <col min="9730" max="9730" width="41.7109375" style="153" customWidth="1"/>
    <col min="9731" max="9731" width="16.85546875" style="153" customWidth="1"/>
    <col min="9732" max="9732" width="17.7109375" style="153" customWidth="1"/>
    <col min="9733" max="9985" width="11.42578125" style="153"/>
    <col min="9986" max="9986" width="41.7109375" style="153" customWidth="1"/>
    <col min="9987" max="9987" width="16.85546875" style="153" customWidth="1"/>
    <col min="9988" max="9988" width="17.7109375" style="153" customWidth="1"/>
    <col min="9989" max="10241" width="11.42578125" style="153"/>
    <col min="10242" max="10242" width="41.7109375" style="153" customWidth="1"/>
    <col min="10243" max="10243" width="16.85546875" style="153" customWidth="1"/>
    <col min="10244" max="10244" width="17.7109375" style="153" customWidth="1"/>
    <col min="10245" max="10497" width="11.42578125" style="153"/>
    <col min="10498" max="10498" width="41.7109375" style="153" customWidth="1"/>
    <col min="10499" max="10499" width="16.85546875" style="153" customWidth="1"/>
    <col min="10500" max="10500" width="17.7109375" style="153" customWidth="1"/>
    <col min="10501" max="10753" width="11.42578125" style="153"/>
    <col min="10754" max="10754" width="41.7109375" style="153" customWidth="1"/>
    <col min="10755" max="10755" width="16.85546875" style="153" customWidth="1"/>
    <col min="10756" max="10756" width="17.7109375" style="153" customWidth="1"/>
    <col min="10757" max="11009" width="11.42578125" style="153"/>
    <col min="11010" max="11010" width="41.7109375" style="153" customWidth="1"/>
    <col min="11011" max="11011" width="16.85546875" style="153" customWidth="1"/>
    <col min="11012" max="11012" width="17.7109375" style="153" customWidth="1"/>
    <col min="11013" max="11265" width="11.42578125" style="153"/>
    <col min="11266" max="11266" width="41.7109375" style="153" customWidth="1"/>
    <col min="11267" max="11267" width="16.85546875" style="153" customWidth="1"/>
    <col min="11268" max="11268" width="17.7109375" style="153" customWidth="1"/>
    <col min="11269" max="11521" width="11.42578125" style="153"/>
    <col min="11522" max="11522" width="41.7109375" style="153" customWidth="1"/>
    <col min="11523" max="11523" width="16.85546875" style="153" customWidth="1"/>
    <col min="11524" max="11524" width="17.7109375" style="153" customWidth="1"/>
    <col min="11525" max="11777" width="11.42578125" style="153"/>
    <col min="11778" max="11778" width="41.7109375" style="153" customWidth="1"/>
    <col min="11779" max="11779" width="16.85546875" style="153" customWidth="1"/>
    <col min="11780" max="11780" width="17.7109375" style="153" customWidth="1"/>
    <col min="11781" max="12033" width="11.42578125" style="153"/>
    <col min="12034" max="12034" width="41.7109375" style="153" customWidth="1"/>
    <col min="12035" max="12035" width="16.85546875" style="153" customWidth="1"/>
    <col min="12036" max="12036" width="17.7109375" style="153" customWidth="1"/>
    <col min="12037" max="12289" width="11.42578125" style="153"/>
    <col min="12290" max="12290" width="41.7109375" style="153" customWidth="1"/>
    <col min="12291" max="12291" width="16.85546875" style="153" customWidth="1"/>
    <col min="12292" max="12292" width="17.7109375" style="153" customWidth="1"/>
    <col min="12293" max="12545" width="11.42578125" style="153"/>
    <col min="12546" max="12546" width="41.7109375" style="153" customWidth="1"/>
    <col min="12547" max="12547" width="16.85546875" style="153" customWidth="1"/>
    <col min="12548" max="12548" width="17.7109375" style="153" customWidth="1"/>
    <col min="12549" max="12801" width="11.42578125" style="153"/>
    <col min="12802" max="12802" width="41.7109375" style="153" customWidth="1"/>
    <col min="12803" max="12803" width="16.85546875" style="153" customWidth="1"/>
    <col min="12804" max="12804" width="17.7109375" style="153" customWidth="1"/>
    <col min="12805" max="13057" width="11.42578125" style="153"/>
    <col min="13058" max="13058" width="41.7109375" style="153" customWidth="1"/>
    <col min="13059" max="13059" width="16.85546875" style="153" customWidth="1"/>
    <col min="13060" max="13060" width="17.7109375" style="153" customWidth="1"/>
    <col min="13061" max="13313" width="11.42578125" style="153"/>
    <col min="13314" max="13314" width="41.7109375" style="153" customWidth="1"/>
    <col min="13315" max="13315" width="16.85546875" style="153" customWidth="1"/>
    <col min="13316" max="13316" width="17.7109375" style="153" customWidth="1"/>
    <col min="13317" max="13569" width="11.42578125" style="153"/>
    <col min="13570" max="13570" width="41.7109375" style="153" customWidth="1"/>
    <col min="13571" max="13571" width="16.85546875" style="153" customWidth="1"/>
    <col min="13572" max="13572" width="17.7109375" style="153" customWidth="1"/>
    <col min="13573" max="13825" width="11.42578125" style="153"/>
    <col min="13826" max="13826" width="41.7109375" style="153" customWidth="1"/>
    <col min="13827" max="13827" width="16.85546875" style="153" customWidth="1"/>
    <col min="13828" max="13828" width="17.7109375" style="153" customWidth="1"/>
    <col min="13829" max="14081" width="11.42578125" style="153"/>
    <col min="14082" max="14082" width="41.7109375" style="153" customWidth="1"/>
    <col min="14083" max="14083" width="16.85546875" style="153" customWidth="1"/>
    <col min="14084" max="14084" width="17.7109375" style="153" customWidth="1"/>
    <col min="14085" max="14337" width="11.42578125" style="153"/>
    <col min="14338" max="14338" width="41.7109375" style="153" customWidth="1"/>
    <col min="14339" max="14339" width="16.85546875" style="153" customWidth="1"/>
    <col min="14340" max="14340" width="17.7109375" style="153" customWidth="1"/>
    <col min="14341" max="14593" width="11.42578125" style="153"/>
    <col min="14594" max="14594" width="41.7109375" style="153" customWidth="1"/>
    <col min="14595" max="14595" width="16.85546875" style="153" customWidth="1"/>
    <col min="14596" max="14596" width="17.7109375" style="153" customWidth="1"/>
    <col min="14597" max="14849" width="11.42578125" style="153"/>
    <col min="14850" max="14850" width="41.7109375" style="153" customWidth="1"/>
    <col min="14851" max="14851" width="16.85546875" style="153" customWidth="1"/>
    <col min="14852" max="14852" width="17.7109375" style="153" customWidth="1"/>
    <col min="14853" max="15105" width="11.42578125" style="153"/>
    <col min="15106" max="15106" width="41.7109375" style="153" customWidth="1"/>
    <col min="15107" max="15107" width="16.85546875" style="153" customWidth="1"/>
    <col min="15108" max="15108" width="17.7109375" style="153" customWidth="1"/>
    <col min="15109" max="15361" width="11.42578125" style="153"/>
    <col min="15362" max="15362" width="41.7109375" style="153" customWidth="1"/>
    <col min="15363" max="15363" width="16.85546875" style="153" customWidth="1"/>
    <col min="15364" max="15364" width="17.7109375" style="153" customWidth="1"/>
    <col min="15365" max="15617" width="11.42578125" style="153"/>
    <col min="15618" max="15618" width="41.7109375" style="153" customWidth="1"/>
    <col min="15619" max="15619" width="16.85546875" style="153" customWidth="1"/>
    <col min="15620" max="15620" width="17.7109375" style="153" customWidth="1"/>
    <col min="15621" max="15873" width="11.42578125" style="153"/>
    <col min="15874" max="15874" width="41.7109375" style="153" customWidth="1"/>
    <col min="15875" max="15875" width="16.85546875" style="153" customWidth="1"/>
    <col min="15876" max="15876" width="17.7109375" style="153" customWidth="1"/>
    <col min="15877" max="16129" width="11.42578125" style="153"/>
    <col min="16130" max="16130" width="41.7109375" style="153" customWidth="1"/>
    <col min="16131" max="16131" width="16.85546875" style="153" customWidth="1"/>
    <col min="16132" max="16132" width="17.7109375" style="153" customWidth="1"/>
    <col min="16133" max="16384" width="11.42578125" style="153"/>
  </cols>
  <sheetData>
    <row r="1" spans="1:14" s="149" customFormat="1" ht="17.100000000000001" customHeight="1" x14ac:dyDescent="0.2">
      <c r="A1" s="173" t="s">
        <v>386</v>
      </c>
      <c r="B1" s="576"/>
      <c r="C1" s="576"/>
      <c r="D1" s="1486" t="s">
        <v>313</v>
      </c>
      <c r="E1" s="1486"/>
    </row>
    <row r="2" spans="1:14" s="151" customFormat="1" ht="17.100000000000001" customHeight="1" x14ac:dyDescent="0.2">
      <c r="A2" s="173" t="s">
        <v>34</v>
      </c>
      <c r="B2" s="576"/>
      <c r="C2" s="576"/>
      <c r="D2" s="576"/>
      <c r="E2" s="752"/>
    </row>
    <row r="3" spans="1:14" s="151" customFormat="1" ht="12.95" customHeight="1" x14ac:dyDescent="0.2">
      <c r="A3" s="577"/>
      <c r="B3" s="576"/>
      <c r="C3" s="576"/>
      <c r="D3" s="576"/>
      <c r="E3" s="752"/>
    </row>
    <row r="4" spans="1:14" s="152" customFormat="1" ht="18" customHeight="1" x14ac:dyDescent="0.25">
      <c r="A4" s="1457" t="s">
        <v>52</v>
      </c>
      <c r="B4" s="1459" t="s">
        <v>0</v>
      </c>
      <c r="C4" s="1459"/>
      <c r="D4" s="1459"/>
      <c r="E4" s="1459"/>
    </row>
    <row r="5" spans="1:14" s="152" customFormat="1" ht="18" customHeight="1" x14ac:dyDescent="0.25">
      <c r="A5" s="1458"/>
      <c r="B5" s="1425">
        <v>2012</v>
      </c>
      <c r="C5" s="1425"/>
      <c r="D5" s="264">
        <v>2013</v>
      </c>
      <c r="E5" s="264"/>
    </row>
    <row r="6" spans="1:14" s="154" customFormat="1" ht="18" customHeight="1" x14ac:dyDescent="0.2">
      <c r="A6" s="801" t="s">
        <v>387</v>
      </c>
      <c r="B6" s="802">
        <f>SUM(B7:B10)</f>
        <v>361</v>
      </c>
      <c r="C6" s="802"/>
      <c r="D6" s="803">
        <f>SUM(D7:D10)</f>
        <v>961</v>
      </c>
      <c r="E6" s="1424"/>
      <c r="F6" s="50"/>
      <c r="G6" s="50"/>
      <c r="H6" s="50"/>
      <c r="I6" s="50"/>
      <c r="J6" s="50"/>
      <c r="K6" s="50"/>
      <c r="L6" s="50"/>
      <c r="M6" s="50"/>
      <c r="N6" s="50"/>
    </row>
    <row r="7" spans="1:14" s="154" customFormat="1" ht="18" customHeight="1" x14ac:dyDescent="0.2">
      <c r="A7" s="1065" t="s">
        <v>388</v>
      </c>
      <c r="B7" s="896">
        <v>85</v>
      </c>
      <c r="C7" s="896"/>
      <c r="D7" s="1061">
        <v>278</v>
      </c>
      <c r="E7" s="1066"/>
      <c r="F7" s="50"/>
      <c r="G7" s="50"/>
      <c r="H7" s="50"/>
      <c r="I7" s="50"/>
      <c r="J7" s="50"/>
      <c r="K7" s="50"/>
      <c r="L7" s="50"/>
      <c r="M7" s="50"/>
      <c r="N7" s="50"/>
    </row>
    <row r="8" spans="1:14" s="154" customFormat="1" ht="18" customHeight="1" x14ac:dyDescent="0.2">
      <c r="A8" s="160" t="s">
        <v>389</v>
      </c>
      <c r="B8" s="172">
        <v>30</v>
      </c>
      <c r="C8" s="172"/>
      <c r="D8" s="52">
        <v>185</v>
      </c>
      <c r="E8" s="169"/>
      <c r="F8" s="50"/>
      <c r="G8" s="50"/>
      <c r="H8" s="50"/>
      <c r="I8" s="50"/>
      <c r="J8" s="50"/>
      <c r="K8" s="50"/>
      <c r="L8" s="50"/>
      <c r="M8" s="50"/>
      <c r="N8" s="50"/>
    </row>
    <row r="9" spans="1:14" s="154" customFormat="1" ht="18" customHeight="1" x14ac:dyDescent="0.2">
      <c r="A9" s="160" t="s">
        <v>390</v>
      </c>
      <c r="B9" s="172">
        <v>158</v>
      </c>
      <c r="C9" s="172"/>
      <c r="D9" s="52">
        <v>417</v>
      </c>
      <c r="E9" s="169"/>
      <c r="F9" s="50"/>
      <c r="G9" s="50"/>
      <c r="H9" s="50"/>
      <c r="I9" s="50"/>
      <c r="J9" s="50"/>
      <c r="K9" s="50"/>
      <c r="L9" s="50"/>
      <c r="M9" s="50"/>
      <c r="N9" s="50"/>
    </row>
    <row r="10" spans="1:14" s="154" customFormat="1" ht="18" customHeight="1" x14ac:dyDescent="0.2">
      <c r="A10" s="1067" t="s">
        <v>391</v>
      </c>
      <c r="B10" s="1052">
        <v>88</v>
      </c>
      <c r="C10" s="1052"/>
      <c r="D10" s="1064">
        <v>81</v>
      </c>
      <c r="E10" s="1068"/>
      <c r="F10" s="50"/>
      <c r="G10" s="50"/>
      <c r="H10" s="50"/>
      <c r="I10" s="50"/>
      <c r="J10" s="50"/>
      <c r="K10" s="50"/>
      <c r="L10" s="50"/>
      <c r="M10" s="50"/>
      <c r="N10" s="50"/>
    </row>
    <row r="11" spans="1:14" s="154" customFormat="1" ht="15" customHeight="1" x14ac:dyDescent="0.2">
      <c r="A11" s="171"/>
      <c r="B11" s="172"/>
      <c r="C11" s="172"/>
      <c r="D11" s="52"/>
      <c r="E11" s="167"/>
      <c r="F11" s="50"/>
      <c r="G11" s="50"/>
      <c r="H11" s="50"/>
      <c r="I11" s="50"/>
      <c r="J11" s="50"/>
      <c r="K11" s="50"/>
      <c r="L11" s="50"/>
      <c r="M11" s="50"/>
      <c r="N11" s="50"/>
    </row>
    <row r="12" spans="1:14" ht="15.75" customHeight="1" x14ac:dyDescent="0.2">
      <c r="A12" s="1696" t="s">
        <v>392</v>
      </c>
      <c r="B12" s="1696"/>
      <c r="C12" s="1696"/>
      <c r="D12" s="1696"/>
      <c r="E12" s="1696"/>
      <c r="F12" s="157"/>
      <c r="I12" s="157"/>
    </row>
    <row r="13" spans="1:14" ht="15.75" customHeight="1" x14ac:dyDescent="0.2">
      <c r="A13" s="1694" t="s">
        <v>393</v>
      </c>
      <c r="B13" s="1694"/>
      <c r="C13" s="1694"/>
      <c r="D13" s="1694"/>
      <c r="E13" s="1694"/>
      <c r="F13" s="158"/>
    </row>
  </sheetData>
  <mergeCells count="5">
    <mergeCell ref="A12:E12"/>
    <mergeCell ref="A13:E13"/>
    <mergeCell ref="D1:E1"/>
    <mergeCell ref="A4:A5"/>
    <mergeCell ref="B4:E4"/>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&amp;R&amp;"Tahoma,Normal"519</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G29"/>
  <sheetViews>
    <sheetView showGridLines="0" view="pageBreakPreview" zoomScaleNormal="75" zoomScaleSheetLayoutView="100" workbookViewId="0"/>
  </sheetViews>
  <sheetFormatPr baseColWidth="10" defaultColWidth="11.42578125" defaultRowHeight="12.75" x14ac:dyDescent="0.2"/>
  <cols>
    <col min="1" max="1" width="34.42578125" customWidth="1"/>
    <col min="2" max="2" width="11.28515625" customWidth="1"/>
    <col min="3" max="3" width="5.140625" customWidth="1"/>
    <col min="4" max="4" width="10.140625" customWidth="1"/>
    <col min="5" max="5" width="4.7109375" customWidth="1"/>
    <col min="6" max="6" width="10.7109375" customWidth="1"/>
    <col min="7" max="7" width="5.7109375" customWidth="1"/>
  </cols>
  <sheetData>
    <row r="1" spans="1:7" s="8" customFormat="1" ht="15.75" customHeight="1" x14ac:dyDescent="0.2">
      <c r="A1" s="10" t="s">
        <v>83</v>
      </c>
      <c r="B1" s="10"/>
      <c r="C1" s="10"/>
      <c r="D1" s="11"/>
      <c r="E1" s="11"/>
      <c r="F1" s="1481" t="s">
        <v>635</v>
      </c>
      <c r="G1" s="1481"/>
    </row>
    <row r="2" spans="1:7" s="8" customFormat="1" ht="15.75" customHeight="1" x14ac:dyDescent="0.2">
      <c r="A2" s="10" t="s">
        <v>84</v>
      </c>
      <c r="B2" s="10"/>
      <c r="C2" s="10"/>
      <c r="D2" s="11"/>
      <c r="E2" s="11"/>
      <c r="F2" s="11"/>
      <c r="G2" s="11"/>
    </row>
    <row r="3" spans="1:7" s="8" customFormat="1" ht="15" x14ac:dyDescent="0.2">
      <c r="A3" s="7" t="s">
        <v>34</v>
      </c>
      <c r="B3" s="7"/>
      <c r="C3" s="7"/>
      <c r="D3" s="11"/>
      <c r="E3" s="11"/>
      <c r="F3" s="11"/>
      <c r="G3" s="11"/>
    </row>
    <row r="4" spans="1:7" ht="15" x14ac:dyDescent="0.2">
      <c r="A4" s="22"/>
      <c r="B4" s="22"/>
      <c r="C4" s="22"/>
      <c r="D4" s="22"/>
      <c r="E4" s="22"/>
      <c r="F4" s="22"/>
      <c r="G4" s="22"/>
    </row>
    <row r="5" spans="1:7" ht="21" customHeight="1" x14ac:dyDescent="0.2">
      <c r="A5" s="485" t="s">
        <v>52</v>
      </c>
      <c r="B5" s="1466" t="s">
        <v>0</v>
      </c>
      <c r="C5" s="1466"/>
      <c r="D5" s="1402">
        <v>2012</v>
      </c>
      <c r="E5" s="1402"/>
      <c r="F5" s="1402">
        <v>2013</v>
      </c>
      <c r="G5" s="1402"/>
    </row>
    <row r="6" spans="1:7" s="17" customFormat="1" ht="19.5" customHeight="1" x14ac:dyDescent="0.2">
      <c r="A6" s="1235" t="s">
        <v>85</v>
      </c>
      <c r="B6" s="1236">
        <f>SUM(D6:F6)</f>
        <v>204</v>
      </c>
      <c r="C6" s="1236"/>
      <c r="D6" s="1237">
        <v>72</v>
      </c>
      <c r="E6" s="1238"/>
      <c r="F6" s="1237">
        <v>132</v>
      </c>
      <c r="G6" s="1238"/>
    </row>
    <row r="7" spans="1:7" s="17" customFormat="1" ht="20.100000000000001" customHeight="1" x14ac:dyDescent="0.2">
      <c r="A7" s="1239" t="s">
        <v>86</v>
      </c>
      <c r="B7" s="1240">
        <f t="shared" ref="B7:B14" si="0">SUM(D7:F7)</f>
        <v>180</v>
      </c>
      <c r="C7" s="1240"/>
      <c r="D7" s="1241">
        <v>67</v>
      </c>
      <c r="E7" s="1242"/>
      <c r="F7" s="1241">
        <v>113</v>
      </c>
      <c r="G7" s="1242"/>
    </row>
    <row r="8" spans="1:7" s="17" customFormat="1" ht="20.100000000000001" customHeight="1" x14ac:dyDescent="0.2">
      <c r="A8" s="1239" t="s">
        <v>87</v>
      </c>
      <c r="B8" s="1240">
        <f t="shared" si="0"/>
        <v>81</v>
      </c>
      <c r="C8" s="1240"/>
      <c r="D8" s="1241">
        <v>39</v>
      </c>
      <c r="E8" s="1241"/>
      <c r="F8" s="1241">
        <v>42</v>
      </c>
      <c r="G8" s="1241"/>
    </row>
    <row r="9" spans="1:7" s="17" customFormat="1" ht="20.100000000000001" customHeight="1" x14ac:dyDescent="0.2">
      <c r="A9" s="1239" t="s">
        <v>88</v>
      </c>
      <c r="B9" s="1240">
        <f t="shared" si="0"/>
        <v>7</v>
      </c>
      <c r="C9" s="1240"/>
      <c r="D9" s="1241">
        <v>0</v>
      </c>
      <c r="E9" s="1241"/>
      <c r="F9" s="1241">
        <v>7</v>
      </c>
      <c r="G9" s="1241"/>
    </row>
    <row r="10" spans="1:7" s="17" customFormat="1" ht="20.100000000000001" customHeight="1" x14ac:dyDescent="0.2">
      <c r="A10" s="1239" t="s">
        <v>89</v>
      </c>
      <c r="B10" s="1240">
        <f t="shared" si="0"/>
        <v>16</v>
      </c>
      <c r="C10" s="1240"/>
      <c r="D10" s="1241">
        <v>10</v>
      </c>
      <c r="E10" s="1241"/>
      <c r="F10" s="1241">
        <v>6</v>
      </c>
      <c r="G10" s="1241"/>
    </row>
    <row r="11" spans="1:7" s="17" customFormat="1" ht="19.5" customHeight="1" x14ac:dyDescent="0.2">
      <c r="A11" s="1239" t="s">
        <v>90</v>
      </c>
      <c r="B11" s="1240">
        <f t="shared" si="0"/>
        <v>30</v>
      </c>
      <c r="C11" s="1240"/>
      <c r="D11" s="1241">
        <v>7</v>
      </c>
      <c r="E11" s="1241"/>
      <c r="F11" s="1241">
        <v>23</v>
      </c>
      <c r="G11" s="1241"/>
    </row>
    <row r="12" spans="1:7" s="17" customFormat="1" ht="19.5" customHeight="1" x14ac:dyDescent="0.2">
      <c r="A12" s="1239" t="s">
        <v>91</v>
      </c>
      <c r="B12" s="1240">
        <f t="shared" si="0"/>
        <v>29</v>
      </c>
      <c r="C12" s="1240"/>
      <c r="D12" s="1241">
        <v>13</v>
      </c>
      <c r="E12" s="1241"/>
      <c r="F12" s="1241">
        <v>16</v>
      </c>
      <c r="G12" s="1241"/>
    </row>
    <row r="13" spans="1:7" s="17" customFormat="1" ht="19.5" customHeight="1" x14ac:dyDescent="0.2">
      <c r="A13" s="1239" t="s">
        <v>92</v>
      </c>
      <c r="B13" s="1240">
        <f t="shared" si="0"/>
        <v>7</v>
      </c>
      <c r="C13" s="1240"/>
      <c r="D13" s="1241">
        <v>0</v>
      </c>
      <c r="E13" s="1241"/>
      <c r="F13" s="1241">
        <v>7</v>
      </c>
      <c r="G13" s="1241"/>
    </row>
    <row r="14" spans="1:7" s="17" customFormat="1" ht="19.5" customHeight="1" x14ac:dyDescent="0.2">
      <c r="A14" s="1239" t="s">
        <v>93</v>
      </c>
      <c r="B14" s="1240">
        <f t="shared" si="0"/>
        <v>33</v>
      </c>
      <c r="C14" s="1240"/>
      <c r="D14" s="1241">
        <v>24</v>
      </c>
      <c r="E14" s="1241"/>
      <c r="F14" s="1241">
        <v>9</v>
      </c>
      <c r="G14" s="1241"/>
    </row>
    <row r="15" spans="1:7" s="17" customFormat="1" ht="19.5" customHeight="1" x14ac:dyDescent="0.2">
      <c r="A15" s="1243" t="s">
        <v>94</v>
      </c>
      <c r="B15" s="1244">
        <f>SUM(D15:F15)</f>
        <v>99</v>
      </c>
      <c r="C15" s="1244"/>
      <c r="D15" s="1245">
        <v>28</v>
      </c>
      <c r="E15" s="1245"/>
      <c r="F15" s="1245">
        <v>71</v>
      </c>
      <c r="G15" s="1245"/>
    </row>
    <row r="16" spans="1:7" s="17" customFormat="1" ht="15" customHeight="1" x14ac:dyDescent="0.2">
      <c r="A16" s="27"/>
      <c r="B16" s="30"/>
      <c r="C16" s="30"/>
      <c r="D16" s="30"/>
      <c r="E16" s="30"/>
      <c r="F16" s="30"/>
      <c r="G16" s="30"/>
    </row>
    <row r="17" spans="1:7" s="17" customFormat="1" ht="15" customHeight="1" x14ac:dyDescent="0.2">
      <c r="A17" s="27" t="s">
        <v>56</v>
      </c>
      <c r="B17" s="27"/>
      <c r="C17" s="27"/>
      <c r="D17" s="27"/>
      <c r="E17" s="27"/>
      <c r="F17" s="27"/>
      <c r="G17" s="27"/>
    </row>
    <row r="18" spans="1:7" x14ac:dyDescent="0.2">
      <c r="A18" s="14"/>
      <c r="B18" s="14"/>
      <c r="C18" s="14"/>
      <c r="D18" s="15"/>
      <c r="E18" s="15"/>
      <c r="F18" s="15"/>
      <c r="G18" s="15"/>
    </row>
    <row r="29" spans="1:7" x14ac:dyDescent="0.2">
      <c r="A29" s="31"/>
      <c r="B29" s="31"/>
      <c r="C29" s="31"/>
    </row>
  </sheetData>
  <mergeCells count="2">
    <mergeCell ref="F1:G1"/>
    <mergeCell ref="B5:C5"/>
  </mergeCells>
  <printOptions horizontalCentered="1" verticalCentered="1"/>
  <pageMargins left="0.98425196850393704" right="0.39370078740157483" top="0.39370078740157483" bottom="0.39370078740157483" header="0" footer="0.59055118110236227"/>
  <pageSetup orientation="landscape" r:id="rId1"/>
  <headerFooter>
    <oddFooter>&amp;R&amp;"Tahoma,Normal"439</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AG40"/>
  <sheetViews>
    <sheetView showGridLines="0" view="pageBreakPreview" zoomScaleSheetLayoutView="100" workbookViewId="0"/>
  </sheetViews>
  <sheetFormatPr baseColWidth="10" defaultColWidth="11.42578125" defaultRowHeight="12.75" x14ac:dyDescent="0.2"/>
  <cols>
    <col min="1" max="1" width="35.28515625" style="153" customWidth="1"/>
    <col min="2" max="2" width="5.42578125" style="153" customWidth="1"/>
    <col min="3" max="3" width="2.28515625" style="153" customWidth="1"/>
    <col min="4" max="4" width="5.5703125" style="153" customWidth="1"/>
    <col min="5" max="5" width="1" style="153" customWidth="1"/>
    <col min="6" max="6" width="5.5703125" style="153" customWidth="1"/>
    <col min="7" max="7" width="1.28515625" style="153" customWidth="1"/>
    <col min="8" max="8" width="5.7109375" style="153" customWidth="1"/>
    <col min="9" max="9" width="1.5703125" style="153" customWidth="1"/>
    <col min="10" max="10" width="5.28515625" style="153" customWidth="1"/>
    <col min="11" max="11" width="1.5703125" style="153" customWidth="1"/>
    <col min="12" max="12" width="6" style="153" customWidth="1"/>
    <col min="13" max="13" width="1.5703125" style="153" customWidth="1"/>
    <col min="14" max="14" width="6.85546875" style="153" customWidth="1"/>
    <col min="15" max="15" width="2" style="153" customWidth="1"/>
    <col min="16" max="16" width="5.7109375" style="153" customWidth="1"/>
    <col min="17" max="17" width="1.5703125" style="153" customWidth="1"/>
    <col min="18" max="18" width="5.85546875" style="153" customWidth="1"/>
    <col min="19" max="19" width="1.28515625" style="153" customWidth="1"/>
    <col min="20" max="20" width="5.85546875" style="153" customWidth="1"/>
    <col min="21" max="21" width="0.85546875" style="153" customWidth="1"/>
    <col min="22" max="22" width="5.5703125" style="153" customWidth="1"/>
    <col min="23" max="23" width="2" style="153" customWidth="1"/>
    <col min="24" max="24" width="5.5703125" style="153" customWidth="1"/>
    <col min="25" max="25" width="1.140625" style="153" customWidth="1"/>
    <col min="26" max="26" width="6.140625" style="153" customWidth="1"/>
    <col min="27" max="27" width="2.7109375" style="153" customWidth="1"/>
    <col min="28" max="28" width="5.42578125" style="153" customWidth="1"/>
    <col min="29" max="29" width="2" style="153" customWidth="1"/>
    <col min="30" max="30" width="6.42578125" style="153" customWidth="1"/>
    <col min="31" max="31" width="2" style="153" customWidth="1"/>
    <col min="32" max="32" width="6" style="153" customWidth="1"/>
    <col min="33" max="33" width="1.5703125" style="153" customWidth="1"/>
    <col min="34" max="271" width="11.42578125" style="153"/>
    <col min="272" max="272" width="29.42578125" style="153" customWidth="1"/>
    <col min="273" max="273" width="7" style="153" customWidth="1"/>
    <col min="274" max="274" width="6.140625" style="153" customWidth="1"/>
    <col min="275" max="275" width="6" style="153" customWidth="1"/>
    <col min="276" max="276" width="6.28515625" style="153" customWidth="1"/>
    <col min="277" max="277" width="6.140625" style="153" customWidth="1"/>
    <col min="278" max="278" width="5.7109375" style="153" customWidth="1"/>
    <col min="279" max="279" width="7.140625" style="153" customWidth="1"/>
    <col min="280" max="280" width="6.28515625" style="153" customWidth="1"/>
    <col min="281" max="281" width="6.42578125" style="153" customWidth="1"/>
    <col min="282" max="282" width="6.5703125" style="153" customWidth="1"/>
    <col min="283" max="283" width="6.28515625" style="153" customWidth="1"/>
    <col min="284" max="284" width="6.42578125" style="153" customWidth="1"/>
    <col min="285" max="285" width="7.140625" style="153" customWidth="1"/>
    <col min="286" max="286" width="6" style="153" customWidth="1"/>
    <col min="287" max="287" width="8" style="153" customWidth="1"/>
    <col min="288" max="288" width="7.5703125" style="153" customWidth="1"/>
    <col min="289" max="527" width="11.42578125" style="153"/>
    <col min="528" max="528" width="29.42578125" style="153" customWidth="1"/>
    <col min="529" max="529" width="7" style="153" customWidth="1"/>
    <col min="530" max="530" width="6.140625" style="153" customWidth="1"/>
    <col min="531" max="531" width="6" style="153" customWidth="1"/>
    <col min="532" max="532" width="6.28515625" style="153" customWidth="1"/>
    <col min="533" max="533" width="6.140625" style="153" customWidth="1"/>
    <col min="534" max="534" width="5.7109375" style="153" customWidth="1"/>
    <col min="535" max="535" width="7.140625" style="153" customWidth="1"/>
    <col min="536" max="536" width="6.28515625" style="153" customWidth="1"/>
    <col min="537" max="537" width="6.42578125" style="153" customWidth="1"/>
    <col min="538" max="538" width="6.5703125" style="153" customWidth="1"/>
    <col min="539" max="539" width="6.28515625" style="153" customWidth="1"/>
    <col min="540" max="540" width="6.42578125" style="153" customWidth="1"/>
    <col min="541" max="541" width="7.140625" style="153" customWidth="1"/>
    <col min="542" max="542" width="6" style="153" customWidth="1"/>
    <col min="543" max="543" width="8" style="153" customWidth="1"/>
    <col min="544" max="544" width="7.5703125" style="153" customWidth="1"/>
    <col min="545" max="783" width="11.42578125" style="153"/>
    <col min="784" max="784" width="29.42578125" style="153" customWidth="1"/>
    <col min="785" max="785" width="7" style="153" customWidth="1"/>
    <col min="786" max="786" width="6.140625" style="153" customWidth="1"/>
    <col min="787" max="787" width="6" style="153" customWidth="1"/>
    <col min="788" max="788" width="6.28515625" style="153" customWidth="1"/>
    <col min="789" max="789" width="6.140625" style="153" customWidth="1"/>
    <col min="790" max="790" width="5.7109375" style="153" customWidth="1"/>
    <col min="791" max="791" width="7.140625" style="153" customWidth="1"/>
    <col min="792" max="792" width="6.28515625" style="153" customWidth="1"/>
    <col min="793" max="793" width="6.42578125" style="153" customWidth="1"/>
    <col min="794" max="794" width="6.5703125" style="153" customWidth="1"/>
    <col min="795" max="795" width="6.28515625" style="153" customWidth="1"/>
    <col min="796" max="796" width="6.42578125" style="153" customWidth="1"/>
    <col min="797" max="797" width="7.140625" style="153" customWidth="1"/>
    <col min="798" max="798" width="6" style="153" customWidth="1"/>
    <col min="799" max="799" width="8" style="153" customWidth="1"/>
    <col min="800" max="800" width="7.5703125" style="153" customWidth="1"/>
    <col min="801" max="1039" width="11.42578125" style="153"/>
    <col min="1040" max="1040" width="29.42578125" style="153" customWidth="1"/>
    <col min="1041" max="1041" width="7" style="153" customWidth="1"/>
    <col min="1042" max="1042" width="6.140625" style="153" customWidth="1"/>
    <col min="1043" max="1043" width="6" style="153" customWidth="1"/>
    <col min="1044" max="1044" width="6.28515625" style="153" customWidth="1"/>
    <col min="1045" max="1045" width="6.140625" style="153" customWidth="1"/>
    <col min="1046" max="1046" width="5.7109375" style="153" customWidth="1"/>
    <col min="1047" max="1047" width="7.140625" style="153" customWidth="1"/>
    <col min="1048" max="1048" width="6.28515625" style="153" customWidth="1"/>
    <col min="1049" max="1049" width="6.42578125" style="153" customWidth="1"/>
    <col min="1050" max="1050" width="6.5703125" style="153" customWidth="1"/>
    <col min="1051" max="1051" width="6.28515625" style="153" customWidth="1"/>
    <col min="1052" max="1052" width="6.42578125" style="153" customWidth="1"/>
    <col min="1053" max="1053" width="7.140625" style="153" customWidth="1"/>
    <col min="1054" max="1054" width="6" style="153" customWidth="1"/>
    <col min="1055" max="1055" width="8" style="153" customWidth="1"/>
    <col min="1056" max="1056" width="7.5703125" style="153" customWidth="1"/>
    <col min="1057" max="1295" width="11.42578125" style="153"/>
    <col min="1296" max="1296" width="29.42578125" style="153" customWidth="1"/>
    <col min="1297" max="1297" width="7" style="153" customWidth="1"/>
    <col min="1298" max="1298" width="6.140625" style="153" customWidth="1"/>
    <col min="1299" max="1299" width="6" style="153" customWidth="1"/>
    <col min="1300" max="1300" width="6.28515625" style="153" customWidth="1"/>
    <col min="1301" max="1301" width="6.140625" style="153" customWidth="1"/>
    <col min="1302" max="1302" width="5.7109375" style="153" customWidth="1"/>
    <col min="1303" max="1303" width="7.140625" style="153" customWidth="1"/>
    <col min="1304" max="1304" width="6.28515625" style="153" customWidth="1"/>
    <col min="1305" max="1305" width="6.42578125" style="153" customWidth="1"/>
    <col min="1306" max="1306" width="6.5703125" style="153" customWidth="1"/>
    <col min="1307" max="1307" width="6.28515625" style="153" customWidth="1"/>
    <col min="1308" max="1308" width="6.42578125" style="153" customWidth="1"/>
    <col min="1309" max="1309" width="7.140625" style="153" customWidth="1"/>
    <col min="1310" max="1310" width="6" style="153" customWidth="1"/>
    <col min="1311" max="1311" width="8" style="153" customWidth="1"/>
    <col min="1312" max="1312" width="7.5703125" style="153" customWidth="1"/>
    <col min="1313" max="1551" width="11.42578125" style="153"/>
    <col min="1552" max="1552" width="29.42578125" style="153" customWidth="1"/>
    <col min="1553" max="1553" width="7" style="153" customWidth="1"/>
    <col min="1554" max="1554" width="6.140625" style="153" customWidth="1"/>
    <col min="1555" max="1555" width="6" style="153" customWidth="1"/>
    <col min="1556" max="1556" width="6.28515625" style="153" customWidth="1"/>
    <col min="1557" max="1557" width="6.140625" style="153" customWidth="1"/>
    <col min="1558" max="1558" width="5.7109375" style="153" customWidth="1"/>
    <col min="1559" max="1559" width="7.140625" style="153" customWidth="1"/>
    <col min="1560" max="1560" width="6.28515625" style="153" customWidth="1"/>
    <col min="1561" max="1561" width="6.42578125" style="153" customWidth="1"/>
    <col min="1562" max="1562" width="6.5703125" style="153" customWidth="1"/>
    <col min="1563" max="1563" width="6.28515625" style="153" customWidth="1"/>
    <col min="1564" max="1564" width="6.42578125" style="153" customWidth="1"/>
    <col min="1565" max="1565" width="7.140625" style="153" customWidth="1"/>
    <col min="1566" max="1566" width="6" style="153" customWidth="1"/>
    <col min="1567" max="1567" width="8" style="153" customWidth="1"/>
    <col min="1568" max="1568" width="7.5703125" style="153" customWidth="1"/>
    <col min="1569" max="1807" width="11.42578125" style="153"/>
    <col min="1808" max="1808" width="29.42578125" style="153" customWidth="1"/>
    <col min="1809" max="1809" width="7" style="153" customWidth="1"/>
    <col min="1810" max="1810" width="6.140625" style="153" customWidth="1"/>
    <col min="1811" max="1811" width="6" style="153" customWidth="1"/>
    <col min="1812" max="1812" width="6.28515625" style="153" customWidth="1"/>
    <col min="1813" max="1813" width="6.140625" style="153" customWidth="1"/>
    <col min="1814" max="1814" width="5.7109375" style="153" customWidth="1"/>
    <col min="1815" max="1815" width="7.140625" style="153" customWidth="1"/>
    <col min="1816" max="1816" width="6.28515625" style="153" customWidth="1"/>
    <col min="1817" max="1817" width="6.42578125" style="153" customWidth="1"/>
    <col min="1818" max="1818" width="6.5703125" style="153" customWidth="1"/>
    <col min="1819" max="1819" width="6.28515625" style="153" customWidth="1"/>
    <col min="1820" max="1820" width="6.42578125" style="153" customWidth="1"/>
    <col min="1821" max="1821" width="7.140625" style="153" customWidth="1"/>
    <col min="1822" max="1822" width="6" style="153" customWidth="1"/>
    <col min="1823" max="1823" width="8" style="153" customWidth="1"/>
    <col min="1824" max="1824" width="7.5703125" style="153" customWidth="1"/>
    <col min="1825" max="2063" width="11.42578125" style="153"/>
    <col min="2064" max="2064" width="29.42578125" style="153" customWidth="1"/>
    <col min="2065" max="2065" width="7" style="153" customWidth="1"/>
    <col min="2066" max="2066" width="6.140625" style="153" customWidth="1"/>
    <col min="2067" max="2067" width="6" style="153" customWidth="1"/>
    <col min="2068" max="2068" width="6.28515625" style="153" customWidth="1"/>
    <col min="2069" max="2069" width="6.140625" style="153" customWidth="1"/>
    <col min="2070" max="2070" width="5.7109375" style="153" customWidth="1"/>
    <col min="2071" max="2071" width="7.140625" style="153" customWidth="1"/>
    <col min="2072" max="2072" width="6.28515625" style="153" customWidth="1"/>
    <col min="2073" max="2073" width="6.42578125" style="153" customWidth="1"/>
    <col min="2074" max="2074" width="6.5703125" style="153" customWidth="1"/>
    <col min="2075" max="2075" width="6.28515625" style="153" customWidth="1"/>
    <col min="2076" max="2076" width="6.42578125" style="153" customWidth="1"/>
    <col min="2077" max="2077" width="7.140625" style="153" customWidth="1"/>
    <col min="2078" max="2078" width="6" style="153" customWidth="1"/>
    <col min="2079" max="2079" width="8" style="153" customWidth="1"/>
    <col min="2080" max="2080" width="7.5703125" style="153" customWidth="1"/>
    <col min="2081" max="2319" width="11.42578125" style="153"/>
    <col min="2320" max="2320" width="29.42578125" style="153" customWidth="1"/>
    <col min="2321" max="2321" width="7" style="153" customWidth="1"/>
    <col min="2322" max="2322" width="6.140625" style="153" customWidth="1"/>
    <col min="2323" max="2323" width="6" style="153" customWidth="1"/>
    <col min="2324" max="2324" width="6.28515625" style="153" customWidth="1"/>
    <col min="2325" max="2325" width="6.140625" style="153" customWidth="1"/>
    <col min="2326" max="2326" width="5.7109375" style="153" customWidth="1"/>
    <col min="2327" max="2327" width="7.140625" style="153" customWidth="1"/>
    <col min="2328" max="2328" width="6.28515625" style="153" customWidth="1"/>
    <col min="2329" max="2329" width="6.42578125" style="153" customWidth="1"/>
    <col min="2330" max="2330" width="6.5703125" style="153" customWidth="1"/>
    <col min="2331" max="2331" width="6.28515625" style="153" customWidth="1"/>
    <col min="2332" max="2332" width="6.42578125" style="153" customWidth="1"/>
    <col min="2333" max="2333" width="7.140625" style="153" customWidth="1"/>
    <col min="2334" max="2334" width="6" style="153" customWidth="1"/>
    <col min="2335" max="2335" width="8" style="153" customWidth="1"/>
    <col min="2336" max="2336" width="7.5703125" style="153" customWidth="1"/>
    <col min="2337" max="2575" width="11.42578125" style="153"/>
    <col min="2576" max="2576" width="29.42578125" style="153" customWidth="1"/>
    <col min="2577" max="2577" width="7" style="153" customWidth="1"/>
    <col min="2578" max="2578" width="6.140625" style="153" customWidth="1"/>
    <col min="2579" max="2579" width="6" style="153" customWidth="1"/>
    <col min="2580" max="2580" width="6.28515625" style="153" customWidth="1"/>
    <col min="2581" max="2581" width="6.140625" style="153" customWidth="1"/>
    <col min="2582" max="2582" width="5.7109375" style="153" customWidth="1"/>
    <col min="2583" max="2583" width="7.140625" style="153" customWidth="1"/>
    <col min="2584" max="2584" width="6.28515625" style="153" customWidth="1"/>
    <col min="2585" max="2585" width="6.42578125" style="153" customWidth="1"/>
    <col min="2586" max="2586" width="6.5703125" style="153" customWidth="1"/>
    <col min="2587" max="2587" width="6.28515625" style="153" customWidth="1"/>
    <col min="2588" max="2588" width="6.42578125" style="153" customWidth="1"/>
    <col min="2589" max="2589" width="7.140625" style="153" customWidth="1"/>
    <col min="2590" max="2590" width="6" style="153" customWidth="1"/>
    <col min="2591" max="2591" width="8" style="153" customWidth="1"/>
    <col min="2592" max="2592" width="7.5703125" style="153" customWidth="1"/>
    <col min="2593" max="2831" width="11.42578125" style="153"/>
    <col min="2832" max="2832" width="29.42578125" style="153" customWidth="1"/>
    <col min="2833" max="2833" width="7" style="153" customWidth="1"/>
    <col min="2834" max="2834" width="6.140625" style="153" customWidth="1"/>
    <col min="2835" max="2835" width="6" style="153" customWidth="1"/>
    <col min="2836" max="2836" width="6.28515625" style="153" customWidth="1"/>
    <col min="2837" max="2837" width="6.140625" style="153" customWidth="1"/>
    <col min="2838" max="2838" width="5.7109375" style="153" customWidth="1"/>
    <col min="2839" max="2839" width="7.140625" style="153" customWidth="1"/>
    <col min="2840" max="2840" width="6.28515625" style="153" customWidth="1"/>
    <col min="2841" max="2841" width="6.42578125" style="153" customWidth="1"/>
    <col min="2842" max="2842" width="6.5703125" style="153" customWidth="1"/>
    <col min="2843" max="2843" width="6.28515625" style="153" customWidth="1"/>
    <col min="2844" max="2844" width="6.42578125" style="153" customWidth="1"/>
    <col min="2845" max="2845" width="7.140625" style="153" customWidth="1"/>
    <col min="2846" max="2846" width="6" style="153" customWidth="1"/>
    <col min="2847" max="2847" width="8" style="153" customWidth="1"/>
    <col min="2848" max="2848" width="7.5703125" style="153" customWidth="1"/>
    <col min="2849" max="3087" width="11.42578125" style="153"/>
    <col min="3088" max="3088" width="29.42578125" style="153" customWidth="1"/>
    <col min="3089" max="3089" width="7" style="153" customWidth="1"/>
    <col min="3090" max="3090" width="6.140625" style="153" customWidth="1"/>
    <col min="3091" max="3091" width="6" style="153" customWidth="1"/>
    <col min="3092" max="3092" width="6.28515625" style="153" customWidth="1"/>
    <col min="3093" max="3093" width="6.140625" style="153" customWidth="1"/>
    <col min="3094" max="3094" width="5.7109375" style="153" customWidth="1"/>
    <col min="3095" max="3095" width="7.140625" style="153" customWidth="1"/>
    <col min="3096" max="3096" width="6.28515625" style="153" customWidth="1"/>
    <col min="3097" max="3097" width="6.42578125" style="153" customWidth="1"/>
    <col min="3098" max="3098" width="6.5703125" style="153" customWidth="1"/>
    <col min="3099" max="3099" width="6.28515625" style="153" customWidth="1"/>
    <col min="3100" max="3100" width="6.42578125" style="153" customWidth="1"/>
    <col min="3101" max="3101" width="7.140625" style="153" customWidth="1"/>
    <col min="3102" max="3102" width="6" style="153" customWidth="1"/>
    <col min="3103" max="3103" width="8" style="153" customWidth="1"/>
    <col min="3104" max="3104" width="7.5703125" style="153" customWidth="1"/>
    <col min="3105" max="3343" width="11.42578125" style="153"/>
    <col min="3344" max="3344" width="29.42578125" style="153" customWidth="1"/>
    <col min="3345" max="3345" width="7" style="153" customWidth="1"/>
    <col min="3346" max="3346" width="6.140625" style="153" customWidth="1"/>
    <col min="3347" max="3347" width="6" style="153" customWidth="1"/>
    <col min="3348" max="3348" width="6.28515625" style="153" customWidth="1"/>
    <col min="3349" max="3349" width="6.140625" style="153" customWidth="1"/>
    <col min="3350" max="3350" width="5.7109375" style="153" customWidth="1"/>
    <col min="3351" max="3351" width="7.140625" style="153" customWidth="1"/>
    <col min="3352" max="3352" width="6.28515625" style="153" customWidth="1"/>
    <col min="3353" max="3353" width="6.42578125" style="153" customWidth="1"/>
    <col min="3354" max="3354" width="6.5703125" style="153" customWidth="1"/>
    <col min="3355" max="3355" width="6.28515625" style="153" customWidth="1"/>
    <col min="3356" max="3356" width="6.42578125" style="153" customWidth="1"/>
    <col min="3357" max="3357" width="7.140625" style="153" customWidth="1"/>
    <col min="3358" max="3358" width="6" style="153" customWidth="1"/>
    <col min="3359" max="3359" width="8" style="153" customWidth="1"/>
    <col min="3360" max="3360" width="7.5703125" style="153" customWidth="1"/>
    <col min="3361" max="3599" width="11.42578125" style="153"/>
    <col min="3600" max="3600" width="29.42578125" style="153" customWidth="1"/>
    <col min="3601" max="3601" width="7" style="153" customWidth="1"/>
    <col min="3602" max="3602" width="6.140625" style="153" customWidth="1"/>
    <col min="3603" max="3603" width="6" style="153" customWidth="1"/>
    <col min="3604" max="3604" width="6.28515625" style="153" customWidth="1"/>
    <col min="3605" max="3605" width="6.140625" style="153" customWidth="1"/>
    <col min="3606" max="3606" width="5.7109375" style="153" customWidth="1"/>
    <col min="3607" max="3607" width="7.140625" style="153" customWidth="1"/>
    <col min="3608" max="3608" width="6.28515625" style="153" customWidth="1"/>
    <col min="3609" max="3609" width="6.42578125" style="153" customWidth="1"/>
    <col min="3610" max="3610" width="6.5703125" style="153" customWidth="1"/>
    <col min="3611" max="3611" width="6.28515625" style="153" customWidth="1"/>
    <col min="3612" max="3612" width="6.42578125" style="153" customWidth="1"/>
    <col min="3613" max="3613" width="7.140625" style="153" customWidth="1"/>
    <col min="3614" max="3614" width="6" style="153" customWidth="1"/>
    <col min="3615" max="3615" width="8" style="153" customWidth="1"/>
    <col min="3616" max="3616" width="7.5703125" style="153" customWidth="1"/>
    <col min="3617" max="3855" width="11.42578125" style="153"/>
    <col min="3856" max="3856" width="29.42578125" style="153" customWidth="1"/>
    <col min="3857" max="3857" width="7" style="153" customWidth="1"/>
    <col min="3858" max="3858" width="6.140625" style="153" customWidth="1"/>
    <col min="3859" max="3859" width="6" style="153" customWidth="1"/>
    <col min="3860" max="3860" width="6.28515625" style="153" customWidth="1"/>
    <col min="3861" max="3861" width="6.140625" style="153" customWidth="1"/>
    <col min="3862" max="3862" width="5.7109375" style="153" customWidth="1"/>
    <col min="3863" max="3863" width="7.140625" style="153" customWidth="1"/>
    <col min="3864" max="3864" width="6.28515625" style="153" customWidth="1"/>
    <col min="3865" max="3865" width="6.42578125" style="153" customWidth="1"/>
    <col min="3866" max="3866" width="6.5703125" style="153" customWidth="1"/>
    <col min="3867" max="3867" width="6.28515625" style="153" customWidth="1"/>
    <col min="3868" max="3868" width="6.42578125" style="153" customWidth="1"/>
    <col min="3869" max="3869" width="7.140625" style="153" customWidth="1"/>
    <col min="3870" max="3870" width="6" style="153" customWidth="1"/>
    <col min="3871" max="3871" width="8" style="153" customWidth="1"/>
    <col min="3872" max="3872" width="7.5703125" style="153" customWidth="1"/>
    <col min="3873" max="4111" width="11.42578125" style="153"/>
    <col min="4112" max="4112" width="29.42578125" style="153" customWidth="1"/>
    <col min="4113" max="4113" width="7" style="153" customWidth="1"/>
    <col min="4114" max="4114" width="6.140625" style="153" customWidth="1"/>
    <col min="4115" max="4115" width="6" style="153" customWidth="1"/>
    <col min="4116" max="4116" width="6.28515625" style="153" customWidth="1"/>
    <col min="4117" max="4117" width="6.140625" style="153" customWidth="1"/>
    <col min="4118" max="4118" width="5.7109375" style="153" customWidth="1"/>
    <col min="4119" max="4119" width="7.140625" style="153" customWidth="1"/>
    <col min="4120" max="4120" width="6.28515625" style="153" customWidth="1"/>
    <col min="4121" max="4121" width="6.42578125" style="153" customWidth="1"/>
    <col min="4122" max="4122" width="6.5703125" style="153" customWidth="1"/>
    <col min="4123" max="4123" width="6.28515625" style="153" customWidth="1"/>
    <col min="4124" max="4124" width="6.42578125" style="153" customWidth="1"/>
    <col min="4125" max="4125" width="7.140625" style="153" customWidth="1"/>
    <col min="4126" max="4126" width="6" style="153" customWidth="1"/>
    <col min="4127" max="4127" width="8" style="153" customWidth="1"/>
    <col min="4128" max="4128" width="7.5703125" style="153" customWidth="1"/>
    <col min="4129" max="4367" width="11.42578125" style="153"/>
    <col min="4368" max="4368" width="29.42578125" style="153" customWidth="1"/>
    <col min="4369" max="4369" width="7" style="153" customWidth="1"/>
    <col min="4370" max="4370" width="6.140625" style="153" customWidth="1"/>
    <col min="4371" max="4371" width="6" style="153" customWidth="1"/>
    <col min="4372" max="4372" width="6.28515625" style="153" customWidth="1"/>
    <col min="4373" max="4373" width="6.140625" style="153" customWidth="1"/>
    <col min="4374" max="4374" width="5.7109375" style="153" customWidth="1"/>
    <col min="4375" max="4375" width="7.140625" style="153" customWidth="1"/>
    <col min="4376" max="4376" width="6.28515625" style="153" customWidth="1"/>
    <col min="4377" max="4377" width="6.42578125" style="153" customWidth="1"/>
    <col min="4378" max="4378" width="6.5703125" style="153" customWidth="1"/>
    <col min="4379" max="4379" width="6.28515625" style="153" customWidth="1"/>
    <col min="4380" max="4380" width="6.42578125" style="153" customWidth="1"/>
    <col min="4381" max="4381" width="7.140625" style="153" customWidth="1"/>
    <col min="4382" max="4382" width="6" style="153" customWidth="1"/>
    <col min="4383" max="4383" width="8" style="153" customWidth="1"/>
    <col min="4384" max="4384" width="7.5703125" style="153" customWidth="1"/>
    <col min="4385" max="4623" width="11.42578125" style="153"/>
    <col min="4624" max="4624" width="29.42578125" style="153" customWidth="1"/>
    <col min="4625" max="4625" width="7" style="153" customWidth="1"/>
    <col min="4626" max="4626" width="6.140625" style="153" customWidth="1"/>
    <col min="4627" max="4627" width="6" style="153" customWidth="1"/>
    <col min="4628" max="4628" width="6.28515625" style="153" customWidth="1"/>
    <col min="4629" max="4629" width="6.140625" style="153" customWidth="1"/>
    <col min="4630" max="4630" width="5.7109375" style="153" customWidth="1"/>
    <col min="4631" max="4631" width="7.140625" style="153" customWidth="1"/>
    <col min="4632" max="4632" width="6.28515625" style="153" customWidth="1"/>
    <col min="4633" max="4633" width="6.42578125" style="153" customWidth="1"/>
    <col min="4634" max="4634" width="6.5703125" style="153" customWidth="1"/>
    <col min="4635" max="4635" width="6.28515625" style="153" customWidth="1"/>
    <col min="4636" max="4636" width="6.42578125" style="153" customWidth="1"/>
    <col min="4637" max="4637" width="7.140625" style="153" customWidth="1"/>
    <col min="4638" max="4638" width="6" style="153" customWidth="1"/>
    <col min="4639" max="4639" width="8" style="153" customWidth="1"/>
    <col min="4640" max="4640" width="7.5703125" style="153" customWidth="1"/>
    <col min="4641" max="4879" width="11.42578125" style="153"/>
    <col min="4880" max="4880" width="29.42578125" style="153" customWidth="1"/>
    <col min="4881" max="4881" width="7" style="153" customWidth="1"/>
    <col min="4882" max="4882" width="6.140625" style="153" customWidth="1"/>
    <col min="4883" max="4883" width="6" style="153" customWidth="1"/>
    <col min="4884" max="4884" width="6.28515625" style="153" customWidth="1"/>
    <col min="4885" max="4885" width="6.140625" style="153" customWidth="1"/>
    <col min="4886" max="4886" width="5.7109375" style="153" customWidth="1"/>
    <col min="4887" max="4887" width="7.140625" style="153" customWidth="1"/>
    <col min="4888" max="4888" width="6.28515625" style="153" customWidth="1"/>
    <col min="4889" max="4889" width="6.42578125" style="153" customWidth="1"/>
    <col min="4890" max="4890" width="6.5703125" style="153" customWidth="1"/>
    <col min="4891" max="4891" width="6.28515625" style="153" customWidth="1"/>
    <col min="4892" max="4892" width="6.42578125" style="153" customWidth="1"/>
    <col min="4893" max="4893" width="7.140625" style="153" customWidth="1"/>
    <col min="4894" max="4894" width="6" style="153" customWidth="1"/>
    <col min="4895" max="4895" width="8" style="153" customWidth="1"/>
    <col min="4896" max="4896" width="7.5703125" style="153" customWidth="1"/>
    <col min="4897" max="5135" width="11.42578125" style="153"/>
    <col min="5136" max="5136" width="29.42578125" style="153" customWidth="1"/>
    <col min="5137" max="5137" width="7" style="153" customWidth="1"/>
    <col min="5138" max="5138" width="6.140625" style="153" customWidth="1"/>
    <col min="5139" max="5139" width="6" style="153" customWidth="1"/>
    <col min="5140" max="5140" width="6.28515625" style="153" customWidth="1"/>
    <col min="5141" max="5141" width="6.140625" style="153" customWidth="1"/>
    <col min="5142" max="5142" width="5.7109375" style="153" customWidth="1"/>
    <col min="5143" max="5143" width="7.140625" style="153" customWidth="1"/>
    <col min="5144" max="5144" width="6.28515625" style="153" customWidth="1"/>
    <col min="5145" max="5145" width="6.42578125" style="153" customWidth="1"/>
    <col min="5146" max="5146" width="6.5703125" style="153" customWidth="1"/>
    <col min="5147" max="5147" width="6.28515625" style="153" customWidth="1"/>
    <col min="5148" max="5148" width="6.42578125" style="153" customWidth="1"/>
    <col min="5149" max="5149" width="7.140625" style="153" customWidth="1"/>
    <col min="5150" max="5150" width="6" style="153" customWidth="1"/>
    <col min="5151" max="5151" width="8" style="153" customWidth="1"/>
    <col min="5152" max="5152" width="7.5703125" style="153" customWidth="1"/>
    <col min="5153" max="5391" width="11.42578125" style="153"/>
    <col min="5392" max="5392" width="29.42578125" style="153" customWidth="1"/>
    <col min="5393" max="5393" width="7" style="153" customWidth="1"/>
    <col min="5394" max="5394" width="6.140625" style="153" customWidth="1"/>
    <col min="5395" max="5395" width="6" style="153" customWidth="1"/>
    <col min="5396" max="5396" width="6.28515625" style="153" customWidth="1"/>
    <col min="5397" max="5397" width="6.140625" style="153" customWidth="1"/>
    <col min="5398" max="5398" width="5.7109375" style="153" customWidth="1"/>
    <col min="5399" max="5399" width="7.140625" style="153" customWidth="1"/>
    <col min="5400" max="5400" width="6.28515625" style="153" customWidth="1"/>
    <col min="5401" max="5401" width="6.42578125" style="153" customWidth="1"/>
    <col min="5402" max="5402" width="6.5703125" style="153" customWidth="1"/>
    <col min="5403" max="5403" width="6.28515625" style="153" customWidth="1"/>
    <col min="5404" max="5404" width="6.42578125" style="153" customWidth="1"/>
    <col min="5405" max="5405" width="7.140625" style="153" customWidth="1"/>
    <col min="5406" max="5406" width="6" style="153" customWidth="1"/>
    <col min="5407" max="5407" width="8" style="153" customWidth="1"/>
    <col min="5408" max="5408" width="7.5703125" style="153" customWidth="1"/>
    <col min="5409" max="5647" width="11.42578125" style="153"/>
    <col min="5648" max="5648" width="29.42578125" style="153" customWidth="1"/>
    <col min="5649" max="5649" width="7" style="153" customWidth="1"/>
    <col min="5650" max="5650" width="6.140625" style="153" customWidth="1"/>
    <col min="5651" max="5651" width="6" style="153" customWidth="1"/>
    <col min="5652" max="5652" width="6.28515625" style="153" customWidth="1"/>
    <col min="5653" max="5653" width="6.140625" style="153" customWidth="1"/>
    <col min="5654" max="5654" width="5.7109375" style="153" customWidth="1"/>
    <col min="5655" max="5655" width="7.140625" style="153" customWidth="1"/>
    <col min="5656" max="5656" width="6.28515625" style="153" customWidth="1"/>
    <col min="5657" max="5657" width="6.42578125" style="153" customWidth="1"/>
    <col min="5658" max="5658" width="6.5703125" style="153" customWidth="1"/>
    <col min="5659" max="5659" width="6.28515625" style="153" customWidth="1"/>
    <col min="5660" max="5660" width="6.42578125" style="153" customWidth="1"/>
    <col min="5661" max="5661" width="7.140625" style="153" customWidth="1"/>
    <col min="5662" max="5662" width="6" style="153" customWidth="1"/>
    <col min="5663" max="5663" width="8" style="153" customWidth="1"/>
    <col min="5664" max="5664" width="7.5703125" style="153" customWidth="1"/>
    <col min="5665" max="5903" width="11.42578125" style="153"/>
    <col min="5904" max="5904" width="29.42578125" style="153" customWidth="1"/>
    <col min="5905" max="5905" width="7" style="153" customWidth="1"/>
    <col min="5906" max="5906" width="6.140625" style="153" customWidth="1"/>
    <col min="5907" max="5907" width="6" style="153" customWidth="1"/>
    <col min="5908" max="5908" width="6.28515625" style="153" customWidth="1"/>
    <col min="5909" max="5909" width="6.140625" style="153" customWidth="1"/>
    <col min="5910" max="5910" width="5.7109375" style="153" customWidth="1"/>
    <col min="5911" max="5911" width="7.140625" style="153" customWidth="1"/>
    <col min="5912" max="5912" width="6.28515625" style="153" customWidth="1"/>
    <col min="5913" max="5913" width="6.42578125" style="153" customWidth="1"/>
    <col min="5914" max="5914" width="6.5703125" style="153" customWidth="1"/>
    <col min="5915" max="5915" width="6.28515625" style="153" customWidth="1"/>
    <col min="5916" max="5916" width="6.42578125" style="153" customWidth="1"/>
    <col min="5917" max="5917" width="7.140625" style="153" customWidth="1"/>
    <col min="5918" max="5918" width="6" style="153" customWidth="1"/>
    <col min="5919" max="5919" width="8" style="153" customWidth="1"/>
    <col min="5920" max="5920" width="7.5703125" style="153" customWidth="1"/>
    <col min="5921" max="6159" width="11.42578125" style="153"/>
    <col min="6160" max="6160" width="29.42578125" style="153" customWidth="1"/>
    <col min="6161" max="6161" width="7" style="153" customWidth="1"/>
    <col min="6162" max="6162" width="6.140625" style="153" customWidth="1"/>
    <col min="6163" max="6163" width="6" style="153" customWidth="1"/>
    <col min="6164" max="6164" width="6.28515625" style="153" customWidth="1"/>
    <col min="6165" max="6165" width="6.140625" style="153" customWidth="1"/>
    <col min="6166" max="6166" width="5.7109375" style="153" customWidth="1"/>
    <col min="6167" max="6167" width="7.140625" style="153" customWidth="1"/>
    <col min="6168" max="6168" width="6.28515625" style="153" customWidth="1"/>
    <col min="6169" max="6169" width="6.42578125" style="153" customWidth="1"/>
    <col min="6170" max="6170" width="6.5703125" style="153" customWidth="1"/>
    <col min="6171" max="6171" width="6.28515625" style="153" customWidth="1"/>
    <col min="6172" max="6172" width="6.42578125" style="153" customWidth="1"/>
    <col min="6173" max="6173" width="7.140625" style="153" customWidth="1"/>
    <col min="6174" max="6174" width="6" style="153" customWidth="1"/>
    <col min="6175" max="6175" width="8" style="153" customWidth="1"/>
    <col min="6176" max="6176" width="7.5703125" style="153" customWidth="1"/>
    <col min="6177" max="6415" width="11.42578125" style="153"/>
    <col min="6416" max="6416" width="29.42578125" style="153" customWidth="1"/>
    <col min="6417" max="6417" width="7" style="153" customWidth="1"/>
    <col min="6418" max="6418" width="6.140625" style="153" customWidth="1"/>
    <col min="6419" max="6419" width="6" style="153" customWidth="1"/>
    <col min="6420" max="6420" width="6.28515625" style="153" customWidth="1"/>
    <col min="6421" max="6421" width="6.140625" style="153" customWidth="1"/>
    <col min="6422" max="6422" width="5.7109375" style="153" customWidth="1"/>
    <col min="6423" max="6423" width="7.140625" style="153" customWidth="1"/>
    <col min="6424" max="6424" width="6.28515625" style="153" customWidth="1"/>
    <col min="6425" max="6425" width="6.42578125" style="153" customWidth="1"/>
    <col min="6426" max="6426" width="6.5703125" style="153" customWidth="1"/>
    <col min="6427" max="6427" width="6.28515625" style="153" customWidth="1"/>
    <col min="6428" max="6428" width="6.42578125" style="153" customWidth="1"/>
    <col min="6429" max="6429" width="7.140625" style="153" customWidth="1"/>
    <col min="6430" max="6430" width="6" style="153" customWidth="1"/>
    <col min="6431" max="6431" width="8" style="153" customWidth="1"/>
    <col min="6432" max="6432" width="7.5703125" style="153" customWidth="1"/>
    <col min="6433" max="6671" width="11.42578125" style="153"/>
    <col min="6672" max="6672" width="29.42578125" style="153" customWidth="1"/>
    <col min="6673" max="6673" width="7" style="153" customWidth="1"/>
    <col min="6674" max="6674" width="6.140625" style="153" customWidth="1"/>
    <col min="6675" max="6675" width="6" style="153" customWidth="1"/>
    <col min="6676" max="6676" width="6.28515625" style="153" customWidth="1"/>
    <col min="6677" max="6677" width="6.140625" style="153" customWidth="1"/>
    <col min="6678" max="6678" width="5.7109375" style="153" customWidth="1"/>
    <col min="6679" max="6679" width="7.140625" style="153" customWidth="1"/>
    <col min="6680" max="6680" width="6.28515625" style="153" customWidth="1"/>
    <col min="6681" max="6681" width="6.42578125" style="153" customWidth="1"/>
    <col min="6682" max="6682" width="6.5703125" style="153" customWidth="1"/>
    <col min="6683" max="6683" width="6.28515625" style="153" customWidth="1"/>
    <col min="6684" max="6684" width="6.42578125" style="153" customWidth="1"/>
    <col min="6685" max="6685" width="7.140625" style="153" customWidth="1"/>
    <col min="6686" max="6686" width="6" style="153" customWidth="1"/>
    <col min="6687" max="6687" width="8" style="153" customWidth="1"/>
    <col min="6688" max="6688" width="7.5703125" style="153" customWidth="1"/>
    <col min="6689" max="6927" width="11.42578125" style="153"/>
    <col min="6928" max="6928" width="29.42578125" style="153" customWidth="1"/>
    <col min="6929" max="6929" width="7" style="153" customWidth="1"/>
    <col min="6930" max="6930" width="6.140625" style="153" customWidth="1"/>
    <col min="6931" max="6931" width="6" style="153" customWidth="1"/>
    <col min="6932" max="6932" width="6.28515625" style="153" customWidth="1"/>
    <col min="6933" max="6933" width="6.140625" style="153" customWidth="1"/>
    <col min="6934" max="6934" width="5.7109375" style="153" customWidth="1"/>
    <col min="6935" max="6935" width="7.140625" style="153" customWidth="1"/>
    <col min="6936" max="6936" width="6.28515625" style="153" customWidth="1"/>
    <col min="6937" max="6937" width="6.42578125" style="153" customWidth="1"/>
    <col min="6938" max="6938" width="6.5703125" style="153" customWidth="1"/>
    <col min="6939" max="6939" width="6.28515625" style="153" customWidth="1"/>
    <col min="6940" max="6940" width="6.42578125" style="153" customWidth="1"/>
    <col min="6941" max="6941" width="7.140625" style="153" customWidth="1"/>
    <col min="6942" max="6942" width="6" style="153" customWidth="1"/>
    <col min="6943" max="6943" width="8" style="153" customWidth="1"/>
    <col min="6944" max="6944" width="7.5703125" style="153" customWidth="1"/>
    <col min="6945" max="7183" width="11.42578125" style="153"/>
    <col min="7184" max="7184" width="29.42578125" style="153" customWidth="1"/>
    <col min="7185" max="7185" width="7" style="153" customWidth="1"/>
    <col min="7186" max="7186" width="6.140625" style="153" customWidth="1"/>
    <col min="7187" max="7187" width="6" style="153" customWidth="1"/>
    <col min="7188" max="7188" width="6.28515625" style="153" customWidth="1"/>
    <col min="7189" max="7189" width="6.140625" style="153" customWidth="1"/>
    <col min="7190" max="7190" width="5.7109375" style="153" customWidth="1"/>
    <col min="7191" max="7191" width="7.140625" style="153" customWidth="1"/>
    <col min="7192" max="7192" width="6.28515625" style="153" customWidth="1"/>
    <col min="7193" max="7193" width="6.42578125" style="153" customWidth="1"/>
    <col min="7194" max="7194" width="6.5703125" style="153" customWidth="1"/>
    <col min="7195" max="7195" width="6.28515625" style="153" customWidth="1"/>
    <col min="7196" max="7196" width="6.42578125" style="153" customWidth="1"/>
    <col min="7197" max="7197" width="7.140625" style="153" customWidth="1"/>
    <col min="7198" max="7198" width="6" style="153" customWidth="1"/>
    <col min="7199" max="7199" width="8" style="153" customWidth="1"/>
    <col min="7200" max="7200" width="7.5703125" style="153" customWidth="1"/>
    <col min="7201" max="7439" width="11.42578125" style="153"/>
    <col min="7440" max="7440" width="29.42578125" style="153" customWidth="1"/>
    <col min="7441" max="7441" width="7" style="153" customWidth="1"/>
    <col min="7442" max="7442" width="6.140625" style="153" customWidth="1"/>
    <col min="7443" max="7443" width="6" style="153" customWidth="1"/>
    <col min="7444" max="7444" width="6.28515625" style="153" customWidth="1"/>
    <col min="7445" max="7445" width="6.140625" style="153" customWidth="1"/>
    <col min="7446" max="7446" width="5.7109375" style="153" customWidth="1"/>
    <col min="7447" max="7447" width="7.140625" style="153" customWidth="1"/>
    <col min="7448" max="7448" width="6.28515625" style="153" customWidth="1"/>
    <col min="7449" max="7449" width="6.42578125" style="153" customWidth="1"/>
    <col min="7450" max="7450" width="6.5703125" style="153" customWidth="1"/>
    <col min="7451" max="7451" width="6.28515625" style="153" customWidth="1"/>
    <col min="7452" max="7452" width="6.42578125" style="153" customWidth="1"/>
    <col min="7453" max="7453" width="7.140625" style="153" customWidth="1"/>
    <col min="7454" max="7454" width="6" style="153" customWidth="1"/>
    <col min="7455" max="7455" width="8" style="153" customWidth="1"/>
    <col min="7456" max="7456" width="7.5703125" style="153" customWidth="1"/>
    <col min="7457" max="7695" width="11.42578125" style="153"/>
    <col min="7696" max="7696" width="29.42578125" style="153" customWidth="1"/>
    <col min="7697" max="7697" width="7" style="153" customWidth="1"/>
    <col min="7698" max="7698" width="6.140625" style="153" customWidth="1"/>
    <col min="7699" max="7699" width="6" style="153" customWidth="1"/>
    <col min="7700" max="7700" width="6.28515625" style="153" customWidth="1"/>
    <col min="7701" max="7701" width="6.140625" style="153" customWidth="1"/>
    <col min="7702" max="7702" width="5.7109375" style="153" customWidth="1"/>
    <col min="7703" max="7703" width="7.140625" style="153" customWidth="1"/>
    <col min="7704" max="7704" width="6.28515625" style="153" customWidth="1"/>
    <col min="7705" max="7705" width="6.42578125" style="153" customWidth="1"/>
    <col min="7706" max="7706" width="6.5703125" style="153" customWidth="1"/>
    <col min="7707" max="7707" width="6.28515625" style="153" customWidth="1"/>
    <col min="7708" max="7708" width="6.42578125" style="153" customWidth="1"/>
    <col min="7709" max="7709" width="7.140625" style="153" customWidth="1"/>
    <col min="7710" max="7710" width="6" style="153" customWidth="1"/>
    <col min="7711" max="7711" width="8" style="153" customWidth="1"/>
    <col min="7712" max="7712" width="7.5703125" style="153" customWidth="1"/>
    <col min="7713" max="7951" width="11.42578125" style="153"/>
    <col min="7952" max="7952" width="29.42578125" style="153" customWidth="1"/>
    <col min="7953" max="7953" width="7" style="153" customWidth="1"/>
    <col min="7954" max="7954" width="6.140625" style="153" customWidth="1"/>
    <col min="7955" max="7955" width="6" style="153" customWidth="1"/>
    <col min="7956" max="7956" width="6.28515625" style="153" customWidth="1"/>
    <col min="7957" max="7957" width="6.140625" style="153" customWidth="1"/>
    <col min="7958" max="7958" width="5.7109375" style="153" customWidth="1"/>
    <col min="7959" max="7959" width="7.140625" style="153" customWidth="1"/>
    <col min="7960" max="7960" width="6.28515625" style="153" customWidth="1"/>
    <col min="7961" max="7961" width="6.42578125" style="153" customWidth="1"/>
    <col min="7962" max="7962" width="6.5703125" style="153" customWidth="1"/>
    <col min="7963" max="7963" width="6.28515625" style="153" customWidth="1"/>
    <col min="7964" max="7964" width="6.42578125" style="153" customWidth="1"/>
    <col min="7965" max="7965" width="7.140625" style="153" customWidth="1"/>
    <col min="7966" max="7966" width="6" style="153" customWidth="1"/>
    <col min="7967" max="7967" width="8" style="153" customWidth="1"/>
    <col min="7968" max="7968" width="7.5703125" style="153" customWidth="1"/>
    <col min="7969" max="8207" width="11.42578125" style="153"/>
    <col min="8208" max="8208" width="29.42578125" style="153" customWidth="1"/>
    <col min="8209" max="8209" width="7" style="153" customWidth="1"/>
    <col min="8210" max="8210" width="6.140625" style="153" customWidth="1"/>
    <col min="8211" max="8211" width="6" style="153" customWidth="1"/>
    <col min="8212" max="8212" width="6.28515625" style="153" customWidth="1"/>
    <col min="8213" max="8213" width="6.140625" style="153" customWidth="1"/>
    <col min="8214" max="8214" width="5.7109375" style="153" customWidth="1"/>
    <col min="8215" max="8215" width="7.140625" style="153" customWidth="1"/>
    <col min="8216" max="8216" width="6.28515625" style="153" customWidth="1"/>
    <col min="8217" max="8217" width="6.42578125" style="153" customWidth="1"/>
    <col min="8218" max="8218" width="6.5703125" style="153" customWidth="1"/>
    <col min="8219" max="8219" width="6.28515625" style="153" customWidth="1"/>
    <col min="8220" max="8220" width="6.42578125" style="153" customWidth="1"/>
    <col min="8221" max="8221" width="7.140625" style="153" customWidth="1"/>
    <col min="8222" max="8222" width="6" style="153" customWidth="1"/>
    <col min="8223" max="8223" width="8" style="153" customWidth="1"/>
    <col min="8224" max="8224" width="7.5703125" style="153" customWidth="1"/>
    <col min="8225" max="8463" width="11.42578125" style="153"/>
    <col min="8464" max="8464" width="29.42578125" style="153" customWidth="1"/>
    <col min="8465" max="8465" width="7" style="153" customWidth="1"/>
    <col min="8466" max="8466" width="6.140625" style="153" customWidth="1"/>
    <col min="8467" max="8467" width="6" style="153" customWidth="1"/>
    <col min="8468" max="8468" width="6.28515625" style="153" customWidth="1"/>
    <col min="8469" max="8469" width="6.140625" style="153" customWidth="1"/>
    <col min="8470" max="8470" width="5.7109375" style="153" customWidth="1"/>
    <col min="8471" max="8471" width="7.140625" style="153" customWidth="1"/>
    <col min="8472" max="8472" width="6.28515625" style="153" customWidth="1"/>
    <col min="8473" max="8473" width="6.42578125" style="153" customWidth="1"/>
    <col min="8474" max="8474" width="6.5703125" style="153" customWidth="1"/>
    <col min="8475" max="8475" width="6.28515625" style="153" customWidth="1"/>
    <col min="8476" max="8476" width="6.42578125" style="153" customWidth="1"/>
    <col min="8477" max="8477" width="7.140625" style="153" customWidth="1"/>
    <col min="8478" max="8478" width="6" style="153" customWidth="1"/>
    <col min="8479" max="8479" width="8" style="153" customWidth="1"/>
    <col min="8480" max="8480" width="7.5703125" style="153" customWidth="1"/>
    <col min="8481" max="8719" width="11.42578125" style="153"/>
    <col min="8720" max="8720" width="29.42578125" style="153" customWidth="1"/>
    <col min="8721" max="8721" width="7" style="153" customWidth="1"/>
    <col min="8722" max="8722" width="6.140625" style="153" customWidth="1"/>
    <col min="8723" max="8723" width="6" style="153" customWidth="1"/>
    <col min="8724" max="8724" width="6.28515625" style="153" customWidth="1"/>
    <col min="8725" max="8725" width="6.140625" style="153" customWidth="1"/>
    <col min="8726" max="8726" width="5.7109375" style="153" customWidth="1"/>
    <col min="8727" max="8727" width="7.140625" style="153" customWidth="1"/>
    <col min="8728" max="8728" width="6.28515625" style="153" customWidth="1"/>
    <col min="8729" max="8729" width="6.42578125" style="153" customWidth="1"/>
    <col min="8730" max="8730" width="6.5703125" style="153" customWidth="1"/>
    <col min="8731" max="8731" width="6.28515625" style="153" customWidth="1"/>
    <col min="8732" max="8732" width="6.42578125" style="153" customWidth="1"/>
    <col min="8733" max="8733" width="7.140625" style="153" customWidth="1"/>
    <col min="8734" max="8734" width="6" style="153" customWidth="1"/>
    <col min="8735" max="8735" width="8" style="153" customWidth="1"/>
    <col min="8736" max="8736" width="7.5703125" style="153" customWidth="1"/>
    <col min="8737" max="8975" width="11.42578125" style="153"/>
    <col min="8976" max="8976" width="29.42578125" style="153" customWidth="1"/>
    <col min="8977" max="8977" width="7" style="153" customWidth="1"/>
    <col min="8978" max="8978" width="6.140625" style="153" customWidth="1"/>
    <col min="8979" max="8979" width="6" style="153" customWidth="1"/>
    <col min="8980" max="8980" width="6.28515625" style="153" customWidth="1"/>
    <col min="8981" max="8981" width="6.140625" style="153" customWidth="1"/>
    <col min="8982" max="8982" width="5.7109375" style="153" customWidth="1"/>
    <col min="8983" max="8983" width="7.140625" style="153" customWidth="1"/>
    <col min="8984" max="8984" width="6.28515625" style="153" customWidth="1"/>
    <col min="8985" max="8985" width="6.42578125" style="153" customWidth="1"/>
    <col min="8986" max="8986" width="6.5703125" style="153" customWidth="1"/>
    <col min="8987" max="8987" width="6.28515625" style="153" customWidth="1"/>
    <col min="8988" max="8988" width="6.42578125" style="153" customWidth="1"/>
    <col min="8989" max="8989" width="7.140625" style="153" customWidth="1"/>
    <col min="8990" max="8990" width="6" style="153" customWidth="1"/>
    <col min="8991" max="8991" width="8" style="153" customWidth="1"/>
    <col min="8992" max="8992" width="7.5703125" style="153" customWidth="1"/>
    <col min="8993" max="9231" width="11.42578125" style="153"/>
    <col min="9232" max="9232" width="29.42578125" style="153" customWidth="1"/>
    <col min="9233" max="9233" width="7" style="153" customWidth="1"/>
    <col min="9234" max="9234" width="6.140625" style="153" customWidth="1"/>
    <col min="9235" max="9235" width="6" style="153" customWidth="1"/>
    <col min="9236" max="9236" width="6.28515625" style="153" customWidth="1"/>
    <col min="9237" max="9237" width="6.140625" style="153" customWidth="1"/>
    <col min="9238" max="9238" width="5.7109375" style="153" customWidth="1"/>
    <col min="9239" max="9239" width="7.140625" style="153" customWidth="1"/>
    <col min="9240" max="9240" width="6.28515625" style="153" customWidth="1"/>
    <col min="9241" max="9241" width="6.42578125" style="153" customWidth="1"/>
    <col min="9242" max="9242" width="6.5703125" style="153" customWidth="1"/>
    <col min="9243" max="9243" width="6.28515625" style="153" customWidth="1"/>
    <col min="9244" max="9244" width="6.42578125" style="153" customWidth="1"/>
    <col min="9245" max="9245" width="7.140625" style="153" customWidth="1"/>
    <col min="9246" max="9246" width="6" style="153" customWidth="1"/>
    <col min="9247" max="9247" width="8" style="153" customWidth="1"/>
    <col min="9248" max="9248" width="7.5703125" style="153" customWidth="1"/>
    <col min="9249" max="9487" width="11.42578125" style="153"/>
    <col min="9488" max="9488" width="29.42578125" style="153" customWidth="1"/>
    <col min="9489" max="9489" width="7" style="153" customWidth="1"/>
    <col min="9490" max="9490" width="6.140625" style="153" customWidth="1"/>
    <col min="9491" max="9491" width="6" style="153" customWidth="1"/>
    <col min="9492" max="9492" width="6.28515625" style="153" customWidth="1"/>
    <col min="9493" max="9493" width="6.140625" style="153" customWidth="1"/>
    <col min="9494" max="9494" width="5.7109375" style="153" customWidth="1"/>
    <col min="9495" max="9495" width="7.140625" style="153" customWidth="1"/>
    <col min="9496" max="9496" width="6.28515625" style="153" customWidth="1"/>
    <col min="9497" max="9497" width="6.42578125" style="153" customWidth="1"/>
    <col min="9498" max="9498" width="6.5703125" style="153" customWidth="1"/>
    <col min="9499" max="9499" width="6.28515625" style="153" customWidth="1"/>
    <col min="9500" max="9500" width="6.42578125" style="153" customWidth="1"/>
    <col min="9501" max="9501" width="7.140625" style="153" customWidth="1"/>
    <col min="9502" max="9502" width="6" style="153" customWidth="1"/>
    <col min="9503" max="9503" width="8" style="153" customWidth="1"/>
    <col min="9504" max="9504" width="7.5703125" style="153" customWidth="1"/>
    <col min="9505" max="9743" width="11.42578125" style="153"/>
    <col min="9744" max="9744" width="29.42578125" style="153" customWidth="1"/>
    <col min="9745" max="9745" width="7" style="153" customWidth="1"/>
    <col min="9746" max="9746" width="6.140625" style="153" customWidth="1"/>
    <col min="9747" max="9747" width="6" style="153" customWidth="1"/>
    <col min="9748" max="9748" width="6.28515625" style="153" customWidth="1"/>
    <col min="9749" max="9749" width="6.140625" style="153" customWidth="1"/>
    <col min="9750" max="9750" width="5.7109375" style="153" customWidth="1"/>
    <col min="9751" max="9751" width="7.140625" style="153" customWidth="1"/>
    <col min="9752" max="9752" width="6.28515625" style="153" customWidth="1"/>
    <col min="9753" max="9753" width="6.42578125" style="153" customWidth="1"/>
    <col min="9754" max="9754" width="6.5703125" style="153" customWidth="1"/>
    <col min="9755" max="9755" width="6.28515625" style="153" customWidth="1"/>
    <col min="9756" max="9756" width="6.42578125" style="153" customWidth="1"/>
    <col min="9757" max="9757" width="7.140625" style="153" customWidth="1"/>
    <col min="9758" max="9758" width="6" style="153" customWidth="1"/>
    <col min="9759" max="9759" width="8" style="153" customWidth="1"/>
    <col min="9760" max="9760" width="7.5703125" style="153" customWidth="1"/>
    <col min="9761" max="9999" width="11.42578125" style="153"/>
    <col min="10000" max="10000" width="29.42578125" style="153" customWidth="1"/>
    <col min="10001" max="10001" width="7" style="153" customWidth="1"/>
    <col min="10002" max="10002" width="6.140625" style="153" customWidth="1"/>
    <col min="10003" max="10003" width="6" style="153" customWidth="1"/>
    <col min="10004" max="10004" width="6.28515625" style="153" customWidth="1"/>
    <col min="10005" max="10005" width="6.140625" style="153" customWidth="1"/>
    <col min="10006" max="10006" width="5.7109375" style="153" customWidth="1"/>
    <col min="10007" max="10007" width="7.140625" style="153" customWidth="1"/>
    <col min="10008" max="10008" width="6.28515625" style="153" customWidth="1"/>
    <col min="10009" max="10009" width="6.42578125" style="153" customWidth="1"/>
    <col min="10010" max="10010" width="6.5703125" style="153" customWidth="1"/>
    <col min="10011" max="10011" width="6.28515625" style="153" customWidth="1"/>
    <col min="10012" max="10012" width="6.42578125" style="153" customWidth="1"/>
    <col min="10013" max="10013" width="7.140625" style="153" customWidth="1"/>
    <col min="10014" max="10014" width="6" style="153" customWidth="1"/>
    <col min="10015" max="10015" width="8" style="153" customWidth="1"/>
    <col min="10016" max="10016" width="7.5703125" style="153" customWidth="1"/>
    <col min="10017" max="10255" width="11.42578125" style="153"/>
    <col min="10256" max="10256" width="29.42578125" style="153" customWidth="1"/>
    <col min="10257" max="10257" width="7" style="153" customWidth="1"/>
    <col min="10258" max="10258" width="6.140625" style="153" customWidth="1"/>
    <col min="10259" max="10259" width="6" style="153" customWidth="1"/>
    <col min="10260" max="10260" width="6.28515625" style="153" customWidth="1"/>
    <col min="10261" max="10261" width="6.140625" style="153" customWidth="1"/>
    <col min="10262" max="10262" width="5.7109375" style="153" customWidth="1"/>
    <col min="10263" max="10263" width="7.140625" style="153" customWidth="1"/>
    <col min="10264" max="10264" width="6.28515625" style="153" customWidth="1"/>
    <col min="10265" max="10265" width="6.42578125" style="153" customWidth="1"/>
    <col min="10266" max="10266" width="6.5703125" style="153" customWidth="1"/>
    <col min="10267" max="10267" width="6.28515625" style="153" customWidth="1"/>
    <col min="10268" max="10268" width="6.42578125" style="153" customWidth="1"/>
    <col min="10269" max="10269" width="7.140625" style="153" customWidth="1"/>
    <col min="10270" max="10270" width="6" style="153" customWidth="1"/>
    <col min="10271" max="10271" width="8" style="153" customWidth="1"/>
    <col min="10272" max="10272" width="7.5703125" style="153" customWidth="1"/>
    <col min="10273" max="10511" width="11.42578125" style="153"/>
    <col min="10512" max="10512" width="29.42578125" style="153" customWidth="1"/>
    <col min="10513" max="10513" width="7" style="153" customWidth="1"/>
    <col min="10514" max="10514" width="6.140625" style="153" customWidth="1"/>
    <col min="10515" max="10515" width="6" style="153" customWidth="1"/>
    <col min="10516" max="10516" width="6.28515625" style="153" customWidth="1"/>
    <col min="10517" max="10517" width="6.140625" style="153" customWidth="1"/>
    <col min="10518" max="10518" width="5.7109375" style="153" customWidth="1"/>
    <col min="10519" max="10519" width="7.140625" style="153" customWidth="1"/>
    <col min="10520" max="10520" width="6.28515625" style="153" customWidth="1"/>
    <col min="10521" max="10521" width="6.42578125" style="153" customWidth="1"/>
    <col min="10522" max="10522" width="6.5703125" style="153" customWidth="1"/>
    <col min="10523" max="10523" width="6.28515625" style="153" customWidth="1"/>
    <col min="10524" max="10524" width="6.42578125" style="153" customWidth="1"/>
    <col min="10525" max="10525" width="7.140625" style="153" customWidth="1"/>
    <col min="10526" max="10526" width="6" style="153" customWidth="1"/>
    <col min="10527" max="10527" width="8" style="153" customWidth="1"/>
    <col min="10528" max="10528" width="7.5703125" style="153" customWidth="1"/>
    <col min="10529" max="10767" width="11.42578125" style="153"/>
    <col min="10768" max="10768" width="29.42578125" style="153" customWidth="1"/>
    <col min="10769" max="10769" width="7" style="153" customWidth="1"/>
    <col min="10770" max="10770" width="6.140625" style="153" customWidth="1"/>
    <col min="10771" max="10771" width="6" style="153" customWidth="1"/>
    <col min="10772" max="10772" width="6.28515625" style="153" customWidth="1"/>
    <col min="10773" max="10773" width="6.140625" style="153" customWidth="1"/>
    <col min="10774" max="10774" width="5.7109375" style="153" customWidth="1"/>
    <col min="10775" max="10775" width="7.140625" style="153" customWidth="1"/>
    <col min="10776" max="10776" width="6.28515625" style="153" customWidth="1"/>
    <col min="10777" max="10777" width="6.42578125" style="153" customWidth="1"/>
    <col min="10778" max="10778" width="6.5703125" style="153" customWidth="1"/>
    <col min="10779" max="10779" width="6.28515625" style="153" customWidth="1"/>
    <col min="10780" max="10780" width="6.42578125" style="153" customWidth="1"/>
    <col min="10781" max="10781" width="7.140625" style="153" customWidth="1"/>
    <col min="10782" max="10782" width="6" style="153" customWidth="1"/>
    <col min="10783" max="10783" width="8" style="153" customWidth="1"/>
    <col min="10784" max="10784" width="7.5703125" style="153" customWidth="1"/>
    <col min="10785" max="11023" width="11.42578125" style="153"/>
    <col min="11024" max="11024" width="29.42578125" style="153" customWidth="1"/>
    <col min="11025" max="11025" width="7" style="153" customWidth="1"/>
    <col min="11026" max="11026" width="6.140625" style="153" customWidth="1"/>
    <col min="11027" max="11027" width="6" style="153" customWidth="1"/>
    <col min="11028" max="11028" width="6.28515625" style="153" customWidth="1"/>
    <col min="11029" max="11029" width="6.140625" style="153" customWidth="1"/>
    <col min="11030" max="11030" width="5.7109375" style="153" customWidth="1"/>
    <col min="11031" max="11031" width="7.140625" style="153" customWidth="1"/>
    <col min="11032" max="11032" width="6.28515625" style="153" customWidth="1"/>
    <col min="11033" max="11033" width="6.42578125" style="153" customWidth="1"/>
    <col min="11034" max="11034" width="6.5703125" style="153" customWidth="1"/>
    <col min="11035" max="11035" width="6.28515625" style="153" customWidth="1"/>
    <col min="11036" max="11036" width="6.42578125" style="153" customWidth="1"/>
    <col min="11037" max="11037" width="7.140625" style="153" customWidth="1"/>
    <col min="11038" max="11038" width="6" style="153" customWidth="1"/>
    <col min="11039" max="11039" width="8" style="153" customWidth="1"/>
    <col min="11040" max="11040" width="7.5703125" style="153" customWidth="1"/>
    <col min="11041" max="11279" width="11.42578125" style="153"/>
    <col min="11280" max="11280" width="29.42578125" style="153" customWidth="1"/>
    <col min="11281" max="11281" width="7" style="153" customWidth="1"/>
    <col min="11282" max="11282" width="6.140625" style="153" customWidth="1"/>
    <col min="11283" max="11283" width="6" style="153" customWidth="1"/>
    <col min="11284" max="11284" width="6.28515625" style="153" customWidth="1"/>
    <col min="11285" max="11285" width="6.140625" style="153" customWidth="1"/>
    <col min="11286" max="11286" width="5.7109375" style="153" customWidth="1"/>
    <col min="11287" max="11287" width="7.140625" style="153" customWidth="1"/>
    <col min="11288" max="11288" width="6.28515625" style="153" customWidth="1"/>
    <col min="11289" max="11289" width="6.42578125" style="153" customWidth="1"/>
    <col min="11290" max="11290" width="6.5703125" style="153" customWidth="1"/>
    <col min="11291" max="11291" width="6.28515625" style="153" customWidth="1"/>
    <col min="11292" max="11292" width="6.42578125" style="153" customWidth="1"/>
    <col min="11293" max="11293" width="7.140625" style="153" customWidth="1"/>
    <col min="11294" max="11294" width="6" style="153" customWidth="1"/>
    <col min="11295" max="11295" width="8" style="153" customWidth="1"/>
    <col min="11296" max="11296" width="7.5703125" style="153" customWidth="1"/>
    <col min="11297" max="11535" width="11.42578125" style="153"/>
    <col min="11536" max="11536" width="29.42578125" style="153" customWidth="1"/>
    <col min="11537" max="11537" width="7" style="153" customWidth="1"/>
    <col min="11538" max="11538" width="6.140625" style="153" customWidth="1"/>
    <col min="11539" max="11539" width="6" style="153" customWidth="1"/>
    <col min="11540" max="11540" width="6.28515625" style="153" customWidth="1"/>
    <col min="11541" max="11541" width="6.140625" style="153" customWidth="1"/>
    <col min="11542" max="11542" width="5.7109375" style="153" customWidth="1"/>
    <col min="11543" max="11543" width="7.140625" style="153" customWidth="1"/>
    <col min="11544" max="11544" width="6.28515625" style="153" customWidth="1"/>
    <col min="11545" max="11545" width="6.42578125" style="153" customWidth="1"/>
    <col min="11546" max="11546" width="6.5703125" style="153" customWidth="1"/>
    <col min="11547" max="11547" width="6.28515625" style="153" customWidth="1"/>
    <col min="11548" max="11548" width="6.42578125" style="153" customWidth="1"/>
    <col min="11549" max="11549" width="7.140625" style="153" customWidth="1"/>
    <col min="11550" max="11550" width="6" style="153" customWidth="1"/>
    <col min="11551" max="11551" width="8" style="153" customWidth="1"/>
    <col min="11552" max="11552" width="7.5703125" style="153" customWidth="1"/>
    <col min="11553" max="11791" width="11.42578125" style="153"/>
    <col min="11792" max="11792" width="29.42578125" style="153" customWidth="1"/>
    <col min="11793" max="11793" width="7" style="153" customWidth="1"/>
    <col min="11794" max="11794" width="6.140625" style="153" customWidth="1"/>
    <col min="11795" max="11795" width="6" style="153" customWidth="1"/>
    <col min="11796" max="11796" width="6.28515625" style="153" customWidth="1"/>
    <col min="11797" max="11797" width="6.140625" style="153" customWidth="1"/>
    <col min="11798" max="11798" width="5.7109375" style="153" customWidth="1"/>
    <col min="11799" max="11799" width="7.140625" style="153" customWidth="1"/>
    <col min="11800" max="11800" width="6.28515625" style="153" customWidth="1"/>
    <col min="11801" max="11801" width="6.42578125" style="153" customWidth="1"/>
    <col min="11802" max="11802" width="6.5703125" style="153" customWidth="1"/>
    <col min="11803" max="11803" width="6.28515625" style="153" customWidth="1"/>
    <col min="11804" max="11804" width="6.42578125" style="153" customWidth="1"/>
    <col min="11805" max="11805" width="7.140625" style="153" customWidth="1"/>
    <col min="11806" max="11806" width="6" style="153" customWidth="1"/>
    <col min="11807" max="11807" width="8" style="153" customWidth="1"/>
    <col min="11808" max="11808" width="7.5703125" style="153" customWidth="1"/>
    <col min="11809" max="12047" width="11.42578125" style="153"/>
    <col min="12048" max="12048" width="29.42578125" style="153" customWidth="1"/>
    <col min="12049" max="12049" width="7" style="153" customWidth="1"/>
    <col min="12050" max="12050" width="6.140625" style="153" customWidth="1"/>
    <col min="12051" max="12051" width="6" style="153" customWidth="1"/>
    <col min="12052" max="12052" width="6.28515625" style="153" customWidth="1"/>
    <col min="12053" max="12053" width="6.140625" style="153" customWidth="1"/>
    <col min="12054" max="12054" width="5.7109375" style="153" customWidth="1"/>
    <col min="12055" max="12055" width="7.140625" style="153" customWidth="1"/>
    <col min="12056" max="12056" width="6.28515625" style="153" customWidth="1"/>
    <col min="12057" max="12057" width="6.42578125" style="153" customWidth="1"/>
    <col min="12058" max="12058" width="6.5703125" style="153" customWidth="1"/>
    <col min="12059" max="12059" width="6.28515625" style="153" customWidth="1"/>
    <col min="12060" max="12060" width="6.42578125" style="153" customWidth="1"/>
    <col min="12061" max="12061" width="7.140625" style="153" customWidth="1"/>
    <col min="12062" max="12062" width="6" style="153" customWidth="1"/>
    <col min="12063" max="12063" width="8" style="153" customWidth="1"/>
    <col min="12064" max="12064" width="7.5703125" style="153" customWidth="1"/>
    <col min="12065" max="12303" width="11.42578125" style="153"/>
    <col min="12304" max="12304" width="29.42578125" style="153" customWidth="1"/>
    <col min="12305" max="12305" width="7" style="153" customWidth="1"/>
    <col min="12306" max="12306" width="6.140625" style="153" customWidth="1"/>
    <col min="12307" max="12307" width="6" style="153" customWidth="1"/>
    <col min="12308" max="12308" width="6.28515625" style="153" customWidth="1"/>
    <col min="12309" max="12309" width="6.140625" style="153" customWidth="1"/>
    <col min="12310" max="12310" width="5.7109375" style="153" customWidth="1"/>
    <col min="12311" max="12311" width="7.140625" style="153" customWidth="1"/>
    <col min="12312" max="12312" width="6.28515625" style="153" customWidth="1"/>
    <col min="12313" max="12313" width="6.42578125" style="153" customWidth="1"/>
    <col min="12314" max="12314" width="6.5703125" style="153" customWidth="1"/>
    <col min="12315" max="12315" width="6.28515625" style="153" customWidth="1"/>
    <col min="12316" max="12316" width="6.42578125" style="153" customWidth="1"/>
    <col min="12317" max="12317" width="7.140625" style="153" customWidth="1"/>
    <col min="12318" max="12318" width="6" style="153" customWidth="1"/>
    <col min="12319" max="12319" width="8" style="153" customWidth="1"/>
    <col min="12320" max="12320" width="7.5703125" style="153" customWidth="1"/>
    <col min="12321" max="12559" width="11.42578125" style="153"/>
    <col min="12560" max="12560" width="29.42578125" style="153" customWidth="1"/>
    <col min="12561" max="12561" width="7" style="153" customWidth="1"/>
    <col min="12562" max="12562" width="6.140625" style="153" customWidth="1"/>
    <col min="12563" max="12563" width="6" style="153" customWidth="1"/>
    <col min="12564" max="12564" width="6.28515625" style="153" customWidth="1"/>
    <col min="12565" max="12565" width="6.140625" style="153" customWidth="1"/>
    <col min="12566" max="12566" width="5.7109375" style="153" customWidth="1"/>
    <col min="12567" max="12567" width="7.140625" style="153" customWidth="1"/>
    <col min="12568" max="12568" width="6.28515625" style="153" customWidth="1"/>
    <col min="12569" max="12569" width="6.42578125" style="153" customWidth="1"/>
    <col min="12570" max="12570" width="6.5703125" style="153" customWidth="1"/>
    <col min="12571" max="12571" width="6.28515625" style="153" customWidth="1"/>
    <col min="12572" max="12572" width="6.42578125" style="153" customWidth="1"/>
    <col min="12573" max="12573" width="7.140625" style="153" customWidth="1"/>
    <col min="12574" max="12574" width="6" style="153" customWidth="1"/>
    <col min="12575" max="12575" width="8" style="153" customWidth="1"/>
    <col min="12576" max="12576" width="7.5703125" style="153" customWidth="1"/>
    <col min="12577" max="12815" width="11.42578125" style="153"/>
    <col min="12816" max="12816" width="29.42578125" style="153" customWidth="1"/>
    <col min="12817" max="12817" width="7" style="153" customWidth="1"/>
    <col min="12818" max="12818" width="6.140625" style="153" customWidth="1"/>
    <col min="12819" max="12819" width="6" style="153" customWidth="1"/>
    <col min="12820" max="12820" width="6.28515625" style="153" customWidth="1"/>
    <col min="12821" max="12821" width="6.140625" style="153" customWidth="1"/>
    <col min="12822" max="12822" width="5.7109375" style="153" customWidth="1"/>
    <col min="12823" max="12823" width="7.140625" style="153" customWidth="1"/>
    <col min="12824" max="12824" width="6.28515625" style="153" customWidth="1"/>
    <col min="12825" max="12825" width="6.42578125" style="153" customWidth="1"/>
    <col min="12826" max="12826" width="6.5703125" style="153" customWidth="1"/>
    <col min="12827" max="12827" width="6.28515625" style="153" customWidth="1"/>
    <col min="12828" max="12828" width="6.42578125" style="153" customWidth="1"/>
    <col min="12829" max="12829" width="7.140625" style="153" customWidth="1"/>
    <col min="12830" max="12830" width="6" style="153" customWidth="1"/>
    <col min="12831" max="12831" width="8" style="153" customWidth="1"/>
    <col min="12832" max="12832" width="7.5703125" style="153" customWidth="1"/>
    <col min="12833" max="13071" width="11.42578125" style="153"/>
    <col min="13072" max="13072" width="29.42578125" style="153" customWidth="1"/>
    <col min="13073" max="13073" width="7" style="153" customWidth="1"/>
    <col min="13074" max="13074" width="6.140625" style="153" customWidth="1"/>
    <col min="13075" max="13075" width="6" style="153" customWidth="1"/>
    <col min="13076" max="13076" width="6.28515625" style="153" customWidth="1"/>
    <col min="13077" max="13077" width="6.140625" style="153" customWidth="1"/>
    <col min="13078" max="13078" width="5.7109375" style="153" customWidth="1"/>
    <col min="13079" max="13079" width="7.140625" style="153" customWidth="1"/>
    <col min="13080" max="13080" width="6.28515625" style="153" customWidth="1"/>
    <col min="13081" max="13081" width="6.42578125" style="153" customWidth="1"/>
    <col min="13082" max="13082" width="6.5703125" style="153" customWidth="1"/>
    <col min="13083" max="13083" width="6.28515625" style="153" customWidth="1"/>
    <col min="13084" max="13084" width="6.42578125" style="153" customWidth="1"/>
    <col min="13085" max="13085" width="7.140625" style="153" customWidth="1"/>
    <col min="13086" max="13086" width="6" style="153" customWidth="1"/>
    <col min="13087" max="13087" width="8" style="153" customWidth="1"/>
    <col min="13088" max="13088" width="7.5703125" style="153" customWidth="1"/>
    <col min="13089" max="13327" width="11.42578125" style="153"/>
    <col min="13328" max="13328" width="29.42578125" style="153" customWidth="1"/>
    <col min="13329" max="13329" width="7" style="153" customWidth="1"/>
    <col min="13330" max="13330" width="6.140625" style="153" customWidth="1"/>
    <col min="13331" max="13331" width="6" style="153" customWidth="1"/>
    <col min="13332" max="13332" width="6.28515625" style="153" customWidth="1"/>
    <col min="13333" max="13333" width="6.140625" style="153" customWidth="1"/>
    <col min="13334" max="13334" width="5.7109375" style="153" customWidth="1"/>
    <col min="13335" max="13335" width="7.140625" style="153" customWidth="1"/>
    <col min="13336" max="13336" width="6.28515625" style="153" customWidth="1"/>
    <col min="13337" max="13337" width="6.42578125" style="153" customWidth="1"/>
    <col min="13338" max="13338" width="6.5703125" style="153" customWidth="1"/>
    <col min="13339" max="13339" width="6.28515625" style="153" customWidth="1"/>
    <col min="13340" max="13340" width="6.42578125" style="153" customWidth="1"/>
    <col min="13341" max="13341" width="7.140625" style="153" customWidth="1"/>
    <col min="13342" max="13342" width="6" style="153" customWidth="1"/>
    <col min="13343" max="13343" width="8" style="153" customWidth="1"/>
    <col min="13344" max="13344" width="7.5703125" style="153" customWidth="1"/>
    <col min="13345" max="13583" width="11.42578125" style="153"/>
    <col min="13584" max="13584" width="29.42578125" style="153" customWidth="1"/>
    <col min="13585" max="13585" width="7" style="153" customWidth="1"/>
    <col min="13586" max="13586" width="6.140625" style="153" customWidth="1"/>
    <col min="13587" max="13587" width="6" style="153" customWidth="1"/>
    <col min="13588" max="13588" width="6.28515625" style="153" customWidth="1"/>
    <col min="13589" max="13589" width="6.140625" style="153" customWidth="1"/>
    <col min="13590" max="13590" width="5.7109375" style="153" customWidth="1"/>
    <col min="13591" max="13591" width="7.140625" style="153" customWidth="1"/>
    <col min="13592" max="13592" width="6.28515625" style="153" customWidth="1"/>
    <col min="13593" max="13593" width="6.42578125" style="153" customWidth="1"/>
    <col min="13594" max="13594" width="6.5703125" style="153" customWidth="1"/>
    <col min="13595" max="13595" width="6.28515625" style="153" customWidth="1"/>
    <col min="13596" max="13596" width="6.42578125" style="153" customWidth="1"/>
    <col min="13597" max="13597" width="7.140625" style="153" customWidth="1"/>
    <col min="13598" max="13598" width="6" style="153" customWidth="1"/>
    <col min="13599" max="13599" width="8" style="153" customWidth="1"/>
    <col min="13600" max="13600" width="7.5703125" style="153" customWidth="1"/>
    <col min="13601" max="13839" width="11.42578125" style="153"/>
    <col min="13840" max="13840" width="29.42578125" style="153" customWidth="1"/>
    <col min="13841" max="13841" width="7" style="153" customWidth="1"/>
    <col min="13842" max="13842" width="6.140625" style="153" customWidth="1"/>
    <col min="13843" max="13843" width="6" style="153" customWidth="1"/>
    <col min="13844" max="13844" width="6.28515625" style="153" customWidth="1"/>
    <col min="13845" max="13845" width="6.140625" style="153" customWidth="1"/>
    <col min="13846" max="13846" width="5.7109375" style="153" customWidth="1"/>
    <col min="13847" max="13847" width="7.140625" style="153" customWidth="1"/>
    <col min="13848" max="13848" width="6.28515625" style="153" customWidth="1"/>
    <col min="13849" max="13849" width="6.42578125" style="153" customWidth="1"/>
    <col min="13850" max="13850" width="6.5703125" style="153" customWidth="1"/>
    <col min="13851" max="13851" width="6.28515625" style="153" customWidth="1"/>
    <col min="13852" max="13852" width="6.42578125" style="153" customWidth="1"/>
    <col min="13853" max="13853" width="7.140625" style="153" customWidth="1"/>
    <col min="13854" max="13854" width="6" style="153" customWidth="1"/>
    <col min="13855" max="13855" width="8" style="153" customWidth="1"/>
    <col min="13856" max="13856" width="7.5703125" style="153" customWidth="1"/>
    <col min="13857" max="14095" width="11.42578125" style="153"/>
    <col min="14096" max="14096" width="29.42578125" style="153" customWidth="1"/>
    <col min="14097" max="14097" width="7" style="153" customWidth="1"/>
    <col min="14098" max="14098" width="6.140625" style="153" customWidth="1"/>
    <col min="14099" max="14099" width="6" style="153" customWidth="1"/>
    <col min="14100" max="14100" width="6.28515625" style="153" customWidth="1"/>
    <col min="14101" max="14101" width="6.140625" style="153" customWidth="1"/>
    <col min="14102" max="14102" width="5.7109375" style="153" customWidth="1"/>
    <col min="14103" max="14103" width="7.140625" style="153" customWidth="1"/>
    <col min="14104" max="14104" width="6.28515625" style="153" customWidth="1"/>
    <col min="14105" max="14105" width="6.42578125" style="153" customWidth="1"/>
    <col min="14106" max="14106" width="6.5703125" style="153" customWidth="1"/>
    <col min="14107" max="14107" width="6.28515625" style="153" customWidth="1"/>
    <col min="14108" max="14108" width="6.42578125" style="153" customWidth="1"/>
    <col min="14109" max="14109" width="7.140625" style="153" customWidth="1"/>
    <col min="14110" max="14110" width="6" style="153" customWidth="1"/>
    <col min="14111" max="14111" width="8" style="153" customWidth="1"/>
    <col min="14112" max="14112" width="7.5703125" style="153" customWidth="1"/>
    <col min="14113" max="14351" width="11.42578125" style="153"/>
    <col min="14352" max="14352" width="29.42578125" style="153" customWidth="1"/>
    <col min="14353" max="14353" width="7" style="153" customWidth="1"/>
    <col min="14354" max="14354" width="6.140625" style="153" customWidth="1"/>
    <col min="14355" max="14355" width="6" style="153" customWidth="1"/>
    <col min="14356" max="14356" width="6.28515625" style="153" customWidth="1"/>
    <col min="14357" max="14357" width="6.140625" style="153" customWidth="1"/>
    <col min="14358" max="14358" width="5.7109375" style="153" customWidth="1"/>
    <col min="14359" max="14359" width="7.140625" style="153" customWidth="1"/>
    <col min="14360" max="14360" width="6.28515625" style="153" customWidth="1"/>
    <col min="14361" max="14361" width="6.42578125" style="153" customWidth="1"/>
    <col min="14362" max="14362" width="6.5703125" style="153" customWidth="1"/>
    <col min="14363" max="14363" width="6.28515625" style="153" customWidth="1"/>
    <col min="14364" max="14364" width="6.42578125" style="153" customWidth="1"/>
    <col min="14365" max="14365" width="7.140625" style="153" customWidth="1"/>
    <col min="14366" max="14366" width="6" style="153" customWidth="1"/>
    <col min="14367" max="14367" width="8" style="153" customWidth="1"/>
    <col min="14368" max="14368" width="7.5703125" style="153" customWidth="1"/>
    <col min="14369" max="14607" width="11.42578125" style="153"/>
    <col min="14608" max="14608" width="29.42578125" style="153" customWidth="1"/>
    <col min="14609" max="14609" width="7" style="153" customWidth="1"/>
    <col min="14610" max="14610" width="6.140625" style="153" customWidth="1"/>
    <col min="14611" max="14611" width="6" style="153" customWidth="1"/>
    <col min="14612" max="14612" width="6.28515625" style="153" customWidth="1"/>
    <col min="14613" max="14613" width="6.140625" style="153" customWidth="1"/>
    <col min="14614" max="14614" width="5.7109375" style="153" customWidth="1"/>
    <col min="14615" max="14615" width="7.140625" style="153" customWidth="1"/>
    <col min="14616" max="14616" width="6.28515625" style="153" customWidth="1"/>
    <col min="14617" max="14617" width="6.42578125" style="153" customWidth="1"/>
    <col min="14618" max="14618" width="6.5703125" style="153" customWidth="1"/>
    <col min="14619" max="14619" width="6.28515625" style="153" customWidth="1"/>
    <col min="14620" max="14620" width="6.42578125" style="153" customWidth="1"/>
    <col min="14621" max="14621" width="7.140625" style="153" customWidth="1"/>
    <col min="14622" max="14622" width="6" style="153" customWidth="1"/>
    <col min="14623" max="14623" width="8" style="153" customWidth="1"/>
    <col min="14624" max="14624" width="7.5703125" style="153" customWidth="1"/>
    <col min="14625" max="14863" width="11.42578125" style="153"/>
    <col min="14864" max="14864" width="29.42578125" style="153" customWidth="1"/>
    <col min="14865" max="14865" width="7" style="153" customWidth="1"/>
    <col min="14866" max="14866" width="6.140625" style="153" customWidth="1"/>
    <col min="14867" max="14867" width="6" style="153" customWidth="1"/>
    <col min="14868" max="14868" width="6.28515625" style="153" customWidth="1"/>
    <col min="14869" max="14869" width="6.140625" style="153" customWidth="1"/>
    <col min="14870" max="14870" width="5.7109375" style="153" customWidth="1"/>
    <col min="14871" max="14871" width="7.140625" style="153" customWidth="1"/>
    <col min="14872" max="14872" width="6.28515625" style="153" customWidth="1"/>
    <col min="14873" max="14873" width="6.42578125" style="153" customWidth="1"/>
    <col min="14874" max="14874" width="6.5703125" style="153" customWidth="1"/>
    <col min="14875" max="14875" width="6.28515625" style="153" customWidth="1"/>
    <col min="14876" max="14876" width="6.42578125" style="153" customWidth="1"/>
    <col min="14877" max="14877" width="7.140625" style="153" customWidth="1"/>
    <col min="14878" max="14878" width="6" style="153" customWidth="1"/>
    <col min="14879" max="14879" width="8" style="153" customWidth="1"/>
    <col min="14880" max="14880" width="7.5703125" style="153" customWidth="1"/>
    <col min="14881" max="15119" width="11.42578125" style="153"/>
    <col min="15120" max="15120" width="29.42578125" style="153" customWidth="1"/>
    <col min="15121" max="15121" width="7" style="153" customWidth="1"/>
    <col min="15122" max="15122" width="6.140625" style="153" customWidth="1"/>
    <col min="15123" max="15123" width="6" style="153" customWidth="1"/>
    <col min="15124" max="15124" width="6.28515625" style="153" customWidth="1"/>
    <col min="15125" max="15125" width="6.140625" style="153" customWidth="1"/>
    <col min="15126" max="15126" width="5.7109375" style="153" customWidth="1"/>
    <col min="15127" max="15127" width="7.140625" style="153" customWidth="1"/>
    <col min="15128" max="15128" width="6.28515625" style="153" customWidth="1"/>
    <col min="15129" max="15129" width="6.42578125" style="153" customWidth="1"/>
    <col min="15130" max="15130" width="6.5703125" style="153" customWidth="1"/>
    <col min="15131" max="15131" width="6.28515625" style="153" customWidth="1"/>
    <col min="15132" max="15132" width="6.42578125" style="153" customWidth="1"/>
    <col min="15133" max="15133" width="7.140625" style="153" customWidth="1"/>
    <col min="15134" max="15134" width="6" style="153" customWidth="1"/>
    <col min="15135" max="15135" width="8" style="153" customWidth="1"/>
    <col min="15136" max="15136" width="7.5703125" style="153" customWidth="1"/>
    <col min="15137" max="15375" width="11.42578125" style="153"/>
    <col min="15376" max="15376" width="29.42578125" style="153" customWidth="1"/>
    <col min="15377" max="15377" width="7" style="153" customWidth="1"/>
    <col min="15378" max="15378" width="6.140625" style="153" customWidth="1"/>
    <col min="15379" max="15379" width="6" style="153" customWidth="1"/>
    <col min="15380" max="15380" width="6.28515625" style="153" customWidth="1"/>
    <col min="15381" max="15381" width="6.140625" style="153" customWidth="1"/>
    <col min="15382" max="15382" width="5.7109375" style="153" customWidth="1"/>
    <col min="15383" max="15383" width="7.140625" style="153" customWidth="1"/>
    <col min="15384" max="15384" width="6.28515625" style="153" customWidth="1"/>
    <col min="15385" max="15385" width="6.42578125" style="153" customWidth="1"/>
    <col min="15386" max="15386" width="6.5703125" style="153" customWidth="1"/>
    <col min="15387" max="15387" width="6.28515625" style="153" customWidth="1"/>
    <col min="15388" max="15388" width="6.42578125" style="153" customWidth="1"/>
    <col min="15389" max="15389" width="7.140625" style="153" customWidth="1"/>
    <col min="15390" max="15390" width="6" style="153" customWidth="1"/>
    <col min="15391" max="15391" width="8" style="153" customWidth="1"/>
    <col min="15392" max="15392" width="7.5703125" style="153" customWidth="1"/>
    <col min="15393" max="15631" width="11.42578125" style="153"/>
    <col min="15632" max="15632" width="29.42578125" style="153" customWidth="1"/>
    <col min="15633" max="15633" width="7" style="153" customWidth="1"/>
    <col min="15634" max="15634" width="6.140625" style="153" customWidth="1"/>
    <col min="15635" max="15635" width="6" style="153" customWidth="1"/>
    <col min="15636" max="15636" width="6.28515625" style="153" customWidth="1"/>
    <col min="15637" max="15637" width="6.140625" style="153" customWidth="1"/>
    <col min="15638" max="15638" width="5.7109375" style="153" customWidth="1"/>
    <col min="15639" max="15639" width="7.140625" style="153" customWidth="1"/>
    <col min="15640" max="15640" width="6.28515625" style="153" customWidth="1"/>
    <col min="15641" max="15641" width="6.42578125" style="153" customWidth="1"/>
    <col min="15642" max="15642" width="6.5703125" style="153" customWidth="1"/>
    <col min="15643" max="15643" width="6.28515625" style="153" customWidth="1"/>
    <col min="15644" max="15644" width="6.42578125" style="153" customWidth="1"/>
    <col min="15645" max="15645" width="7.140625" style="153" customWidth="1"/>
    <col min="15646" max="15646" width="6" style="153" customWidth="1"/>
    <col min="15647" max="15647" width="8" style="153" customWidth="1"/>
    <col min="15648" max="15648" width="7.5703125" style="153" customWidth="1"/>
    <col min="15649" max="15887" width="11.42578125" style="153"/>
    <col min="15888" max="15888" width="29.42578125" style="153" customWidth="1"/>
    <col min="15889" max="15889" width="7" style="153" customWidth="1"/>
    <col min="15890" max="15890" width="6.140625" style="153" customWidth="1"/>
    <col min="15891" max="15891" width="6" style="153" customWidth="1"/>
    <col min="15892" max="15892" width="6.28515625" style="153" customWidth="1"/>
    <col min="15893" max="15893" width="6.140625" style="153" customWidth="1"/>
    <col min="15894" max="15894" width="5.7109375" style="153" customWidth="1"/>
    <col min="15895" max="15895" width="7.140625" style="153" customWidth="1"/>
    <col min="15896" max="15896" width="6.28515625" style="153" customWidth="1"/>
    <col min="15897" max="15897" width="6.42578125" style="153" customWidth="1"/>
    <col min="15898" max="15898" width="6.5703125" style="153" customWidth="1"/>
    <col min="15899" max="15899" width="6.28515625" style="153" customWidth="1"/>
    <col min="15900" max="15900" width="6.42578125" style="153" customWidth="1"/>
    <col min="15901" max="15901" width="7.140625" style="153" customWidth="1"/>
    <col min="15902" max="15902" width="6" style="153" customWidth="1"/>
    <col min="15903" max="15903" width="8" style="153" customWidth="1"/>
    <col min="15904" max="15904" width="7.5703125" style="153" customWidth="1"/>
    <col min="15905" max="16143" width="11.42578125" style="153"/>
    <col min="16144" max="16144" width="29.42578125" style="153" customWidth="1"/>
    <col min="16145" max="16145" width="7" style="153" customWidth="1"/>
    <col min="16146" max="16146" width="6.140625" style="153" customWidth="1"/>
    <col min="16147" max="16147" width="6" style="153" customWidth="1"/>
    <col min="16148" max="16148" width="6.28515625" style="153" customWidth="1"/>
    <col min="16149" max="16149" width="6.140625" style="153" customWidth="1"/>
    <col min="16150" max="16150" width="5.7109375" style="153" customWidth="1"/>
    <col min="16151" max="16151" width="7.140625" style="153" customWidth="1"/>
    <col min="16152" max="16152" width="6.28515625" style="153" customWidth="1"/>
    <col min="16153" max="16153" width="6.42578125" style="153" customWidth="1"/>
    <col min="16154" max="16154" width="6.5703125" style="153" customWidth="1"/>
    <col min="16155" max="16155" width="6.28515625" style="153" customWidth="1"/>
    <col min="16156" max="16156" width="6.42578125" style="153" customWidth="1"/>
    <col min="16157" max="16157" width="7.140625" style="153" customWidth="1"/>
    <col min="16158" max="16158" width="6" style="153" customWidth="1"/>
    <col min="16159" max="16159" width="8" style="153" customWidth="1"/>
    <col min="16160" max="16160" width="7.5703125" style="153" customWidth="1"/>
    <col min="16161" max="16384" width="11.42578125" style="153"/>
  </cols>
  <sheetData>
    <row r="1" spans="1:33" s="149" customFormat="1" ht="15.75" customHeight="1" x14ac:dyDescent="0.2">
      <c r="A1" s="173" t="s">
        <v>394</v>
      </c>
      <c r="B1" s="148"/>
      <c r="C1" s="148"/>
      <c r="D1" s="148"/>
      <c r="E1" s="148"/>
      <c r="F1" s="148"/>
      <c r="G1" s="148"/>
      <c r="H1" s="148"/>
      <c r="I1" s="148"/>
      <c r="J1" s="148"/>
      <c r="K1" s="148"/>
      <c r="L1" s="148"/>
      <c r="M1" s="148"/>
      <c r="N1" s="148"/>
      <c r="O1" s="148"/>
      <c r="P1" s="148"/>
      <c r="Q1" s="148"/>
      <c r="R1" s="148"/>
      <c r="S1" s="148"/>
      <c r="T1" s="148"/>
      <c r="U1" s="148"/>
      <c r="V1" s="148"/>
      <c r="W1" s="148"/>
      <c r="X1" s="148"/>
      <c r="Y1" s="148"/>
      <c r="Z1" s="3"/>
      <c r="AA1" s="3"/>
      <c r="AB1" s="3"/>
      <c r="AC1" s="3"/>
      <c r="AD1" s="1486" t="s">
        <v>319</v>
      </c>
      <c r="AE1" s="1486"/>
      <c r="AF1" s="1486"/>
      <c r="AG1" s="1486"/>
    </row>
    <row r="2" spans="1:33" s="149" customFormat="1" ht="13.5" customHeight="1" x14ac:dyDescent="0.2">
      <c r="A2" s="173" t="s">
        <v>395</v>
      </c>
      <c r="B2" s="148"/>
      <c r="C2" s="148"/>
      <c r="D2" s="148"/>
      <c r="E2" s="148"/>
      <c r="F2" s="148"/>
      <c r="G2" s="148"/>
      <c r="H2" s="148"/>
      <c r="I2" s="148"/>
      <c r="J2" s="148"/>
      <c r="K2" s="148"/>
      <c r="L2" s="148"/>
      <c r="M2" s="148"/>
      <c r="N2" s="148"/>
      <c r="O2" s="148"/>
      <c r="P2" s="148"/>
      <c r="Q2" s="148"/>
      <c r="R2" s="148"/>
      <c r="S2" s="148"/>
      <c r="T2" s="148"/>
      <c r="U2" s="148"/>
      <c r="V2" s="148"/>
      <c r="W2" s="148"/>
      <c r="X2" s="148"/>
      <c r="Y2" s="148"/>
      <c r="Z2" s="3"/>
      <c r="AA2" s="3"/>
      <c r="AB2" s="3"/>
      <c r="AC2" s="3"/>
      <c r="AD2" s="752"/>
      <c r="AE2" s="752"/>
      <c r="AF2" s="697"/>
      <c r="AG2" s="752"/>
    </row>
    <row r="3" spans="1:33" s="151" customFormat="1" ht="17.100000000000001" customHeight="1" x14ac:dyDescent="0.2">
      <c r="A3" s="173" t="s">
        <v>34</v>
      </c>
      <c r="B3" s="576"/>
      <c r="C3" s="576"/>
      <c r="D3" s="576"/>
      <c r="E3" s="576"/>
      <c r="F3" s="576"/>
      <c r="G3" s="576"/>
      <c r="H3" s="576"/>
      <c r="I3" s="576"/>
      <c r="J3" s="576"/>
      <c r="K3" s="576"/>
      <c r="L3" s="576"/>
      <c r="M3" s="576"/>
      <c r="N3" s="752"/>
      <c r="O3" s="752"/>
      <c r="P3" s="752"/>
      <c r="Q3" s="752"/>
      <c r="R3" s="752"/>
      <c r="S3" s="752"/>
      <c r="T3" s="752"/>
      <c r="U3" s="752"/>
      <c r="V3" s="752"/>
      <c r="W3" s="752"/>
      <c r="X3" s="752"/>
      <c r="Y3" s="752"/>
      <c r="Z3" s="752"/>
      <c r="AA3" s="752"/>
      <c r="AB3" s="752"/>
      <c r="AC3" s="752"/>
      <c r="AD3" s="752"/>
      <c r="AE3" s="752"/>
      <c r="AF3" s="752"/>
      <c r="AG3" s="752"/>
    </row>
    <row r="4" spans="1:33" s="151" customFormat="1" ht="10.5" customHeight="1" x14ac:dyDescent="0.2">
      <c r="A4" s="577"/>
      <c r="B4" s="576"/>
      <c r="C4" s="576"/>
      <c r="D4" s="576"/>
      <c r="E4" s="576"/>
      <c r="F4" s="576"/>
      <c r="G4" s="576"/>
      <c r="H4" s="576"/>
      <c r="I4" s="576"/>
      <c r="J4" s="576"/>
      <c r="K4" s="576"/>
      <c r="L4" s="576"/>
      <c r="M4" s="576"/>
      <c r="N4" s="752"/>
      <c r="O4" s="752"/>
      <c r="P4" s="752"/>
      <c r="Q4" s="752"/>
      <c r="R4" s="752"/>
      <c r="S4" s="752"/>
      <c r="T4" s="752"/>
      <c r="U4" s="752"/>
      <c r="V4" s="752"/>
      <c r="W4" s="752"/>
      <c r="X4" s="752"/>
      <c r="Y4" s="752"/>
      <c r="Z4" s="752"/>
      <c r="AA4" s="752"/>
      <c r="AB4" s="752"/>
      <c r="AC4" s="752"/>
      <c r="AD4" s="752"/>
      <c r="AE4" s="752"/>
      <c r="AF4" s="752"/>
      <c r="AG4" s="752"/>
    </row>
    <row r="5" spans="1:33" s="152" customFormat="1" ht="15.75" customHeight="1" x14ac:dyDescent="0.25">
      <c r="A5" s="1457" t="s">
        <v>396</v>
      </c>
      <c r="B5" s="1459" t="s">
        <v>397</v>
      </c>
      <c r="C5" s="1459"/>
      <c r="D5" s="1459"/>
      <c r="E5" s="1459"/>
      <c r="F5" s="1459"/>
      <c r="G5" s="1459"/>
      <c r="H5" s="1459"/>
      <c r="I5" s="1459"/>
      <c r="J5" s="1459"/>
      <c r="K5" s="1459"/>
      <c r="L5" s="1459"/>
      <c r="M5" s="1459"/>
      <c r="N5" s="1459"/>
      <c r="O5" s="1459"/>
      <c r="P5" s="1459"/>
      <c r="Q5" s="1459"/>
      <c r="R5" s="1459"/>
      <c r="S5" s="1459"/>
      <c r="T5" s="1459"/>
      <c r="U5" s="1459"/>
      <c r="V5" s="1459"/>
      <c r="W5" s="1459"/>
      <c r="X5" s="1459"/>
      <c r="Y5" s="1459"/>
      <c r="Z5" s="1459"/>
      <c r="AA5" s="1459"/>
      <c r="AB5" s="1459"/>
      <c r="AC5" s="1459"/>
      <c r="AD5" s="1459"/>
      <c r="AE5" s="1459"/>
      <c r="AF5" s="1459"/>
      <c r="AG5" s="1459"/>
    </row>
    <row r="6" spans="1:33" ht="25.5" customHeight="1" x14ac:dyDescent="0.2">
      <c r="A6" s="1691"/>
      <c r="B6" s="1690" t="s">
        <v>398</v>
      </c>
      <c r="C6" s="1690"/>
      <c r="D6" s="1690"/>
      <c r="E6" s="1690"/>
      <c r="F6" s="1458" t="s">
        <v>399</v>
      </c>
      <c r="G6" s="1458"/>
      <c r="H6" s="1458"/>
      <c r="I6" s="1458"/>
      <c r="J6" s="1458" t="s">
        <v>329</v>
      </c>
      <c r="K6" s="1458"/>
      <c r="L6" s="1458"/>
      <c r="M6" s="1458"/>
      <c r="N6" s="1458" t="s">
        <v>400</v>
      </c>
      <c r="O6" s="1458"/>
      <c r="P6" s="1458"/>
      <c r="Q6" s="1458"/>
      <c r="R6" s="1458" t="s">
        <v>401</v>
      </c>
      <c r="S6" s="1458"/>
      <c r="T6" s="1458"/>
      <c r="U6" s="1458"/>
      <c r="V6" s="1458" t="s">
        <v>402</v>
      </c>
      <c r="W6" s="1458"/>
      <c r="X6" s="1458"/>
      <c r="Y6" s="1458"/>
      <c r="Z6" s="1458" t="s">
        <v>2091</v>
      </c>
      <c r="AA6" s="1458"/>
      <c r="AB6" s="1458"/>
      <c r="AC6" s="1458"/>
      <c r="AD6" s="1458" t="s">
        <v>403</v>
      </c>
      <c r="AE6" s="1458"/>
      <c r="AF6" s="1458"/>
      <c r="AG6" s="1458"/>
    </row>
    <row r="7" spans="1:33" ht="17.25" customHeight="1" x14ac:dyDescent="0.2">
      <c r="A7" s="1691"/>
      <c r="B7" s="1423">
        <v>2012</v>
      </c>
      <c r="C7" s="1423"/>
      <c r="D7" s="1423">
        <v>2013</v>
      </c>
      <c r="E7" s="1423"/>
      <c r="F7" s="1423">
        <v>2012</v>
      </c>
      <c r="G7" s="1423"/>
      <c r="H7" s="1423">
        <v>2013</v>
      </c>
      <c r="I7" s="1423"/>
      <c r="J7" s="1423">
        <v>2012</v>
      </c>
      <c r="K7" s="1423"/>
      <c r="L7" s="1423">
        <v>2013</v>
      </c>
      <c r="M7" s="1423"/>
      <c r="N7" s="1423">
        <v>2012</v>
      </c>
      <c r="O7" s="1423"/>
      <c r="P7" s="1423">
        <v>2013</v>
      </c>
      <c r="Q7" s="1423"/>
      <c r="R7" s="1423">
        <v>2012</v>
      </c>
      <c r="S7" s="1423"/>
      <c r="T7" s="1423">
        <v>2013</v>
      </c>
      <c r="U7" s="1423"/>
      <c r="V7" s="1423">
        <v>2012</v>
      </c>
      <c r="W7" s="1423"/>
      <c r="X7" s="1423">
        <v>2013</v>
      </c>
      <c r="Y7" s="1423"/>
      <c r="Z7" s="1423">
        <v>2012</v>
      </c>
      <c r="AA7" s="1423"/>
      <c r="AB7" s="1423">
        <v>2013</v>
      </c>
      <c r="AC7" s="1423"/>
      <c r="AD7" s="1423">
        <v>2012</v>
      </c>
      <c r="AE7" s="1423"/>
      <c r="AF7" s="1332">
        <v>2013</v>
      </c>
      <c r="AG7" s="583"/>
    </row>
    <row r="8" spans="1:33" s="154" customFormat="1" ht="15" customHeight="1" x14ac:dyDescent="0.2">
      <c r="A8" s="801" t="s">
        <v>0</v>
      </c>
      <c r="B8" s="802">
        <f t="shared" ref="B8:AD8" si="0">SUM(B9:B30)</f>
        <v>3</v>
      </c>
      <c r="C8" s="802"/>
      <c r="D8" s="803">
        <f t="shared" si="0"/>
        <v>42</v>
      </c>
      <c r="E8" s="803"/>
      <c r="F8" s="802">
        <f t="shared" si="0"/>
        <v>36</v>
      </c>
      <c r="G8" s="802"/>
      <c r="H8" s="803">
        <f t="shared" si="0"/>
        <v>134</v>
      </c>
      <c r="I8" s="803"/>
      <c r="J8" s="802">
        <f t="shared" si="0"/>
        <v>18</v>
      </c>
      <c r="K8" s="802"/>
      <c r="L8" s="803">
        <f t="shared" si="0"/>
        <v>60</v>
      </c>
      <c r="M8" s="803"/>
      <c r="N8" s="802">
        <f t="shared" si="0"/>
        <v>20</v>
      </c>
      <c r="O8" s="802"/>
      <c r="P8" s="803">
        <f t="shared" si="0"/>
        <v>41</v>
      </c>
      <c r="Q8" s="803"/>
      <c r="R8" s="802">
        <f t="shared" si="0"/>
        <v>1</v>
      </c>
      <c r="S8" s="802"/>
      <c r="T8" s="803">
        <f t="shared" si="0"/>
        <v>12</v>
      </c>
      <c r="U8" s="803"/>
      <c r="V8" s="802">
        <f t="shared" si="0"/>
        <v>2</v>
      </c>
      <c r="W8" s="802"/>
      <c r="X8" s="803">
        <f t="shared" si="0"/>
        <v>18</v>
      </c>
      <c r="Y8" s="803"/>
      <c r="Z8" s="802">
        <f t="shared" si="0"/>
        <v>1</v>
      </c>
      <c r="AA8" s="802"/>
      <c r="AB8" s="803">
        <f t="shared" si="0"/>
        <v>5</v>
      </c>
      <c r="AC8" s="803"/>
      <c r="AD8" s="802">
        <f t="shared" si="0"/>
        <v>2</v>
      </c>
      <c r="AE8" s="802"/>
      <c r="AF8" s="804">
        <v>27</v>
      </c>
      <c r="AG8" s="805"/>
    </row>
    <row r="9" spans="1:33" s="154" customFormat="1" ht="12.95" customHeight="1" x14ac:dyDescent="0.2">
      <c r="A9" s="979" t="s">
        <v>18</v>
      </c>
      <c r="B9" s="958">
        <v>0</v>
      </c>
      <c r="C9" s="958"/>
      <c r="D9" s="1061">
        <v>0</v>
      </c>
      <c r="E9" s="1061"/>
      <c r="F9" s="958">
        <v>0</v>
      </c>
      <c r="G9" s="958"/>
      <c r="H9" s="1059">
        <v>3</v>
      </c>
      <c r="I9" s="1059"/>
      <c r="J9" s="958">
        <v>1</v>
      </c>
      <c r="K9" s="958"/>
      <c r="L9" s="1059">
        <v>4</v>
      </c>
      <c r="M9" s="1059"/>
      <c r="N9" s="958">
        <v>0</v>
      </c>
      <c r="O9" s="958"/>
      <c r="P9" s="1059">
        <v>2</v>
      </c>
      <c r="Q9" s="1059"/>
      <c r="R9" s="958">
        <v>0</v>
      </c>
      <c r="S9" s="958"/>
      <c r="T9" s="1059">
        <v>0</v>
      </c>
      <c r="U9" s="1059"/>
      <c r="V9" s="958">
        <v>0</v>
      </c>
      <c r="W9" s="958"/>
      <c r="X9" s="1059">
        <v>3</v>
      </c>
      <c r="Y9" s="1059"/>
      <c r="Z9" s="958">
        <v>0</v>
      </c>
      <c r="AA9" s="958"/>
      <c r="AB9" s="1059">
        <v>1</v>
      </c>
      <c r="AC9" s="1059"/>
      <c r="AD9" s="958">
        <v>0</v>
      </c>
      <c r="AE9" s="958"/>
      <c r="AF9" s="1059">
        <v>2</v>
      </c>
      <c r="AG9" s="1062"/>
    </row>
    <row r="10" spans="1:33" ht="12.95" customHeight="1" x14ac:dyDescent="0.2">
      <c r="A10" s="869" t="s">
        <v>2149</v>
      </c>
      <c r="B10" s="161">
        <v>0</v>
      </c>
      <c r="C10" s="161"/>
      <c r="D10" s="52">
        <v>3</v>
      </c>
      <c r="E10" s="52"/>
      <c r="F10" s="161">
        <v>2</v>
      </c>
      <c r="G10" s="161"/>
      <c r="H10" s="183">
        <v>35</v>
      </c>
      <c r="I10" s="183"/>
      <c r="J10" s="161">
        <v>2</v>
      </c>
      <c r="K10" s="161"/>
      <c r="L10" s="183">
        <v>8</v>
      </c>
      <c r="M10" s="183"/>
      <c r="N10" s="161">
        <v>2</v>
      </c>
      <c r="O10" s="161"/>
      <c r="P10" s="183">
        <v>2</v>
      </c>
      <c r="Q10" s="183"/>
      <c r="R10" s="161">
        <v>0</v>
      </c>
      <c r="S10" s="161"/>
      <c r="T10" s="183">
        <v>7</v>
      </c>
      <c r="U10" s="183"/>
      <c r="V10" s="161">
        <v>1</v>
      </c>
      <c r="W10" s="161"/>
      <c r="X10" s="183">
        <v>5</v>
      </c>
      <c r="Y10" s="183"/>
      <c r="Z10" s="161">
        <v>0</v>
      </c>
      <c r="AA10" s="161"/>
      <c r="AB10" s="183">
        <v>1</v>
      </c>
      <c r="AC10" s="183"/>
      <c r="AD10" s="161">
        <v>0</v>
      </c>
      <c r="AE10" s="161"/>
      <c r="AF10" s="183">
        <v>4</v>
      </c>
      <c r="AG10" s="169"/>
    </row>
    <row r="11" spans="1:33" ht="12.95" customHeight="1" x14ac:dyDescent="0.2">
      <c r="A11" s="869" t="s">
        <v>2</v>
      </c>
      <c r="B11" s="161">
        <v>0</v>
      </c>
      <c r="C11" s="161"/>
      <c r="D11" s="52">
        <v>1</v>
      </c>
      <c r="E11" s="52"/>
      <c r="F11" s="161">
        <v>2</v>
      </c>
      <c r="G11" s="161"/>
      <c r="H11" s="183">
        <v>6</v>
      </c>
      <c r="I11" s="183"/>
      <c r="J11" s="161">
        <v>6</v>
      </c>
      <c r="K11" s="161"/>
      <c r="L11" s="183">
        <v>9</v>
      </c>
      <c r="M11" s="183"/>
      <c r="N11" s="161">
        <v>0</v>
      </c>
      <c r="O11" s="161"/>
      <c r="P11" s="183">
        <v>2</v>
      </c>
      <c r="Q11" s="183"/>
      <c r="R11" s="161">
        <v>0</v>
      </c>
      <c r="S11" s="161"/>
      <c r="T11" s="183">
        <v>0</v>
      </c>
      <c r="U11" s="183"/>
      <c r="V11" s="161">
        <v>0</v>
      </c>
      <c r="W11" s="161"/>
      <c r="X11" s="183">
        <v>4</v>
      </c>
      <c r="Y11" s="183"/>
      <c r="Z11" s="161">
        <v>0</v>
      </c>
      <c r="AA11" s="161"/>
      <c r="AB11" s="183">
        <v>2</v>
      </c>
      <c r="AC11" s="183"/>
      <c r="AD11" s="161">
        <v>0</v>
      </c>
      <c r="AE11" s="161"/>
      <c r="AF11" s="183">
        <v>2</v>
      </c>
      <c r="AG11" s="169"/>
    </row>
    <row r="12" spans="1:33" ht="12.95" customHeight="1" x14ac:dyDescent="0.2">
      <c r="A12" s="869" t="s">
        <v>3</v>
      </c>
      <c r="B12" s="161">
        <v>0</v>
      </c>
      <c r="C12" s="161"/>
      <c r="D12" s="52">
        <v>0</v>
      </c>
      <c r="E12" s="52"/>
      <c r="F12" s="161">
        <v>0</v>
      </c>
      <c r="G12" s="161"/>
      <c r="H12" s="183">
        <v>1</v>
      </c>
      <c r="I12" s="183"/>
      <c r="J12" s="161">
        <v>0</v>
      </c>
      <c r="K12" s="161"/>
      <c r="L12" s="183">
        <v>0</v>
      </c>
      <c r="M12" s="183"/>
      <c r="N12" s="161">
        <v>0</v>
      </c>
      <c r="O12" s="161"/>
      <c r="P12" s="183">
        <v>0</v>
      </c>
      <c r="Q12" s="183"/>
      <c r="R12" s="161">
        <v>0</v>
      </c>
      <c r="S12" s="161"/>
      <c r="T12" s="183">
        <v>0</v>
      </c>
      <c r="U12" s="183"/>
      <c r="V12" s="161">
        <v>0</v>
      </c>
      <c r="W12" s="161"/>
      <c r="X12" s="183">
        <v>0</v>
      </c>
      <c r="Y12" s="183"/>
      <c r="Z12" s="161">
        <v>0</v>
      </c>
      <c r="AA12" s="161"/>
      <c r="AB12" s="183">
        <v>0</v>
      </c>
      <c r="AC12" s="183"/>
      <c r="AD12" s="161">
        <v>0</v>
      </c>
      <c r="AE12" s="161"/>
      <c r="AF12" s="183">
        <v>0</v>
      </c>
      <c r="AG12" s="169"/>
    </row>
    <row r="13" spans="1:33" ht="12.95" customHeight="1" x14ac:dyDescent="0.2">
      <c r="A13" s="869" t="s">
        <v>4</v>
      </c>
      <c r="B13" s="161">
        <v>0</v>
      </c>
      <c r="C13" s="161"/>
      <c r="D13" s="52">
        <v>0</v>
      </c>
      <c r="E13" s="52"/>
      <c r="F13" s="161">
        <v>0</v>
      </c>
      <c r="G13" s="161"/>
      <c r="H13" s="183">
        <v>0</v>
      </c>
      <c r="I13" s="183"/>
      <c r="J13" s="161">
        <v>1</v>
      </c>
      <c r="K13" s="161"/>
      <c r="L13" s="183">
        <v>1</v>
      </c>
      <c r="M13" s="183"/>
      <c r="N13" s="161">
        <v>0</v>
      </c>
      <c r="O13" s="161"/>
      <c r="P13" s="183">
        <v>1</v>
      </c>
      <c r="Q13" s="183"/>
      <c r="R13" s="161">
        <v>0</v>
      </c>
      <c r="S13" s="161"/>
      <c r="T13" s="183">
        <v>0</v>
      </c>
      <c r="U13" s="183"/>
      <c r="V13" s="161">
        <v>0</v>
      </c>
      <c r="W13" s="161"/>
      <c r="X13" s="183">
        <v>0</v>
      </c>
      <c r="Y13" s="183"/>
      <c r="Z13" s="161">
        <v>0</v>
      </c>
      <c r="AA13" s="161"/>
      <c r="AB13" s="183">
        <v>0</v>
      </c>
      <c r="AC13" s="183"/>
      <c r="AD13" s="161">
        <v>0</v>
      </c>
      <c r="AE13" s="161"/>
      <c r="AF13" s="183">
        <v>0</v>
      </c>
      <c r="AG13" s="169"/>
    </row>
    <row r="14" spans="1:33" ht="12.95" customHeight="1" x14ac:dyDescent="0.2">
      <c r="A14" s="869" t="s">
        <v>5</v>
      </c>
      <c r="B14" s="161">
        <v>0</v>
      </c>
      <c r="C14" s="161"/>
      <c r="D14" s="52">
        <v>0</v>
      </c>
      <c r="E14" s="52"/>
      <c r="F14" s="161">
        <v>0</v>
      </c>
      <c r="G14" s="161"/>
      <c r="H14" s="183">
        <v>1</v>
      </c>
      <c r="I14" s="183"/>
      <c r="J14" s="161">
        <v>1</v>
      </c>
      <c r="K14" s="161"/>
      <c r="L14" s="183">
        <v>2</v>
      </c>
      <c r="M14" s="183"/>
      <c r="N14" s="161">
        <v>0</v>
      </c>
      <c r="O14" s="161"/>
      <c r="P14" s="183">
        <v>2</v>
      </c>
      <c r="Q14" s="183"/>
      <c r="R14" s="161">
        <v>0</v>
      </c>
      <c r="S14" s="161"/>
      <c r="T14" s="183">
        <v>0</v>
      </c>
      <c r="U14" s="183"/>
      <c r="V14" s="161">
        <v>0</v>
      </c>
      <c r="W14" s="161"/>
      <c r="X14" s="183">
        <v>0</v>
      </c>
      <c r="Y14" s="183"/>
      <c r="Z14" s="161">
        <v>0</v>
      </c>
      <c r="AA14" s="161"/>
      <c r="AB14" s="183">
        <v>0</v>
      </c>
      <c r="AC14" s="183"/>
      <c r="AD14" s="161">
        <v>0</v>
      </c>
      <c r="AE14" s="161"/>
      <c r="AF14" s="183">
        <v>2</v>
      </c>
      <c r="AG14" s="169"/>
    </row>
    <row r="15" spans="1:33" ht="12.95" customHeight="1" x14ac:dyDescent="0.2">
      <c r="A15" s="869" t="s">
        <v>2150</v>
      </c>
      <c r="B15" s="161">
        <v>0</v>
      </c>
      <c r="C15" s="161"/>
      <c r="D15" s="52">
        <v>0</v>
      </c>
      <c r="E15" s="52"/>
      <c r="F15" s="161">
        <v>0</v>
      </c>
      <c r="G15" s="161"/>
      <c r="H15" s="183">
        <v>3</v>
      </c>
      <c r="I15" s="183"/>
      <c r="J15" s="161">
        <v>0</v>
      </c>
      <c r="K15" s="161"/>
      <c r="L15" s="183">
        <v>1</v>
      </c>
      <c r="M15" s="183"/>
      <c r="N15" s="161">
        <v>1</v>
      </c>
      <c r="O15" s="161"/>
      <c r="P15" s="183">
        <v>4</v>
      </c>
      <c r="Q15" s="183"/>
      <c r="R15" s="161">
        <v>1</v>
      </c>
      <c r="S15" s="161"/>
      <c r="T15" s="183">
        <v>0</v>
      </c>
      <c r="U15" s="183"/>
      <c r="V15" s="161">
        <v>0</v>
      </c>
      <c r="W15" s="161"/>
      <c r="X15" s="183">
        <v>0</v>
      </c>
      <c r="Y15" s="183"/>
      <c r="Z15" s="161">
        <v>0</v>
      </c>
      <c r="AA15" s="161"/>
      <c r="AB15" s="183">
        <v>0</v>
      </c>
      <c r="AC15" s="183"/>
      <c r="AD15" s="161">
        <v>0</v>
      </c>
      <c r="AE15" s="161"/>
      <c r="AF15" s="183">
        <v>1</v>
      </c>
      <c r="AG15" s="169"/>
    </row>
    <row r="16" spans="1:33" ht="12.95" customHeight="1" x14ac:dyDescent="0.2">
      <c r="A16" s="869" t="s">
        <v>7</v>
      </c>
      <c r="B16" s="161">
        <v>0</v>
      </c>
      <c r="C16" s="161"/>
      <c r="D16" s="52">
        <v>0</v>
      </c>
      <c r="E16" s="52"/>
      <c r="F16" s="161">
        <v>0</v>
      </c>
      <c r="G16" s="161"/>
      <c r="H16" s="183">
        <v>0</v>
      </c>
      <c r="I16" s="183"/>
      <c r="J16" s="161">
        <v>0</v>
      </c>
      <c r="K16" s="161"/>
      <c r="L16" s="183">
        <v>4</v>
      </c>
      <c r="M16" s="183"/>
      <c r="N16" s="161">
        <v>1</v>
      </c>
      <c r="O16" s="161"/>
      <c r="P16" s="183">
        <v>2</v>
      </c>
      <c r="Q16" s="183"/>
      <c r="R16" s="161">
        <v>0</v>
      </c>
      <c r="S16" s="161"/>
      <c r="T16" s="183">
        <v>0</v>
      </c>
      <c r="U16" s="183"/>
      <c r="V16" s="161">
        <v>0</v>
      </c>
      <c r="W16" s="161"/>
      <c r="X16" s="183"/>
      <c r="Y16" s="183"/>
      <c r="Z16" s="161">
        <v>0</v>
      </c>
      <c r="AA16" s="161"/>
      <c r="AB16" s="183">
        <v>0</v>
      </c>
      <c r="AC16" s="183"/>
      <c r="AD16" s="161">
        <v>0</v>
      </c>
      <c r="AE16" s="161"/>
      <c r="AF16" s="183">
        <v>0</v>
      </c>
      <c r="AG16" s="169"/>
    </row>
    <row r="17" spans="1:33" ht="12.95" customHeight="1" x14ac:dyDescent="0.2">
      <c r="A17" s="869" t="s">
        <v>8</v>
      </c>
      <c r="B17" s="161">
        <v>0</v>
      </c>
      <c r="C17" s="161"/>
      <c r="D17" s="52">
        <v>1</v>
      </c>
      <c r="E17" s="52"/>
      <c r="F17" s="161">
        <v>1</v>
      </c>
      <c r="G17" s="161"/>
      <c r="H17" s="183">
        <v>0</v>
      </c>
      <c r="I17" s="183"/>
      <c r="J17" s="161">
        <v>0</v>
      </c>
      <c r="K17" s="161"/>
      <c r="L17" s="183">
        <v>3</v>
      </c>
      <c r="M17" s="183"/>
      <c r="N17" s="161">
        <v>3</v>
      </c>
      <c r="O17" s="161"/>
      <c r="P17" s="183">
        <v>1</v>
      </c>
      <c r="Q17" s="183"/>
      <c r="R17" s="161">
        <v>0</v>
      </c>
      <c r="S17" s="161"/>
      <c r="T17" s="183">
        <v>0</v>
      </c>
      <c r="U17" s="183"/>
      <c r="V17" s="161">
        <v>0</v>
      </c>
      <c r="W17" s="161"/>
      <c r="X17" s="183">
        <v>2</v>
      </c>
      <c r="Y17" s="183"/>
      <c r="Z17" s="161">
        <v>0</v>
      </c>
      <c r="AA17" s="161"/>
      <c r="AB17" s="183">
        <v>0</v>
      </c>
      <c r="AC17" s="183"/>
      <c r="AD17" s="161">
        <v>0</v>
      </c>
      <c r="AE17" s="161"/>
      <c r="AF17" s="183">
        <v>0</v>
      </c>
      <c r="AG17" s="169"/>
    </row>
    <row r="18" spans="1:33" ht="12.95" customHeight="1" x14ac:dyDescent="0.2">
      <c r="A18" s="869" t="s">
        <v>21</v>
      </c>
      <c r="B18" s="161">
        <v>0</v>
      </c>
      <c r="C18" s="161"/>
      <c r="D18" s="1063">
        <v>0</v>
      </c>
      <c r="E18" s="1063"/>
      <c r="F18" s="161">
        <v>0</v>
      </c>
      <c r="G18" s="161"/>
      <c r="H18" s="183">
        <v>7</v>
      </c>
      <c r="I18" s="183"/>
      <c r="J18" s="161">
        <v>0</v>
      </c>
      <c r="K18" s="161"/>
      <c r="L18" s="183">
        <v>4</v>
      </c>
      <c r="M18" s="183"/>
      <c r="N18" s="161">
        <v>2</v>
      </c>
      <c r="O18" s="161"/>
      <c r="P18" s="183">
        <v>1</v>
      </c>
      <c r="Q18" s="183"/>
      <c r="R18" s="161">
        <v>0</v>
      </c>
      <c r="S18" s="161"/>
      <c r="T18" s="183">
        <v>0</v>
      </c>
      <c r="U18" s="183"/>
      <c r="V18" s="161">
        <v>0</v>
      </c>
      <c r="W18" s="161"/>
      <c r="X18" s="183">
        <v>1</v>
      </c>
      <c r="Y18" s="183"/>
      <c r="Z18" s="161">
        <v>0</v>
      </c>
      <c r="AA18" s="161"/>
      <c r="AB18" s="183">
        <v>0</v>
      </c>
      <c r="AC18" s="183"/>
      <c r="AD18" s="161">
        <v>0</v>
      </c>
      <c r="AE18" s="161"/>
      <c r="AF18" s="183">
        <v>0</v>
      </c>
      <c r="AG18" s="169"/>
    </row>
    <row r="19" spans="1:33" ht="12.95" customHeight="1" x14ac:dyDescent="0.2">
      <c r="A19" s="869" t="s">
        <v>2151</v>
      </c>
      <c r="B19" s="161">
        <v>0</v>
      </c>
      <c r="C19" s="161"/>
      <c r="D19" s="52">
        <v>0</v>
      </c>
      <c r="E19" s="52"/>
      <c r="F19" s="161">
        <v>0</v>
      </c>
      <c r="G19" s="161"/>
      <c r="H19" s="183">
        <v>6</v>
      </c>
      <c r="I19" s="183"/>
      <c r="J19" s="161">
        <v>2</v>
      </c>
      <c r="K19" s="161"/>
      <c r="L19" s="183">
        <v>4</v>
      </c>
      <c r="M19" s="183"/>
      <c r="N19" s="161">
        <v>0</v>
      </c>
      <c r="O19" s="161"/>
      <c r="P19" s="183">
        <v>5</v>
      </c>
      <c r="Q19" s="183"/>
      <c r="R19" s="161">
        <v>0</v>
      </c>
      <c r="S19" s="161"/>
      <c r="T19" s="183">
        <v>1</v>
      </c>
      <c r="U19" s="183"/>
      <c r="V19" s="161">
        <v>0</v>
      </c>
      <c r="W19" s="161"/>
      <c r="X19" s="183">
        <v>0</v>
      </c>
      <c r="Y19" s="183"/>
      <c r="Z19" s="161">
        <v>0</v>
      </c>
      <c r="AA19" s="161"/>
      <c r="AB19" s="183">
        <v>0</v>
      </c>
      <c r="AC19" s="183"/>
      <c r="AD19" s="161">
        <v>0</v>
      </c>
      <c r="AE19" s="161"/>
      <c r="AF19" s="183">
        <v>1</v>
      </c>
      <c r="AG19" s="169"/>
    </row>
    <row r="20" spans="1:33" ht="12.95" customHeight="1" x14ac:dyDescent="0.2">
      <c r="A20" s="869" t="s">
        <v>10</v>
      </c>
      <c r="B20" s="161">
        <v>0</v>
      </c>
      <c r="C20" s="161"/>
      <c r="D20" s="52">
        <v>1</v>
      </c>
      <c r="E20" s="52"/>
      <c r="F20" s="161">
        <v>1</v>
      </c>
      <c r="G20" s="161"/>
      <c r="H20" s="183">
        <v>8</v>
      </c>
      <c r="I20" s="183"/>
      <c r="J20" s="161">
        <v>0</v>
      </c>
      <c r="K20" s="161"/>
      <c r="L20" s="183">
        <v>2</v>
      </c>
      <c r="M20" s="183"/>
      <c r="N20" s="161">
        <v>3</v>
      </c>
      <c r="O20" s="161"/>
      <c r="P20" s="183">
        <v>0</v>
      </c>
      <c r="Q20" s="183"/>
      <c r="R20" s="161">
        <v>0</v>
      </c>
      <c r="S20" s="161"/>
      <c r="T20" s="183">
        <v>3</v>
      </c>
      <c r="U20" s="183"/>
      <c r="V20" s="161">
        <v>0</v>
      </c>
      <c r="W20" s="161"/>
      <c r="X20" s="183">
        <v>0</v>
      </c>
      <c r="Y20" s="183"/>
      <c r="Z20" s="161">
        <v>0</v>
      </c>
      <c r="AA20" s="161"/>
      <c r="AB20" s="183">
        <v>0</v>
      </c>
      <c r="AC20" s="183"/>
      <c r="AD20" s="161">
        <v>0</v>
      </c>
      <c r="AE20" s="161"/>
      <c r="AF20" s="183">
        <v>5</v>
      </c>
      <c r="AG20" s="169"/>
    </row>
    <row r="21" spans="1:33" ht="12.95" customHeight="1" x14ac:dyDescent="0.2">
      <c r="A21" s="869" t="s">
        <v>11</v>
      </c>
      <c r="B21" s="161">
        <v>0</v>
      </c>
      <c r="C21" s="161"/>
      <c r="D21" s="52">
        <v>0</v>
      </c>
      <c r="E21" s="52"/>
      <c r="F21" s="161">
        <v>0</v>
      </c>
      <c r="G21" s="161"/>
      <c r="H21" s="183">
        <v>0</v>
      </c>
      <c r="I21" s="183"/>
      <c r="J21" s="161">
        <v>0</v>
      </c>
      <c r="K21" s="161"/>
      <c r="L21" s="183">
        <v>1</v>
      </c>
      <c r="M21" s="183"/>
      <c r="N21" s="161">
        <v>0</v>
      </c>
      <c r="O21" s="161"/>
      <c r="P21" s="183">
        <v>3</v>
      </c>
      <c r="Q21" s="183"/>
      <c r="R21" s="161">
        <v>0</v>
      </c>
      <c r="S21" s="161"/>
      <c r="T21" s="183">
        <v>0</v>
      </c>
      <c r="U21" s="183"/>
      <c r="V21" s="161">
        <v>0</v>
      </c>
      <c r="W21" s="161"/>
      <c r="X21" s="183">
        <v>0</v>
      </c>
      <c r="Y21" s="183"/>
      <c r="Z21" s="161">
        <v>0</v>
      </c>
      <c r="AA21" s="161"/>
      <c r="AB21" s="183">
        <v>0</v>
      </c>
      <c r="AC21" s="183"/>
      <c r="AD21" s="161">
        <v>0</v>
      </c>
      <c r="AE21" s="161"/>
      <c r="AF21" s="183">
        <v>0</v>
      </c>
      <c r="AG21" s="169"/>
    </row>
    <row r="22" spans="1:33" ht="12.95" customHeight="1" x14ac:dyDescent="0.2">
      <c r="A22" s="869" t="s">
        <v>17</v>
      </c>
      <c r="B22" s="161">
        <v>0</v>
      </c>
      <c r="C22" s="161"/>
      <c r="D22" s="52">
        <v>0</v>
      </c>
      <c r="E22" s="52"/>
      <c r="F22" s="161">
        <v>1</v>
      </c>
      <c r="G22" s="161"/>
      <c r="H22" s="183">
        <v>3</v>
      </c>
      <c r="I22" s="183"/>
      <c r="J22" s="161">
        <v>1</v>
      </c>
      <c r="K22" s="161"/>
      <c r="L22" s="183">
        <v>1</v>
      </c>
      <c r="M22" s="183"/>
      <c r="N22" s="161">
        <v>0</v>
      </c>
      <c r="O22" s="161"/>
      <c r="P22" s="183">
        <v>1</v>
      </c>
      <c r="Q22" s="183"/>
      <c r="R22" s="161">
        <v>0</v>
      </c>
      <c r="S22" s="161"/>
      <c r="T22" s="183">
        <v>0</v>
      </c>
      <c r="U22" s="183"/>
      <c r="V22" s="161">
        <v>0</v>
      </c>
      <c r="W22" s="161"/>
      <c r="X22" s="183">
        <v>1</v>
      </c>
      <c r="Y22" s="183"/>
      <c r="Z22" s="161">
        <v>0</v>
      </c>
      <c r="AA22" s="161"/>
      <c r="AB22" s="183">
        <v>0</v>
      </c>
      <c r="AC22" s="183"/>
      <c r="AD22" s="161">
        <v>0</v>
      </c>
      <c r="AE22" s="161"/>
      <c r="AF22" s="183">
        <v>0</v>
      </c>
      <c r="AG22" s="169"/>
    </row>
    <row r="23" spans="1:33" ht="12.95" customHeight="1" x14ac:dyDescent="0.2">
      <c r="A23" s="869" t="s">
        <v>22</v>
      </c>
      <c r="B23" s="161">
        <v>0</v>
      </c>
      <c r="C23" s="161"/>
      <c r="D23" s="52">
        <v>0</v>
      </c>
      <c r="E23" s="52"/>
      <c r="F23" s="161">
        <v>1</v>
      </c>
      <c r="G23" s="161"/>
      <c r="H23" s="183">
        <v>0</v>
      </c>
      <c r="I23" s="183"/>
      <c r="J23" s="161">
        <v>1</v>
      </c>
      <c r="K23" s="161"/>
      <c r="L23" s="183">
        <v>5</v>
      </c>
      <c r="M23" s="183"/>
      <c r="N23" s="161">
        <v>1</v>
      </c>
      <c r="O23" s="161"/>
      <c r="P23" s="183">
        <v>0</v>
      </c>
      <c r="Q23" s="183"/>
      <c r="R23" s="161">
        <v>0</v>
      </c>
      <c r="S23" s="161"/>
      <c r="T23" s="183">
        <v>0</v>
      </c>
      <c r="U23" s="183"/>
      <c r="V23" s="161">
        <v>0</v>
      </c>
      <c r="W23" s="161"/>
      <c r="X23" s="183">
        <v>0</v>
      </c>
      <c r="Y23" s="183"/>
      <c r="Z23" s="161">
        <v>1</v>
      </c>
      <c r="AA23" s="161"/>
      <c r="AB23" s="183">
        <v>1</v>
      </c>
      <c r="AC23" s="183"/>
      <c r="AD23" s="161">
        <v>0</v>
      </c>
      <c r="AE23" s="161"/>
      <c r="AF23" s="183">
        <v>0</v>
      </c>
      <c r="AG23" s="169"/>
    </row>
    <row r="24" spans="1:33" ht="12.95" customHeight="1" x14ac:dyDescent="0.2">
      <c r="A24" s="869" t="s">
        <v>12</v>
      </c>
      <c r="B24" s="161">
        <v>0</v>
      </c>
      <c r="C24" s="161"/>
      <c r="D24" s="52">
        <v>0</v>
      </c>
      <c r="E24" s="52"/>
      <c r="F24" s="161">
        <v>8</v>
      </c>
      <c r="G24" s="161"/>
      <c r="H24" s="183">
        <v>1</v>
      </c>
      <c r="I24" s="183"/>
      <c r="J24" s="161">
        <v>0</v>
      </c>
      <c r="K24" s="161"/>
      <c r="L24" s="183">
        <v>0</v>
      </c>
      <c r="M24" s="183"/>
      <c r="N24" s="161">
        <v>3</v>
      </c>
      <c r="O24" s="161"/>
      <c r="P24" s="183">
        <v>0</v>
      </c>
      <c r="Q24" s="183"/>
      <c r="R24" s="161">
        <v>0</v>
      </c>
      <c r="S24" s="161"/>
      <c r="T24" s="183">
        <v>0</v>
      </c>
      <c r="U24" s="183"/>
      <c r="V24" s="161">
        <v>0</v>
      </c>
      <c r="W24" s="161"/>
      <c r="X24" s="183">
        <v>0</v>
      </c>
      <c r="Y24" s="183"/>
      <c r="Z24" s="161">
        <v>0</v>
      </c>
      <c r="AA24" s="161"/>
      <c r="AB24" s="183">
        <v>0</v>
      </c>
      <c r="AC24" s="183"/>
      <c r="AD24" s="161">
        <v>0</v>
      </c>
      <c r="AE24" s="161"/>
      <c r="AF24" s="183">
        <v>0</v>
      </c>
      <c r="AG24" s="169"/>
    </row>
    <row r="25" spans="1:33" ht="12.95" customHeight="1" x14ac:dyDescent="0.2">
      <c r="A25" s="869" t="s">
        <v>2152</v>
      </c>
      <c r="B25" s="161">
        <v>0</v>
      </c>
      <c r="C25" s="161"/>
      <c r="D25" s="52">
        <v>0</v>
      </c>
      <c r="E25" s="52"/>
      <c r="F25" s="161">
        <v>2</v>
      </c>
      <c r="G25" s="161"/>
      <c r="H25" s="183">
        <v>14</v>
      </c>
      <c r="I25" s="183"/>
      <c r="J25" s="161">
        <v>0</v>
      </c>
      <c r="K25" s="161"/>
      <c r="L25" s="183">
        <v>0</v>
      </c>
      <c r="M25" s="183"/>
      <c r="N25" s="161">
        <v>4</v>
      </c>
      <c r="O25" s="161"/>
      <c r="P25" s="183">
        <v>3</v>
      </c>
      <c r="Q25" s="183"/>
      <c r="R25" s="161">
        <v>0</v>
      </c>
      <c r="S25" s="161"/>
      <c r="T25" s="183">
        <v>1</v>
      </c>
      <c r="U25" s="183"/>
      <c r="V25" s="161">
        <v>0</v>
      </c>
      <c r="W25" s="161"/>
      <c r="X25" s="183">
        <v>0</v>
      </c>
      <c r="Y25" s="183"/>
      <c r="Z25" s="161">
        <v>0</v>
      </c>
      <c r="AA25" s="161"/>
      <c r="AB25" s="183">
        <v>0</v>
      </c>
      <c r="AC25" s="183"/>
      <c r="AD25" s="161">
        <v>0</v>
      </c>
      <c r="AE25" s="161"/>
      <c r="AF25" s="183">
        <v>2</v>
      </c>
      <c r="AG25" s="169"/>
    </row>
    <row r="26" spans="1:33" ht="12.95" customHeight="1" x14ac:dyDescent="0.2">
      <c r="A26" s="869" t="s">
        <v>23</v>
      </c>
      <c r="B26" s="161">
        <v>0</v>
      </c>
      <c r="C26" s="161"/>
      <c r="D26" s="1063">
        <v>0</v>
      </c>
      <c r="E26" s="1063"/>
      <c r="F26" s="161">
        <v>1</v>
      </c>
      <c r="G26" s="161"/>
      <c r="H26" s="183">
        <v>2</v>
      </c>
      <c r="I26" s="183"/>
      <c r="J26" s="161">
        <v>1</v>
      </c>
      <c r="K26" s="161"/>
      <c r="L26" s="183">
        <v>4</v>
      </c>
      <c r="M26" s="183"/>
      <c r="N26" s="161">
        <v>0</v>
      </c>
      <c r="O26" s="161"/>
      <c r="P26" s="183">
        <v>2</v>
      </c>
      <c r="Q26" s="183"/>
      <c r="R26" s="161">
        <v>0</v>
      </c>
      <c r="S26" s="161"/>
      <c r="T26" s="183">
        <v>0</v>
      </c>
      <c r="U26" s="183"/>
      <c r="V26" s="161">
        <v>1</v>
      </c>
      <c r="W26" s="161"/>
      <c r="X26" s="183">
        <v>1</v>
      </c>
      <c r="Y26" s="183"/>
      <c r="Z26" s="161">
        <v>0</v>
      </c>
      <c r="AA26" s="161"/>
      <c r="AB26" s="183">
        <v>0</v>
      </c>
      <c r="AC26" s="183"/>
      <c r="AD26" s="161">
        <v>0</v>
      </c>
      <c r="AE26" s="161"/>
      <c r="AF26" s="183">
        <v>1</v>
      </c>
      <c r="AG26" s="169"/>
    </row>
    <row r="27" spans="1:33" ht="12.95" customHeight="1" x14ac:dyDescent="0.2">
      <c r="A27" s="869" t="s">
        <v>14</v>
      </c>
      <c r="B27" s="161">
        <v>0</v>
      </c>
      <c r="C27" s="161"/>
      <c r="D27" s="52">
        <v>0</v>
      </c>
      <c r="E27" s="52"/>
      <c r="F27" s="161">
        <v>0</v>
      </c>
      <c r="G27" s="161"/>
      <c r="H27" s="183">
        <v>1</v>
      </c>
      <c r="I27" s="183"/>
      <c r="J27" s="161">
        <v>0</v>
      </c>
      <c r="K27" s="161"/>
      <c r="L27" s="183">
        <v>2</v>
      </c>
      <c r="M27" s="183"/>
      <c r="N27" s="161">
        <v>0</v>
      </c>
      <c r="O27" s="161"/>
      <c r="P27" s="183">
        <v>1</v>
      </c>
      <c r="Q27" s="183"/>
      <c r="R27" s="161">
        <v>0</v>
      </c>
      <c r="S27" s="161"/>
      <c r="T27" s="183">
        <v>0</v>
      </c>
      <c r="U27" s="183"/>
      <c r="V27" s="161">
        <v>0</v>
      </c>
      <c r="W27" s="161"/>
      <c r="X27" s="183">
        <v>0</v>
      </c>
      <c r="Y27" s="183"/>
      <c r="Z27" s="161">
        <v>0</v>
      </c>
      <c r="AA27" s="161"/>
      <c r="AB27" s="183">
        <v>0</v>
      </c>
      <c r="AC27" s="183"/>
      <c r="AD27" s="161">
        <v>0</v>
      </c>
      <c r="AE27" s="161"/>
      <c r="AF27" s="183">
        <v>2</v>
      </c>
      <c r="AG27" s="169"/>
    </row>
    <row r="28" spans="1:33" ht="12.95" customHeight="1" x14ac:dyDescent="0.2">
      <c r="A28" s="869" t="s">
        <v>15</v>
      </c>
      <c r="B28" s="161">
        <v>0</v>
      </c>
      <c r="C28" s="161"/>
      <c r="D28" s="52">
        <v>0</v>
      </c>
      <c r="E28" s="52"/>
      <c r="F28" s="161">
        <v>0</v>
      </c>
      <c r="G28" s="161"/>
      <c r="H28" s="183">
        <v>2</v>
      </c>
      <c r="I28" s="183"/>
      <c r="J28" s="161">
        <v>0</v>
      </c>
      <c r="K28" s="161"/>
      <c r="L28" s="183">
        <v>4</v>
      </c>
      <c r="M28" s="183"/>
      <c r="N28" s="161">
        <v>0</v>
      </c>
      <c r="O28" s="161"/>
      <c r="P28" s="183">
        <v>7</v>
      </c>
      <c r="Q28" s="183"/>
      <c r="R28" s="161">
        <v>0</v>
      </c>
      <c r="S28" s="161"/>
      <c r="T28" s="183">
        <v>0</v>
      </c>
      <c r="U28" s="183"/>
      <c r="V28" s="161">
        <v>0</v>
      </c>
      <c r="W28" s="161"/>
      <c r="X28" s="183">
        <v>1</v>
      </c>
      <c r="Y28" s="183"/>
      <c r="Z28" s="161">
        <v>0</v>
      </c>
      <c r="AA28" s="161"/>
      <c r="AB28" s="183">
        <v>0</v>
      </c>
      <c r="AC28" s="183"/>
      <c r="AD28" s="161">
        <v>0</v>
      </c>
      <c r="AE28" s="161"/>
      <c r="AF28" s="183">
        <v>0</v>
      </c>
      <c r="AG28" s="169"/>
    </row>
    <row r="29" spans="1:33" s="151" customFormat="1" ht="12.95" customHeight="1" x14ac:dyDescent="0.2">
      <c r="A29" s="869" t="s">
        <v>16</v>
      </c>
      <c r="B29" s="161">
        <v>0</v>
      </c>
      <c r="C29" s="161"/>
      <c r="D29" s="52">
        <v>0</v>
      </c>
      <c r="E29" s="52"/>
      <c r="F29" s="161">
        <v>0</v>
      </c>
      <c r="G29" s="161"/>
      <c r="H29" s="183">
        <v>2</v>
      </c>
      <c r="I29" s="183"/>
      <c r="J29" s="161">
        <v>2</v>
      </c>
      <c r="K29" s="161"/>
      <c r="L29" s="183">
        <v>0</v>
      </c>
      <c r="M29" s="183"/>
      <c r="N29" s="161">
        <v>0</v>
      </c>
      <c r="O29" s="161"/>
      <c r="P29" s="183">
        <v>2</v>
      </c>
      <c r="Q29" s="183"/>
      <c r="R29" s="161">
        <v>0</v>
      </c>
      <c r="S29" s="161"/>
      <c r="T29" s="183">
        <v>0</v>
      </c>
      <c r="U29" s="183"/>
      <c r="V29" s="161">
        <v>0</v>
      </c>
      <c r="W29" s="161"/>
      <c r="X29" s="183">
        <v>0</v>
      </c>
      <c r="Y29" s="183"/>
      <c r="Z29" s="161">
        <v>0</v>
      </c>
      <c r="AA29" s="161"/>
      <c r="AB29" s="183">
        <v>0</v>
      </c>
      <c r="AC29" s="183"/>
      <c r="AD29" s="161">
        <v>0</v>
      </c>
      <c r="AE29" s="161"/>
      <c r="AF29" s="183">
        <v>5</v>
      </c>
      <c r="AG29" s="455"/>
    </row>
    <row r="30" spans="1:33" s="151" customFormat="1" ht="12.95" customHeight="1" x14ac:dyDescent="0.2">
      <c r="A30" s="983" t="s">
        <v>404</v>
      </c>
      <c r="B30" s="962">
        <v>3</v>
      </c>
      <c r="C30" s="962"/>
      <c r="D30" s="1064">
        <v>36</v>
      </c>
      <c r="E30" s="1064"/>
      <c r="F30" s="962">
        <v>17</v>
      </c>
      <c r="G30" s="962"/>
      <c r="H30" s="1060">
        <v>39</v>
      </c>
      <c r="I30" s="1060"/>
      <c r="J30" s="962">
        <v>0</v>
      </c>
      <c r="K30" s="962"/>
      <c r="L30" s="1060">
        <v>1</v>
      </c>
      <c r="M30" s="1060"/>
      <c r="N30" s="962">
        <v>0</v>
      </c>
      <c r="O30" s="962"/>
      <c r="P30" s="1060">
        <v>0</v>
      </c>
      <c r="Q30" s="1060"/>
      <c r="R30" s="962">
        <v>0</v>
      </c>
      <c r="S30" s="962"/>
      <c r="T30" s="1060">
        <v>0</v>
      </c>
      <c r="U30" s="1060"/>
      <c r="V30" s="962">
        <v>0</v>
      </c>
      <c r="W30" s="962"/>
      <c r="X30" s="1060">
        <v>0</v>
      </c>
      <c r="Y30" s="1060"/>
      <c r="Z30" s="962">
        <v>0</v>
      </c>
      <c r="AA30" s="962"/>
      <c r="AB30" s="1060">
        <v>0</v>
      </c>
      <c r="AC30" s="1060"/>
      <c r="AD30" s="962">
        <v>2</v>
      </c>
      <c r="AE30" s="962"/>
      <c r="AF30" s="1060">
        <v>0</v>
      </c>
      <c r="AG30" s="1051"/>
    </row>
    <row r="31" spans="1:33" ht="13.5" customHeight="1" x14ac:dyDescent="0.2">
      <c r="A31" s="169"/>
      <c r="B31" s="169"/>
      <c r="C31" s="169"/>
      <c r="D31" s="169"/>
      <c r="E31" s="169"/>
      <c r="F31" s="169"/>
      <c r="G31" s="169"/>
      <c r="H31" s="169"/>
      <c r="I31" s="169"/>
      <c r="J31" s="169"/>
      <c r="K31" s="169"/>
      <c r="L31" s="169"/>
      <c r="M31" s="169"/>
      <c r="N31" s="167"/>
      <c r="O31" s="167"/>
      <c r="P31" s="581"/>
      <c r="Q31" s="581"/>
      <c r="R31" s="584"/>
      <c r="S31" s="584"/>
      <c r="T31" s="167"/>
      <c r="U31" s="167"/>
      <c r="V31" s="167"/>
      <c r="W31" s="167"/>
      <c r="X31" s="584"/>
      <c r="Y31" s="584"/>
      <c r="Z31" s="167"/>
      <c r="AA31" s="167"/>
      <c r="AB31" s="167"/>
      <c r="AC31" s="167"/>
      <c r="AD31" s="167"/>
      <c r="AE31" s="167"/>
      <c r="AF31" s="167"/>
      <c r="AG31" s="167"/>
    </row>
    <row r="32" spans="1:33" ht="12.95" customHeight="1" x14ac:dyDescent="0.2">
      <c r="A32" s="1693" t="s">
        <v>1673</v>
      </c>
      <c r="B32" s="1693"/>
      <c r="C32" s="1693"/>
      <c r="D32" s="1693"/>
      <c r="E32" s="1693"/>
      <c r="F32" s="1693"/>
      <c r="G32" s="1693"/>
      <c r="H32" s="1693"/>
      <c r="I32" s="1693"/>
      <c r="J32" s="1693"/>
      <c r="K32" s="1693"/>
      <c r="L32" s="1693"/>
      <c r="M32" s="1693"/>
      <c r="N32" s="1693"/>
      <c r="O32" s="1693"/>
      <c r="P32" s="1693"/>
      <c r="Q32" s="1693"/>
      <c r="R32" s="1693"/>
      <c r="S32" s="1693"/>
      <c r="T32" s="1693"/>
      <c r="U32" s="1693"/>
      <c r="V32" s="1693"/>
      <c r="W32" s="1693"/>
      <c r="X32" s="1693"/>
      <c r="Y32" s="1693"/>
      <c r="Z32" s="1693"/>
      <c r="AA32" s="1693"/>
      <c r="AB32" s="1693"/>
      <c r="AC32" s="1693"/>
      <c r="AD32" s="1693"/>
      <c r="AE32" s="1693"/>
      <c r="AF32" s="1693"/>
      <c r="AG32" s="1693"/>
    </row>
    <row r="33" spans="1:33" ht="12.95" customHeight="1" x14ac:dyDescent="0.2">
      <c r="A33" s="1693" t="s">
        <v>1674</v>
      </c>
      <c r="B33" s="1693"/>
      <c r="C33" s="1693"/>
      <c r="D33" s="1693"/>
      <c r="E33" s="1693"/>
      <c r="F33" s="1693"/>
      <c r="G33" s="1693"/>
      <c r="H33" s="1693"/>
      <c r="I33" s="1693"/>
      <c r="J33" s="1693"/>
      <c r="K33" s="1693"/>
      <c r="L33" s="1693"/>
      <c r="M33" s="1693"/>
      <c r="N33" s="1693"/>
      <c r="O33" s="1693"/>
      <c r="P33" s="1693"/>
      <c r="Q33" s="1693"/>
      <c r="R33" s="1693"/>
      <c r="S33" s="1693"/>
      <c r="T33" s="1693"/>
      <c r="U33" s="1693"/>
      <c r="V33" s="1693"/>
      <c r="W33" s="1693"/>
      <c r="X33" s="1693"/>
      <c r="Y33" s="1693"/>
      <c r="Z33" s="1693"/>
      <c r="AA33" s="1693"/>
      <c r="AB33" s="1693"/>
      <c r="AC33" s="1693"/>
      <c r="AD33" s="1693"/>
      <c r="AE33" s="1693"/>
      <c r="AF33" s="1693"/>
      <c r="AG33" s="1693"/>
    </row>
    <row r="34" spans="1:33" ht="12.95" customHeight="1" x14ac:dyDescent="0.2">
      <c r="A34" s="1693" t="s">
        <v>1675</v>
      </c>
      <c r="B34" s="1693"/>
      <c r="C34" s="1693"/>
      <c r="D34" s="1693"/>
      <c r="E34" s="1693"/>
      <c r="F34" s="1693"/>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93"/>
      <c r="AD34" s="1693"/>
      <c r="AE34" s="1693"/>
      <c r="AF34" s="1693"/>
      <c r="AG34" s="1693"/>
    </row>
    <row r="35" spans="1:33" ht="12.95" customHeight="1" x14ac:dyDescent="0.2">
      <c r="A35" s="1693" t="s">
        <v>405</v>
      </c>
      <c r="B35" s="1693"/>
      <c r="C35" s="1693"/>
      <c r="D35" s="1693"/>
      <c r="E35" s="1693"/>
      <c r="F35" s="1693"/>
      <c r="G35" s="1693"/>
      <c r="H35" s="1693"/>
      <c r="I35" s="1693"/>
      <c r="J35" s="1693"/>
      <c r="K35" s="1693"/>
      <c r="L35" s="1693"/>
      <c r="M35" s="1693"/>
      <c r="N35" s="1693"/>
      <c r="O35" s="1693"/>
      <c r="P35" s="1693"/>
      <c r="Q35" s="1693"/>
      <c r="R35" s="1693"/>
      <c r="S35" s="1693"/>
      <c r="T35" s="1693"/>
      <c r="U35" s="1693"/>
      <c r="V35" s="1693"/>
      <c r="W35" s="1693"/>
      <c r="X35" s="1693"/>
      <c r="Y35" s="1693"/>
      <c r="Z35" s="1693"/>
      <c r="AA35" s="1693"/>
      <c r="AB35" s="1693"/>
      <c r="AC35" s="1693"/>
      <c r="AD35" s="1693"/>
      <c r="AE35" s="1693"/>
      <c r="AF35" s="1693"/>
      <c r="AG35" s="1693"/>
    </row>
    <row r="36" spans="1:33" ht="12.95" customHeight="1" x14ac:dyDescent="0.2">
      <c r="A36" s="1693" t="s">
        <v>406</v>
      </c>
      <c r="B36" s="1693"/>
      <c r="C36" s="1693"/>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1693"/>
      <c r="AB36" s="1693"/>
      <c r="AC36" s="1693"/>
      <c r="AD36" s="1693"/>
      <c r="AE36" s="1693"/>
      <c r="AF36" s="1693"/>
      <c r="AG36" s="1693"/>
    </row>
    <row r="37" spans="1:33" ht="12.95" customHeight="1" x14ac:dyDescent="0.2">
      <c r="A37" s="1693" t="s">
        <v>407</v>
      </c>
      <c r="B37" s="1693"/>
      <c r="C37" s="1693"/>
      <c r="D37" s="1693"/>
      <c r="E37" s="1693"/>
      <c r="F37" s="1693"/>
      <c r="G37" s="1693"/>
      <c r="H37" s="1693"/>
      <c r="I37" s="1693"/>
      <c r="J37" s="1693"/>
      <c r="K37" s="1693"/>
      <c r="L37" s="1693"/>
      <c r="M37" s="1693"/>
      <c r="N37" s="1693"/>
      <c r="O37" s="1693"/>
      <c r="P37" s="1693"/>
      <c r="Q37" s="1693"/>
      <c r="R37" s="1693"/>
      <c r="S37" s="1693"/>
      <c r="T37" s="1693"/>
      <c r="U37" s="1693"/>
      <c r="V37" s="1693"/>
      <c r="W37" s="1693"/>
      <c r="X37" s="1693"/>
      <c r="Y37" s="1693"/>
      <c r="Z37" s="1693"/>
      <c r="AA37" s="1693"/>
      <c r="AB37" s="1693"/>
      <c r="AC37" s="1693"/>
      <c r="AD37" s="1693"/>
      <c r="AE37" s="1693"/>
      <c r="AF37" s="1693"/>
      <c r="AG37" s="1693"/>
    </row>
    <row r="38" spans="1:33" ht="12.95" customHeight="1" x14ac:dyDescent="0.2">
      <c r="A38" s="1697" t="s">
        <v>1654</v>
      </c>
      <c r="B38" s="1697"/>
      <c r="C38" s="1697"/>
      <c r="D38" s="1697"/>
      <c r="E38" s="1697"/>
      <c r="F38" s="1697"/>
      <c r="G38" s="1697"/>
      <c r="H38" s="1697"/>
      <c r="I38" s="1697"/>
      <c r="J38" s="1697"/>
      <c r="K38" s="1697"/>
      <c r="L38" s="1697"/>
      <c r="M38" s="1697"/>
      <c r="N38" s="1697"/>
      <c r="O38" s="1697"/>
      <c r="P38" s="1697"/>
      <c r="Q38" s="1697"/>
      <c r="R38" s="1697"/>
      <c r="S38" s="1697"/>
      <c r="T38" s="1697"/>
      <c r="U38" s="1697"/>
      <c r="V38" s="1697"/>
      <c r="W38" s="1697"/>
      <c r="X38" s="1697"/>
      <c r="Y38" s="1697"/>
      <c r="Z38" s="1697"/>
      <c r="AA38" s="1697"/>
      <c r="AB38" s="1697"/>
      <c r="AC38" s="1697"/>
      <c r="AD38" s="1697"/>
      <c r="AE38" s="1697"/>
      <c r="AF38" s="1697"/>
      <c r="AG38" s="1697"/>
    </row>
    <row r="39" spans="1:33" ht="12.95" customHeight="1" x14ac:dyDescent="0.2">
      <c r="A39" s="1693" t="s">
        <v>1653</v>
      </c>
      <c r="B39" s="1693"/>
      <c r="C39" s="1693"/>
      <c r="D39" s="1693"/>
      <c r="E39" s="1693"/>
      <c r="F39" s="1693"/>
      <c r="G39" s="1693"/>
      <c r="H39" s="1693"/>
      <c r="I39" s="1693"/>
      <c r="J39" s="1693"/>
      <c r="K39" s="1693"/>
      <c r="L39" s="1693"/>
      <c r="M39" s="1693"/>
      <c r="N39" s="1693"/>
      <c r="O39" s="1693"/>
      <c r="P39" s="1693"/>
      <c r="Q39" s="1693"/>
      <c r="R39" s="1693"/>
      <c r="S39" s="1693"/>
      <c r="T39" s="1693"/>
      <c r="U39" s="1693"/>
      <c r="V39" s="1693"/>
      <c r="W39" s="1693"/>
      <c r="X39" s="1693"/>
      <c r="Y39" s="1693"/>
      <c r="Z39" s="1693"/>
      <c r="AA39" s="1693"/>
      <c r="AB39" s="1693"/>
      <c r="AC39" s="1693"/>
      <c r="AD39" s="1693"/>
      <c r="AE39" s="1693"/>
      <c r="AF39" s="1693"/>
      <c r="AG39" s="1693"/>
    </row>
    <row r="40" spans="1:33" ht="12.95" customHeight="1" x14ac:dyDescent="0.2">
      <c r="A40" s="1694" t="s">
        <v>408</v>
      </c>
      <c r="B40" s="1694"/>
      <c r="C40" s="1694"/>
      <c r="D40" s="1694"/>
      <c r="E40" s="1694"/>
      <c r="F40" s="1694"/>
      <c r="G40" s="1694"/>
      <c r="H40" s="1694"/>
      <c r="I40" s="1694"/>
      <c r="J40" s="1694"/>
      <c r="K40" s="1694"/>
      <c r="L40" s="1694"/>
      <c r="M40" s="1694"/>
      <c r="N40" s="1694"/>
      <c r="O40" s="719"/>
      <c r="P40" s="582"/>
      <c r="Q40" s="582"/>
      <c r="R40" s="582"/>
      <c r="S40" s="582"/>
      <c r="T40" s="167"/>
      <c r="U40" s="167"/>
      <c r="V40" s="167"/>
      <c r="W40" s="167"/>
      <c r="X40" s="167"/>
      <c r="Y40" s="167"/>
      <c r="Z40" s="167"/>
      <c r="AA40" s="167"/>
      <c r="AB40" s="167"/>
      <c r="AC40" s="167"/>
      <c r="AD40" s="167"/>
      <c r="AE40" s="167"/>
      <c r="AF40" s="167"/>
      <c r="AG40" s="167"/>
    </row>
  </sheetData>
  <mergeCells count="20">
    <mergeCell ref="A5:A7"/>
    <mergeCell ref="A39:AG39"/>
    <mergeCell ref="A32:AG32"/>
    <mergeCell ref="A33:AG33"/>
    <mergeCell ref="N6:Q6"/>
    <mergeCell ref="A40:N40"/>
    <mergeCell ref="A34:AG34"/>
    <mergeCell ref="A35:AG35"/>
    <mergeCell ref="A36:AG36"/>
    <mergeCell ref="A37:AG37"/>
    <mergeCell ref="A38:AG38"/>
    <mergeCell ref="AD1:AG1"/>
    <mergeCell ref="B5:AG5"/>
    <mergeCell ref="R6:U6"/>
    <mergeCell ref="V6:Y6"/>
    <mergeCell ref="Z6:AC6"/>
    <mergeCell ref="AD6:AG6"/>
    <mergeCell ref="F6:I6"/>
    <mergeCell ref="B6:E6"/>
    <mergeCell ref="J6:M6"/>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&amp;L&amp;"Tahoma,Normal"520</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S24"/>
  <sheetViews>
    <sheetView showGridLines="0" view="pageBreakPreview" zoomScaleNormal="70" zoomScaleSheetLayoutView="100" workbookViewId="0"/>
  </sheetViews>
  <sheetFormatPr baseColWidth="10" defaultColWidth="11.42578125" defaultRowHeight="12.75" x14ac:dyDescent="0.2"/>
  <cols>
    <col min="1" max="1" width="43.85546875" style="153" customWidth="1"/>
    <col min="2" max="2" width="9.5703125" style="153" customWidth="1"/>
    <col min="3" max="3" width="6.42578125" style="153" customWidth="1"/>
    <col min="4" max="4" width="7.7109375" style="153" customWidth="1"/>
    <col min="5" max="5" width="4.85546875" style="153" customWidth="1"/>
    <col min="6" max="6" width="8.7109375" style="153" customWidth="1"/>
    <col min="7" max="7" width="7" style="153" customWidth="1"/>
    <col min="8" max="8" width="10.5703125" style="153" customWidth="1"/>
    <col min="9" max="9" width="8" style="57" customWidth="1"/>
    <col min="10" max="10" width="2.7109375" style="57" customWidth="1"/>
    <col min="11" max="11" width="9.140625" style="57" customWidth="1"/>
    <col min="12" max="12" width="2.7109375" style="57" customWidth="1"/>
    <col min="13" max="13" width="11.42578125" style="57"/>
    <col min="14" max="14" width="2.7109375" style="57" customWidth="1"/>
    <col min="15" max="15" width="11.42578125" style="57"/>
    <col min="16" max="16" width="2.7109375" style="57" customWidth="1"/>
    <col min="17" max="17" width="8.7109375" style="153" customWidth="1"/>
    <col min="18" max="18" width="2.7109375" style="153" customWidth="1"/>
    <col min="19" max="259" width="11.42578125" style="153"/>
    <col min="260" max="260" width="43.85546875" style="153" customWidth="1"/>
    <col min="261" max="261" width="13.28515625" style="153" customWidth="1"/>
    <col min="262" max="262" width="11.5703125" style="153" customWidth="1"/>
    <col min="263" max="264" width="15" style="153" customWidth="1"/>
    <col min="265" max="265" width="11.140625" style="153" customWidth="1"/>
    <col min="266" max="266" width="2.7109375" style="153" customWidth="1"/>
    <col min="267" max="267" width="9.140625" style="153" customWidth="1"/>
    <col min="268" max="268" width="2.7109375" style="153" customWidth="1"/>
    <col min="269" max="269" width="11.42578125" style="153"/>
    <col min="270" max="270" width="2.7109375" style="153" customWidth="1"/>
    <col min="271" max="271" width="11.42578125" style="153"/>
    <col min="272" max="272" width="2.7109375" style="153" customWidth="1"/>
    <col min="273" max="273" width="8.7109375" style="153" customWidth="1"/>
    <col min="274" max="274" width="2.7109375" style="153" customWidth="1"/>
    <col min="275" max="515" width="11.42578125" style="153"/>
    <col min="516" max="516" width="43.85546875" style="153" customWidth="1"/>
    <col min="517" max="517" width="13.28515625" style="153" customWidth="1"/>
    <col min="518" max="518" width="11.5703125" style="153" customWidth="1"/>
    <col min="519" max="520" width="15" style="153" customWidth="1"/>
    <col min="521" max="521" width="11.140625" style="153" customWidth="1"/>
    <col min="522" max="522" width="2.7109375" style="153" customWidth="1"/>
    <col min="523" max="523" width="9.140625" style="153" customWidth="1"/>
    <col min="524" max="524" width="2.7109375" style="153" customWidth="1"/>
    <col min="525" max="525" width="11.42578125" style="153"/>
    <col min="526" max="526" width="2.7109375" style="153" customWidth="1"/>
    <col min="527" max="527" width="11.42578125" style="153"/>
    <col min="528" max="528" width="2.7109375" style="153" customWidth="1"/>
    <col min="529" max="529" width="8.7109375" style="153" customWidth="1"/>
    <col min="530" max="530" width="2.7109375" style="153" customWidth="1"/>
    <col min="531" max="771" width="11.42578125" style="153"/>
    <col min="772" max="772" width="43.85546875" style="153" customWidth="1"/>
    <col min="773" max="773" width="13.28515625" style="153" customWidth="1"/>
    <col min="774" max="774" width="11.5703125" style="153" customWidth="1"/>
    <col min="775" max="776" width="15" style="153" customWidth="1"/>
    <col min="777" max="777" width="11.140625" style="153" customWidth="1"/>
    <col min="778" max="778" width="2.7109375" style="153" customWidth="1"/>
    <col min="779" max="779" width="9.140625" style="153" customWidth="1"/>
    <col min="780" max="780" width="2.7109375" style="153" customWidth="1"/>
    <col min="781" max="781" width="11.42578125" style="153"/>
    <col min="782" max="782" width="2.7109375" style="153" customWidth="1"/>
    <col min="783" max="783" width="11.42578125" style="153"/>
    <col min="784" max="784" width="2.7109375" style="153" customWidth="1"/>
    <col min="785" max="785" width="8.7109375" style="153" customWidth="1"/>
    <col min="786" max="786" width="2.7109375" style="153" customWidth="1"/>
    <col min="787" max="1027" width="11.42578125" style="153"/>
    <col min="1028" max="1028" width="43.85546875" style="153" customWidth="1"/>
    <col min="1029" max="1029" width="13.28515625" style="153" customWidth="1"/>
    <col min="1030" max="1030" width="11.5703125" style="153" customWidth="1"/>
    <col min="1031" max="1032" width="15" style="153" customWidth="1"/>
    <col min="1033" max="1033" width="11.140625" style="153" customWidth="1"/>
    <col min="1034" max="1034" width="2.7109375" style="153" customWidth="1"/>
    <col min="1035" max="1035" width="9.140625" style="153" customWidth="1"/>
    <col min="1036" max="1036" width="2.7109375" style="153" customWidth="1"/>
    <col min="1037" max="1037" width="11.42578125" style="153"/>
    <col min="1038" max="1038" width="2.7109375" style="153" customWidth="1"/>
    <col min="1039" max="1039" width="11.42578125" style="153"/>
    <col min="1040" max="1040" width="2.7109375" style="153" customWidth="1"/>
    <col min="1041" max="1041" width="8.7109375" style="153" customWidth="1"/>
    <col min="1042" max="1042" width="2.7109375" style="153" customWidth="1"/>
    <col min="1043" max="1283" width="11.42578125" style="153"/>
    <col min="1284" max="1284" width="43.85546875" style="153" customWidth="1"/>
    <col min="1285" max="1285" width="13.28515625" style="153" customWidth="1"/>
    <col min="1286" max="1286" width="11.5703125" style="153" customWidth="1"/>
    <col min="1287" max="1288" width="15" style="153" customWidth="1"/>
    <col min="1289" max="1289" width="11.140625" style="153" customWidth="1"/>
    <col min="1290" max="1290" width="2.7109375" style="153" customWidth="1"/>
    <col min="1291" max="1291" width="9.140625" style="153" customWidth="1"/>
    <col min="1292" max="1292" width="2.7109375" style="153" customWidth="1"/>
    <col min="1293" max="1293" width="11.42578125" style="153"/>
    <col min="1294" max="1294" width="2.7109375" style="153" customWidth="1"/>
    <col min="1295" max="1295" width="11.42578125" style="153"/>
    <col min="1296" max="1296" width="2.7109375" style="153" customWidth="1"/>
    <col min="1297" max="1297" width="8.7109375" style="153" customWidth="1"/>
    <col min="1298" max="1298" width="2.7109375" style="153" customWidth="1"/>
    <col min="1299" max="1539" width="11.42578125" style="153"/>
    <col min="1540" max="1540" width="43.85546875" style="153" customWidth="1"/>
    <col min="1541" max="1541" width="13.28515625" style="153" customWidth="1"/>
    <col min="1542" max="1542" width="11.5703125" style="153" customWidth="1"/>
    <col min="1543" max="1544" width="15" style="153" customWidth="1"/>
    <col min="1545" max="1545" width="11.140625" style="153" customWidth="1"/>
    <col min="1546" max="1546" width="2.7109375" style="153" customWidth="1"/>
    <col min="1547" max="1547" width="9.140625" style="153" customWidth="1"/>
    <col min="1548" max="1548" width="2.7109375" style="153" customWidth="1"/>
    <col min="1549" max="1549" width="11.42578125" style="153"/>
    <col min="1550" max="1550" width="2.7109375" style="153" customWidth="1"/>
    <col min="1551" max="1551" width="11.42578125" style="153"/>
    <col min="1552" max="1552" width="2.7109375" style="153" customWidth="1"/>
    <col min="1553" max="1553" width="8.7109375" style="153" customWidth="1"/>
    <col min="1554" max="1554" width="2.7109375" style="153" customWidth="1"/>
    <col min="1555" max="1795" width="11.42578125" style="153"/>
    <col min="1796" max="1796" width="43.85546875" style="153" customWidth="1"/>
    <col min="1797" max="1797" width="13.28515625" style="153" customWidth="1"/>
    <col min="1798" max="1798" width="11.5703125" style="153" customWidth="1"/>
    <col min="1799" max="1800" width="15" style="153" customWidth="1"/>
    <col min="1801" max="1801" width="11.140625" style="153" customWidth="1"/>
    <col min="1802" max="1802" width="2.7109375" style="153" customWidth="1"/>
    <col min="1803" max="1803" width="9.140625" style="153" customWidth="1"/>
    <col min="1804" max="1804" width="2.7109375" style="153" customWidth="1"/>
    <col min="1805" max="1805" width="11.42578125" style="153"/>
    <col min="1806" max="1806" width="2.7109375" style="153" customWidth="1"/>
    <col min="1807" max="1807" width="11.42578125" style="153"/>
    <col min="1808" max="1808" width="2.7109375" style="153" customWidth="1"/>
    <col min="1809" max="1809" width="8.7109375" style="153" customWidth="1"/>
    <col min="1810" max="1810" width="2.7109375" style="153" customWidth="1"/>
    <col min="1811" max="2051" width="11.42578125" style="153"/>
    <col min="2052" max="2052" width="43.85546875" style="153" customWidth="1"/>
    <col min="2053" max="2053" width="13.28515625" style="153" customWidth="1"/>
    <col min="2054" max="2054" width="11.5703125" style="153" customWidth="1"/>
    <col min="2055" max="2056" width="15" style="153" customWidth="1"/>
    <col min="2057" max="2057" width="11.140625" style="153" customWidth="1"/>
    <col min="2058" max="2058" width="2.7109375" style="153" customWidth="1"/>
    <col min="2059" max="2059" width="9.140625" style="153" customWidth="1"/>
    <col min="2060" max="2060" width="2.7109375" style="153" customWidth="1"/>
    <col min="2061" max="2061" width="11.42578125" style="153"/>
    <col min="2062" max="2062" width="2.7109375" style="153" customWidth="1"/>
    <col min="2063" max="2063" width="11.42578125" style="153"/>
    <col min="2064" max="2064" width="2.7109375" style="153" customWidth="1"/>
    <col min="2065" max="2065" width="8.7109375" style="153" customWidth="1"/>
    <col min="2066" max="2066" width="2.7109375" style="153" customWidth="1"/>
    <col min="2067" max="2307" width="11.42578125" style="153"/>
    <col min="2308" max="2308" width="43.85546875" style="153" customWidth="1"/>
    <col min="2309" max="2309" width="13.28515625" style="153" customWidth="1"/>
    <col min="2310" max="2310" width="11.5703125" style="153" customWidth="1"/>
    <col min="2311" max="2312" width="15" style="153" customWidth="1"/>
    <col min="2313" max="2313" width="11.140625" style="153" customWidth="1"/>
    <col min="2314" max="2314" width="2.7109375" style="153" customWidth="1"/>
    <col min="2315" max="2315" width="9.140625" style="153" customWidth="1"/>
    <col min="2316" max="2316" width="2.7109375" style="153" customWidth="1"/>
    <col min="2317" max="2317" width="11.42578125" style="153"/>
    <col min="2318" max="2318" width="2.7109375" style="153" customWidth="1"/>
    <col min="2319" max="2319" width="11.42578125" style="153"/>
    <col min="2320" max="2320" width="2.7109375" style="153" customWidth="1"/>
    <col min="2321" max="2321" width="8.7109375" style="153" customWidth="1"/>
    <col min="2322" max="2322" width="2.7109375" style="153" customWidth="1"/>
    <col min="2323" max="2563" width="11.42578125" style="153"/>
    <col min="2564" max="2564" width="43.85546875" style="153" customWidth="1"/>
    <col min="2565" max="2565" width="13.28515625" style="153" customWidth="1"/>
    <col min="2566" max="2566" width="11.5703125" style="153" customWidth="1"/>
    <col min="2567" max="2568" width="15" style="153" customWidth="1"/>
    <col min="2569" max="2569" width="11.140625" style="153" customWidth="1"/>
    <col min="2570" max="2570" width="2.7109375" style="153" customWidth="1"/>
    <col min="2571" max="2571" width="9.140625" style="153" customWidth="1"/>
    <col min="2572" max="2572" width="2.7109375" style="153" customWidth="1"/>
    <col min="2573" max="2573" width="11.42578125" style="153"/>
    <col min="2574" max="2574" width="2.7109375" style="153" customWidth="1"/>
    <col min="2575" max="2575" width="11.42578125" style="153"/>
    <col min="2576" max="2576" width="2.7109375" style="153" customWidth="1"/>
    <col min="2577" max="2577" width="8.7109375" style="153" customWidth="1"/>
    <col min="2578" max="2578" width="2.7109375" style="153" customWidth="1"/>
    <col min="2579" max="2819" width="11.42578125" style="153"/>
    <col min="2820" max="2820" width="43.85546875" style="153" customWidth="1"/>
    <col min="2821" max="2821" width="13.28515625" style="153" customWidth="1"/>
    <col min="2822" max="2822" width="11.5703125" style="153" customWidth="1"/>
    <col min="2823" max="2824" width="15" style="153" customWidth="1"/>
    <col min="2825" max="2825" width="11.140625" style="153" customWidth="1"/>
    <col min="2826" max="2826" width="2.7109375" style="153" customWidth="1"/>
    <col min="2827" max="2827" width="9.140625" style="153" customWidth="1"/>
    <col min="2828" max="2828" width="2.7109375" style="153" customWidth="1"/>
    <col min="2829" max="2829" width="11.42578125" style="153"/>
    <col min="2830" max="2830" width="2.7109375" style="153" customWidth="1"/>
    <col min="2831" max="2831" width="11.42578125" style="153"/>
    <col min="2832" max="2832" width="2.7109375" style="153" customWidth="1"/>
    <col min="2833" max="2833" width="8.7109375" style="153" customWidth="1"/>
    <col min="2834" max="2834" width="2.7109375" style="153" customWidth="1"/>
    <col min="2835" max="3075" width="11.42578125" style="153"/>
    <col min="3076" max="3076" width="43.85546875" style="153" customWidth="1"/>
    <col min="3077" max="3077" width="13.28515625" style="153" customWidth="1"/>
    <col min="3078" max="3078" width="11.5703125" style="153" customWidth="1"/>
    <col min="3079" max="3080" width="15" style="153" customWidth="1"/>
    <col min="3081" max="3081" width="11.140625" style="153" customWidth="1"/>
    <col min="3082" max="3082" width="2.7109375" style="153" customWidth="1"/>
    <col min="3083" max="3083" width="9.140625" style="153" customWidth="1"/>
    <col min="3084" max="3084" width="2.7109375" style="153" customWidth="1"/>
    <col min="3085" max="3085" width="11.42578125" style="153"/>
    <col min="3086" max="3086" width="2.7109375" style="153" customWidth="1"/>
    <col min="3087" max="3087" width="11.42578125" style="153"/>
    <col min="3088" max="3088" width="2.7109375" style="153" customWidth="1"/>
    <col min="3089" max="3089" width="8.7109375" style="153" customWidth="1"/>
    <col min="3090" max="3090" width="2.7109375" style="153" customWidth="1"/>
    <col min="3091" max="3331" width="11.42578125" style="153"/>
    <col min="3332" max="3332" width="43.85546875" style="153" customWidth="1"/>
    <col min="3333" max="3333" width="13.28515625" style="153" customWidth="1"/>
    <col min="3334" max="3334" width="11.5703125" style="153" customWidth="1"/>
    <col min="3335" max="3336" width="15" style="153" customWidth="1"/>
    <col min="3337" max="3337" width="11.140625" style="153" customWidth="1"/>
    <col min="3338" max="3338" width="2.7109375" style="153" customWidth="1"/>
    <col min="3339" max="3339" width="9.140625" style="153" customWidth="1"/>
    <col min="3340" max="3340" width="2.7109375" style="153" customWidth="1"/>
    <col min="3341" max="3341" width="11.42578125" style="153"/>
    <col min="3342" max="3342" width="2.7109375" style="153" customWidth="1"/>
    <col min="3343" max="3343" width="11.42578125" style="153"/>
    <col min="3344" max="3344" width="2.7109375" style="153" customWidth="1"/>
    <col min="3345" max="3345" width="8.7109375" style="153" customWidth="1"/>
    <col min="3346" max="3346" width="2.7109375" style="153" customWidth="1"/>
    <col min="3347" max="3587" width="11.42578125" style="153"/>
    <col min="3588" max="3588" width="43.85546875" style="153" customWidth="1"/>
    <col min="3589" max="3589" width="13.28515625" style="153" customWidth="1"/>
    <col min="3590" max="3590" width="11.5703125" style="153" customWidth="1"/>
    <col min="3591" max="3592" width="15" style="153" customWidth="1"/>
    <col min="3593" max="3593" width="11.140625" style="153" customWidth="1"/>
    <col min="3594" max="3594" width="2.7109375" style="153" customWidth="1"/>
    <col min="3595" max="3595" width="9.140625" style="153" customWidth="1"/>
    <col min="3596" max="3596" width="2.7109375" style="153" customWidth="1"/>
    <col min="3597" max="3597" width="11.42578125" style="153"/>
    <col min="3598" max="3598" width="2.7109375" style="153" customWidth="1"/>
    <col min="3599" max="3599" width="11.42578125" style="153"/>
    <col min="3600" max="3600" width="2.7109375" style="153" customWidth="1"/>
    <col min="3601" max="3601" width="8.7109375" style="153" customWidth="1"/>
    <col min="3602" max="3602" width="2.7109375" style="153" customWidth="1"/>
    <col min="3603" max="3843" width="11.42578125" style="153"/>
    <col min="3844" max="3844" width="43.85546875" style="153" customWidth="1"/>
    <col min="3845" max="3845" width="13.28515625" style="153" customWidth="1"/>
    <col min="3846" max="3846" width="11.5703125" style="153" customWidth="1"/>
    <col min="3847" max="3848" width="15" style="153" customWidth="1"/>
    <col min="3849" max="3849" width="11.140625" style="153" customWidth="1"/>
    <col min="3850" max="3850" width="2.7109375" style="153" customWidth="1"/>
    <col min="3851" max="3851" width="9.140625" style="153" customWidth="1"/>
    <col min="3852" max="3852" width="2.7109375" style="153" customWidth="1"/>
    <col min="3853" max="3853" width="11.42578125" style="153"/>
    <col min="3854" max="3854" width="2.7109375" style="153" customWidth="1"/>
    <col min="3855" max="3855" width="11.42578125" style="153"/>
    <col min="3856" max="3856" width="2.7109375" style="153" customWidth="1"/>
    <col min="3857" max="3857" width="8.7109375" style="153" customWidth="1"/>
    <col min="3858" max="3858" width="2.7109375" style="153" customWidth="1"/>
    <col min="3859" max="4099" width="11.42578125" style="153"/>
    <col min="4100" max="4100" width="43.85546875" style="153" customWidth="1"/>
    <col min="4101" max="4101" width="13.28515625" style="153" customWidth="1"/>
    <col min="4102" max="4102" width="11.5703125" style="153" customWidth="1"/>
    <col min="4103" max="4104" width="15" style="153" customWidth="1"/>
    <col min="4105" max="4105" width="11.140625" style="153" customWidth="1"/>
    <col min="4106" max="4106" width="2.7109375" style="153" customWidth="1"/>
    <col min="4107" max="4107" width="9.140625" style="153" customWidth="1"/>
    <col min="4108" max="4108" width="2.7109375" style="153" customWidth="1"/>
    <col min="4109" max="4109" width="11.42578125" style="153"/>
    <col min="4110" max="4110" width="2.7109375" style="153" customWidth="1"/>
    <col min="4111" max="4111" width="11.42578125" style="153"/>
    <col min="4112" max="4112" width="2.7109375" style="153" customWidth="1"/>
    <col min="4113" max="4113" width="8.7109375" style="153" customWidth="1"/>
    <col min="4114" max="4114" width="2.7109375" style="153" customWidth="1"/>
    <col min="4115" max="4355" width="11.42578125" style="153"/>
    <col min="4356" max="4356" width="43.85546875" style="153" customWidth="1"/>
    <col min="4357" max="4357" width="13.28515625" style="153" customWidth="1"/>
    <col min="4358" max="4358" width="11.5703125" style="153" customWidth="1"/>
    <col min="4359" max="4360" width="15" style="153" customWidth="1"/>
    <col min="4361" max="4361" width="11.140625" style="153" customWidth="1"/>
    <col min="4362" max="4362" width="2.7109375" style="153" customWidth="1"/>
    <col min="4363" max="4363" width="9.140625" style="153" customWidth="1"/>
    <col min="4364" max="4364" width="2.7109375" style="153" customWidth="1"/>
    <col min="4365" max="4365" width="11.42578125" style="153"/>
    <col min="4366" max="4366" width="2.7109375" style="153" customWidth="1"/>
    <col min="4367" max="4367" width="11.42578125" style="153"/>
    <col min="4368" max="4368" width="2.7109375" style="153" customWidth="1"/>
    <col min="4369" max="4369" width="8.7109375" style="153" customWidth="1"/>
    <col min="4370" max="4370" width="2.7109375" style="153" customWidth="1"/>
    <col min="4371" max="4611" width="11.42578125" style="153"/>
    <col min="4612" max="4612" width="43.85546875" style="153" customWidth="1"/>
    <col min="4613" max="4613" width="13.28515625" style="153" customWidth="1"/>
    <col min="4614" max="4614" width="11.5703125" style="153" customWidth="1"/>
    <col min="4615" max="4616" width="15" style="153" customWidth="1"/>
    <col min="4617" max="4617" width="11.140625" style="153" customWidth="1"/>
    <col min="4618" max="4618" width="2.7109375" style="153" customWidth="1"/>
    <col min="4619" max="4619" width="9.140625" style="153" customWidth="1"/>
    <col min="4620" max="4620" width="2.7109375" style="153" customWidth="1"/>
    <col min="4621" max="4621" width="11.42578125" style="153"/>
    <col min="4622" max="4622" width="2.7109375" style="153" customWidth="1"/>
    <col min="4623" max="4623" width="11.42578125" style="153"/>
    <col min="4624" max="4624" width="2.7109375" style="153" customWidth="1"/>
    <col min="4625" max="4625" width="8.7109375" style="153" customWidth="1"/>
    <col min="4626" max="4626" width="2.7109375" style="153" customWidth="1"/>
    <col min="4627" max="4867" width="11.42578125" style="153"/>
    <col min="4868" max="4868" width="43.85546875" style="153" customWidth="1"/>
    <col min="4869" max="4869" width="13.28515625" style="153" customWidth="1"/>
    <col min="4870" max="4870" width="11.5703125" style="153" customWidth="1"/>
    <col min="4871" max="4872" width="15" style="153" customWidth="1"/>
    <col min="4873" max="4873" width="11.140625" style="153" customWidth="1"/>
    <col min="4874" max="4874" width="2.7109375" style="153" customWidth="1"/>
    <col min="4875" max="4875" width="9.140625" style="153" customWidth="1"/>
    <col min="4876" max="4876" width="2.7109375" style="153" customWidth="1"/>
    <col min="4877" max="4877" width="11.42578125" style="153"/>
    <col min="4878" max="4878" width="2.7109375" style="153" customWidth="1"/>
    <col min="4879" max="4879" width="11.42578125" style="153"/>
    <col min="4880" max="4880" width="2.7109375" style="153" customWidth="1"/>
    <col min="4881" max="4881" width="8.7109375" style="153" customWidth="1"/>
    <col min="4882" max="4882" width="2.7109375" style="153" customWidth="1"/>
    <col min="4883" max="5123" width="11.42578125" style="153"/>
    <col min="5124" max="5124" width="43.85546875" style="153" customWidth="1"/>
    <col min="5125" max="5125" width="13.28515625" style="153" customWidth="1"/>
    <col min="5126" max="5126" width="11.5703125" style="153" customWidth="1"/>
    <col min="5127" max="5128" width="15" style="153" customWidth="1"/>
    <col min="5129" max="5129" width="11.140625" style="153" customWidth="1"/>
    <col min="5130" max="5130" width="2.7109375" style="153" customWidth="1"/>
    <col min="5131" max="5131" width="9.140625" style="153" customWidth="1"/>
    <col min="5132" max="5132" width="2.7109375" style="153" customWidth="1"/>
    <col min="5133" max="5133" width="11.42578125" style="153"/>
    <col min="5134" max="5134" width="2.7109375" style="153" customWidth="1"/>
    <col min="5135" max="5135" width="11.42578125" style="153"/>
    <col min="5136" max="5136" width="2.7109375" style="153" customWidth="1"/>
    <col min="5137" max="5137" width="8.7109375" style="153" customWidth="1"/>
    <col min="5138" max="5138" width="2.7109375" style="153" customWidth="1"/>
    <col min="5139" max="5379" width="11.42578125" style="153"/>
    <col min="5380" max="5380" width="43.85546875" style="153" customWidth="1"/>
    <col min="5381" max="5381" width="13.28515625" style="153" customWidth="1"/>
    <col min="5382" max="5382" width="11.5703125" style="153" customWidth="1"/>
    <col min="5383" max="5384" width="15" style="153" customWidth="1"/>
    <col min="5385" max="5385" width="11.140625" style="153" customWidth="1"/>
    <col min="5386" max="5386" width="2.7109375" style="153" customWidth="1"/>
    <col min="5387" max="5387" width="9.140625" style="153" customWidth="1"/>
    <col min="5388" max="5388" width="2.7109375" style="153" customWidth="1"/>
    <col min="5389" max="5389" width="11.42578125" style="153"/>
    <col min="5390" max="5390" width="2.7109375" style="153" customWidth="1"/>
    <col min="5391" max="5391" width="11.42578125" style="153"/>
    <col min="5392" max="5392" width="2.7109375" style="153" customWidth="1"/>
    <col min="5393" max="5393" width="8.7109375" style="153" customWidth="1"/>
    <col min="5394" max="5394" width="2.7109375" style="153" customWidth="1"/>
    <col min="5395" max="5635" width="11.42578125" style="153"/>
    <col min="5636" max="5636" width="43.85546875" style="153" customWidth="1"/>
    <col min="5637" max="5637" width="13.28515625" style="153" customWidth="1"/>
    <col min="5638" max="5638" width="11.5703125" style="153" customWidth="1"/>
    <col min="5639" max="5640" width="15" style="153" customWidth="1"/>
    <col min="5641" max="5641" width="11.140625" style="153" customWidth="1"/>
    <col min="5642" max="5642" width="2.7109375" style="153" customWidth="1"/>
    <col min="5643" max="5643" width="9.140625" style="153" customWidth="1"/>
    <col min="5644" max="5644" width="2.7109375" style="153" customWidth="1"/>
    <col min="5645" max="5645" width="11.42578125" style="153"/>
    <col min="5646" max="5646" width="2.7109375" style="153" customWidth="1"/>
    <col min="5647" max="5647" width="11.42578125" style="153"/>
    <col min="5648" max="5648" width="2.7109375" style="153" customWidth="1"/>
    <col min="5649" max="5649" width="8.7109375" style="153" customWidth="1"/>
    <col min="5650" max="5650" width="2.7109375" style="153" customWidth="1"/>
    <col min="5651" max="5891" width="11.42578125" style="153"/>
    <col min="5892" max="5892" width="43.85546875" style="153" customWidth="1"/>
    <col min="5893" max="5893" width="13.28515625" style="153" customWidth="1"/>
    <col min="5894" max="5894" width="11.5703125" style="153" customWidth="1"/>
    <col min="5895" max="5896" width="15" style="153" customWidth="1"/>
    <col min="5897" max="5897" width="11.140625" style="153" customWidth="1"/>
    <col min="5898" max="5898" width="2.7109375" style="153" customWidth="1"/>
    <col min="5899" max="5899" width="9.140625" style="153" customWidth="1"/>
    <col min="5900" max="5900" width="2.7109375" style="153" customWidth="1"/>
    <col min="5901" max="5901" width="11.42578125" style="153"/>
    <col min="5902" max="5902" width="2.7109375" style="153" customWidth="1"/>
    <col min="5903" max="5903" width="11.42578125" style="153"/>
    <col min="5904" max="5904" width="2.7109375" style="153" customWidth="1"/>
    <col min="5905" max="5905" width="8.7109375" style="153" customWidth="1"/>
    <col min="5906" max="5906" width="2.7109375" style="153" customWidth="1"/>
    <col min="5907" max="6147" width="11.42578125" style="153"/>
    <col min="6148" max="6148" width="43.85546875" style="153" customWidth="1"/>
    <col min="6149" max="6149" width="13.28515625" style="153" customWidth="1"/>
    <col min="6150" max="6150" width="11.5703125" style="153" customWidth="1"/>
    <col min="6151" max="6152" width="15" style="153" customWidth="1"/>
    <col min="6153" max="6153" width="11.140625" style="153" customWidth="1"/>
    <col min="6154" max="6154" width="2.7109375" style="153" customWidth="1"/>
    <col min="6155" max="6155" width="9.140625" style="153" customWidth="1"/>
    <col min="6156" max="6156" width="2.7109375" style="153" customWidth="1"/>
    <col min="6157" max="6157" width="11.42578125" style="153"/>
    <col min="6158" max="6158" width="2.7109375" style="153" customWidth="1"/>
    <col min="6159" max="6159" width="11.42578125" style="153"/>
    <col min="6160" max="6160" width="2.7109375" style="153" customWidth="1"/>
    <col min="6161" max="6161" width="8.7109375" style="153" customWidth="1"/>
    <col min="6162" max="6162" width="2.7109375" style="153" customWidth="1"/>
    <col min="6163" max="6403" width="11.42578125" style="153"/>
    <col min="6404" max="6404" width="43.85546875" style="153" customWidth="1"/>
    <col min="6405" max="6405" width="13.28515625" style="153" customWidth="1"/>
    <col min="6406" max="6406" width="11.5703125" style="153" customWidth="1"/>
    <col min="6407" max="6408" width="15" style="153" customWidth="1"/>
    <col min="6409" max="6409" width="11.140625" style="153" customWidth="1"/>
    <col min="6410" max="6410" width="2.7109375" style="153" customWidth="1"/>
    <col min="6411" max="6411" width="9.140625" style="153" customWidth="1"/>
    <col min="6412" max="6412" width="2.7109375" style="153" customWidth="1"/>
    <col min="6413" max="6413" width="11.42578125" style="153"/>
    <col min="6414" max="6414" width="2.7109375" style="153" customWidth="1"/>
    <col min="6415" max="6415" width="11.42578125" style="153"/>
    <col min="6416" max="6416" width="2.7109375" style="153" customWidth="1"/>
    <col min="6417" max="6417" width="8.7109375" style="153" customWidth="1"/>
    <col min="6418" max="6418" width="2.7109375" style="153" customWidth="1"/>
    <col min="6419" max="6659" width="11.42578125" style="153"/>
    <col min="6660" max="6660" width="43.85546875" style="153" customWidth="1"/>
    <col min="6661" max="6661" width="13.28515625" style="153" customWidth="1"/>
    <col min="6662" max="6662" width="11.5703125" style="153" customWidth="1"/>
    <col min="6663" max="6664" width="15" style="153" customWidth="1"/>
    <col min="6665" max="6665" width="11.140625" style="153" customWidth="1"/>
    <col min="6666" max="6666" width="2.7109375" style="153" customWidth="1"/>
    <col min="6667" max="6667" width="9.140625" style="153" customWidth="1"/>
    <col min="6668" max="6668" width="2.7109375" style="153" customWidth="1"/>
    <col min="6669" max="6669" width="11.42578125" style="153"/>
    <col min="6670" max="6670" width="2.7109375" style="153" customWidth="1"/>
    <col min="6671" max="6671" width="11.42578125" style="153"/>
    <col min="6672" max="6672" width="2.7109375" style="153" customWidth="1"/>
    <col min="6673" max="6673" width="8.7109375" style="153" customWidth="1"/>
    <col min="6674" max="6674" width="2.7109375" style="153" customWidth="1"/>
    <col min="6675" max="6915" width="11.42578125" style="153"/>
    <col min="6916" max="6916" width="43.85546875" style="153" customWidth="1"/>
    <col min="6917" max="6917" width="13.28515625" style="153" customWidth="1"/>
    <col min="6918" max="6918" width="11.5703125" style="153" customWidth="1"/>
    <col min="6919" max="6920" width="15" style="153" customWidth="1"/>
    <col min="6921" max="6921" width="11.140625" style="153" customWidth="1"/>
    <col min="6922" max="6922" width="2.7109375" style="153" customWidth="1"/>
    <col min="6923" max="6923" width="9.140625" style="153" customWidth="1"/>
    <col min="6924" max="6924" width="2.7109375" style="153" customWidth="1"/>
    <col min="6925" max="6925" width="11.42578125" style="153"/>
    <col min="6926" max="6926" width="2.7109375" style="153" customWidth="1"/>
    <col min="6927" max="6927" width="11.42578125" style="153"/>
    <col min="6928" max="6928" width="2.7109375" style="153" customWidth="1"/>
    <col min="6929" max="6929" width="8.7109375" style="153" customWidth="1"/>
    <col min="6930" max="6930" width="2.7109375" style="153" customWidth="1"/>
    <col min="6931" max="7171" width="11.42578125" style="153"/>
    <col min="7172" max="7172" width="43.85546875" style="153" customWidth="1"/>
    <col min="7173" max="7173" width="13.28515625" style="153" customWidth="1"/>
    <col min="7174" max="7174" width="11.5703125" style="153" customWidth="1"/>
    <col min="7175" max="7176" width="15" style="153" customWidth="1"/>
    <col min="7177" max="7177" width="11.140625" style="153" customWidth="1"/>
    <col min="7178" max="7178" width="2.7109375" style="153" customWidth="1"/>
    <col min="7179" max="7179" width="9.140625" style="153" customWidth="1"/>
    <col min="7180" max="7180" width="2.7109375" style="153" customWidth="1"/>
    <col min="7181" max="7181" width="11.42578125" style="153"/>
    <col min="7182" max="7182" width="2.7109375" style="153" customWidth="1"/>
    <col min="7183" max="7183" width="11.42578125" style="153"/>
    <col min="7184" max="7184" width="2.7109375" style="153" customWidth="1"/>
    <col min="7185" max="7185" width="8.7109375" style="153" customWidth="1"/>
    <col min="7186" max="7186" width="2.7109375" style="153" customWidth="1"/>
    <col min="7187" max="7427" width="11.42578125" style="153"/>
    <col min="7428" max="7428" width="43.85546875" style="153" customWidth="1"/>
    <col min="7429" max="7429" width="13.28515625" style="153" customWidth="1"/>
    <col min="7430" max="7430" width="11.5703125" style="153" customWidth="1"/>
    <col min="7431" max="7432" width="15" style="153" customWidth="1"/>
    <col min="7433" max="7433" width="11.140625" style="153" customWidth="1"/>
    <col min="7434" max="7434" width="2.7109375" style="153" customWidth="1"/>
    <col min="7435" max="7435" width="9.140625" style="153" customWidth="1"/>
    <col min="7436" max="7436" width="2.7109375" style="153" customWidth="1"/>
    <col min="7437" max="7437" width="11.42578125" style="153"/>
    <col min="7438" max="7438" width="2.7109375" style="153" customWidth="1"/>
    <col min="7439" max="7439" width="11.42578125" style="153"/>
    <col min="7440" max="7440" width="2.7109375" style="153" customWidth="1"/>
    <col min="7441" max="7441" width="8.7109375" style="153" customWidth="1"/>
    <col min="7442" max="7442" width="2.7109375" style="153" customWidth="1"/>
    <col min="7443" max="7683" width="11.42578125" style="153"/>
    <col min="7684" max="7684" width="43.85546875" style="153" customWidth="1"/>
    <col min="7685" max="7685" width="13.28515625" style="153" customWidth="1"/>
    <col min="7686" max="7686" width="11.5703125" style="153" customWidth="1"/>
    <col min="7687" max="7688" width="15" style="153" customWidth="1"/>
    <col min="7689" max="7689" width="11.140625" style="153" customWidth="1"/>
    <col min="7690" max="7690" width="2.7109375" style="153" customWidth="1"/>
    <col min="7691" max="7691" width="9.140625" style="153" customWidth="1"/>
    <col min="7692" max="7692" width="2.7109375" style="153" customWidth="1"/>
    <col min="7693" max="7693" width="11.42578125" style="153"/>
    <col min="7694" max="7694" width="2.7109375" style="153" customWidth="1"/>
    <col min="7695" max="7695" width="11.42578125" style="153"/>
    <col min="7696" max="7696" width="2.7109375" style="153" customWidth="1"/>
    <col min="7697" max="7697" width="8.7109375" style="153" customWidth="1"/>
    <col min="7698" max="7698" width="2.7109375" style="153" customWidth="1"/>
    <col min="7699" max="7939" width="11.42578125" style="153"/>
    <col min="7940" max="7940" width="43.85546875" style="153" customWidth="1"/>
    <col min="7941" max="7941" width="13.28515625" style="153" customWidth="1"/>
    <col min="7942" max="7942" width="11.5703125" style="153" customWidth="1"/>
    <col min="7943" max="7944" width="15" style="153" customWidth="1"/>
    <col min="7945" max="7945" width="11.140625" style="153" customWidth="1"/>
    <col min="7946" max="7946" width="2.7109375" style="153" customWidth="1"/>
    <col min="7947" max="7947" width="9.140625" style="153" customWidth="1"/>
    <col min="7948" max="7948" width="2.7109375" style="153" customWidth="1"/>
    <col min="7949" max="7949" width="11.42578125" style="153"/>
    <col min="7950" max="7950" width="2.7109375" style="153" customWidth="1"/>
    <col min="7951" max="7951" width="11.42578125" style="153"/>
    <col min="7952" max="7952" width="2.7109375" style="153" customWidth="1"/>
    <col min="7953" max="7953" width="8.7109375" style="153" customWidth="1"/>
    <col min="7954" max="7954" width="2.7109375" style="153" customWidth="1"/>
    <col min="7955" max="8195" width="11.42578125" style="153"/>
    <col min="8196" max="8196" width="43.85546875" style="153" customWidth="1"/>
    <col min="8197" max="8197" width="13.28515625" style="153" customWidth="1"/>
    <col min="8198" max="8198" width="11.5703125" style="153" customWidth="1"/>
    <col min="8199" max="8200" width="15" style="153" customWidth="1"/>
    <col min="8201" max="8201" width="11.140625" style="153" customWidth="1"/>
    <col min="8202" max="8202" width="2.7109375" style="153" customWidth="1"/>
    <col min="8203" max="8203" width="9.140625" style="153" customWidth="1"/>
    <col min="8204" max="8204" width="2.7109375" style="153" customWidth="1"/>
    <col min="8205" max="8205" width="11.42578125" style="153"/>
    <col min="8206" max="8206" width="2.7109375" style="153" customWidth="1"/>
    <col min="8207" max="8207" width="11.42578125" style="153"/>
    <col min="8208" max="8208" width="2.7109375" style="153" customWidth="1"/>
    <col min="8209" max="8209" width="8.7109375" style="153" customWidth="1"/>
    <col min="8210" max="8210" width="2.7109375" style="153" customWidth="1"/>
    <col min="8211" max="8451" width="11.42578125" style="153"/>
    <col min="8452" max="8452" width="43.85546875" style="153" customWidth="1"/>
    <col min="8453" max="8453" width="13.28515625" style="153" customWidth="1"/>
    <col min="8454" max="8454" width="11.5703125" style="153" customWidth="1"/>
    <col min="8455" max="8456" width="15" style="153" customWidth="1"/>
    <col min="8457" max="8457" width="11.140625" style="153" customWidth="1"/>
    <col min="8458" max="8458" width="2.7109375" style="153" customWidth="1"/>
    <col min="8459" max="8459" width="9.140625" style="153" customWidth="1"/>
    <col min="8460" max="8460" width="2.7109375" style="153" customWidth="1"/>
    <col min="8461" max="8461" width="11.42578125" style="153"/>
    <col min="8462" max="8462" width="2.7109375" style="153" customWidth="1"/>
    <col min="8463" max="8463" width="11.42578125" style="153"/>
    <col min="8464" max="8464" width="2.7109375" style="153" customWidth="1"/>
    <col min="8465" max="8465" width="8.7109375" style="153" customWidth="1"/>
    <col min="8466" max="8466" width="2.7109375" style="153" customWidth="1"/>
    <col min="8467" max="8707" width="11.42578125" style="153"/>
    <col min="8708" max="8708" width="43.85546875" style="153" customWidth="1"/>
    <col min="8709" max="8709" width="13.28515625" style="153" customWidth="1"/>
    <col min="8710" max="8710" width="11.5703125" style="153" customWidth="1"/>
    <col min="8711" max="8712" width="15" style="153" customWidth="1"/>
    <col min="8713" max="8713" width="11.140625" style="153" customWidth="1"/>
    <col min="8714" max="8714" width="2.7109375" style="153" customWidth="1"/>
    <col min="8715" max="8715" width="9.140625" style="153" customWidth="1"/>
    <col min="8716" max="8716" width="2.7109375" style="153" customWidth="1"/>
    <col min="8717" max="8717" width="11.42578125" style="153"/>
    <col min="8718" max="8718" width="2.7109375" style="153" customWidth="1"/>
    <col min="8719" max="8719" width="11.42578125" style="153"/>
    <col min="8720" max="8720" width="2.7109375" style="153" customWidth="1"/>
    <col min="8721" max="8721" width="8.7109375" style="153" customWidth="1"/>
    <col min="8722" max="8722" width="2.7109375" style="153" customWidth="1"/>
    <col min="8723" max="8963" width="11.42578125" style="153"/>
    <col min="8964" max="8964" width="43.85546875" style="153" customWidth="1"/>
    <col min="8965" max="8965" width="13.28515625" style="153" customWidth="1"/>
    <col min="8966" max="8966" width="11.5703125" style="153" customWidth="1"/>
    <col min="8967" max="8968" width="15" style="153" customWidth="1"/>
    <col min="8969" max="8969" width="11.140625" style="153" customWidth="1"/>
    <col min="8970" max="8970" width="2.7109375" style="153" customWidth="1"/>
    <col min="8971" max="8971" width="9.140625" style="153" customWidth="1"/>
    <col min="8972" max="8972" width="2.7109375" style="153" customWidth="1"/>
    <col min="8973" max="8973" width="11.42578125" style="153"/>
    <col min="8974" max="8974" width="2.7109375" style="153" customWidth="1"/>
    <col min="8975" max="8975" width="11.42578125" style="153"/>
    <col min="8976" max="8976" width="2.7109375" style="153" customWidth="1"/>
    <col min="8977" max="8977" width="8.7109375" style="153" customWidth="1"/>
    <col min="8978" max="8978" width="2.7109375" style="153" customWidth="1"/>
    <col min="8979" max="9219" width="11.42578125" style="153"/>
    <col min="9220" max="9220" width="43.85546875" style="153" customWidth="1"/>
    <col min="9221" max="9221" width="13.28515625" style="153" customWidth="1"/>
    <col min="9222" max="9222" width="11.5703125" style="153" customWidth="1"/>
    <col min="9223" max="9224" width="15" style="153" customWidth="1"/>
    <col min="9225" max="9225" width="11.140625" style="153" customWidth="1"/>
    <col min="9226" max="9226" width="2.7109375" style="153" customWidth="1"/>
    <col min="9227" max="9227" width="9.140625" style="153" customWidth="1"/>
    <col min="9228" max="9228" width="2.7109375" style="153" customWidth="1"/>
    <col min="9229" max="9229" width="11.42578125" style="153"/>
    <col min="9230" max="9230" width="2.7109375" style="153" customWidth="1"/>
    <col min="9231" max="9231" width="11.42578125" style="153"/>
    <col min="9232" max="9232" width="2.7109375" style="153" customWidth="1"/>
    <col min="9233" max="9233" width="8.7109375" style="153" customWidth="1"/>
    <col min="9234" max="9234" width="2.7109375" style="153" customWidth="1"/>
    <col min="9235" max="9475" width="11.42578125" style="153"/>
    <col min="9476" max="9476" width="43.85546875" style="153" customWidth="1"/>
    <col min="9477" max="9477" width="13.28515625" style="153" customWidth="1"/>
    <col min="9478" max="9478" width="11.5703125" style="153" customWidth="1"/>
    <col min="9479" max="9480" width="15" style="153" customWidth="1"/>
    <col min="9481" max="9481" width="11.140625" style="153" customWidth="1"/>
    <col min="9482" max="9482" width="2.7109375" style="153" customWidth="1"/>
    <col min="9483" max="9483" width="9.140625" style="153" customWidth="1"/>
    <col min="9484" max="9484" width="2.7109375" style="153" customWidth="1"/>
    <col min="9485" max="9485" width="11.42578125" style="153"/>
    <col min="9486" max="9486" width="2.7109375" style="153" customWidth="1"/>
    <col min="9487" max="9487" width="11.42578125" style="153"/>
    <col min="9488" max="9488" width="2.7109375" style="153" customWidth="1"/>
    <col min="9489" max="9489" width="8.7109375" style="153" customWidth="1"/>
    <col min="9490" max="9490" width="2.7109375" style="153" customWidth="1"/>
    <col min="9491" max="9731" width="11.42578125" style="153"/>
    <col min="9732" max="9732" width="43.85546875" style="153" customWidth="1"/>
    <col min="9733" max="9733" width="13.28515625" style="153" customWidth="1"/>
    <col min="9734" max="9734" width="11.5703125" style="153" customWidth="1"/>
    <col min="9735" max="9736" width="15" style="153" customWidth="1"/>
    <col min="9737" max="9737" width="11.140625" style="153" customWidth="1"/>
    <col min="9738" max="9738" width="2.7109375" style="153" customWidth="1"/>
    <col min="9739" max="9739" width="9.140625" style="153" customWidth="1"/>
    <col min="9740" max="9740" width="2.7109375" style="153" customWidth="1"/>
    <col min="9741" max="9741" width="11.42578125" style="153"/>
    <col min="9742" max="9742" width="2.7109375" style="153" customWidth="1"/>
    <col min="9743" max="9743" width="11.42578125" style="153"/>
    <col min="9744" max="9744" width="2.7109375" style="153" customWidth="1"/>
    <col min="9745" max="9745" width="8.7109375" style="153" customWidth="1"/>
    <col min="9746" max="9746" width="2.7109375" style="153" customWidth="1"/>
    <col min="9747" max="9987" width="11.42578125" style="153"/>
    <col min="9988" max="9988" width="43.85546875" style="153" customWidth="1"/>
    <col min="9989" max="9989" width="13.28515625" style="153" customWidth="1"/>
    <col min="9990" max="9990" width="11.5703125" style="153" customWidth="1"/>
    <col min="9991" max="9992" width="15" style="153" customWidth="1"/>
    <col min="9993" max="9993" width="11.140625" style="153" customWidth="1"/>
    <col min="9994" max="9994" width="2.7109375" style="153" customWidth="1"/>
    <col min="9995" max="9995" width="9.140625" style="153" customWidth="1"/>
    <col min="9996" max="9996" width="2.7109375" style="153" customWidth="1"/>
    <col min="9997" max="9997" width="11.42578125" style="153"/>
    <col min="9998" max="9998" width="2.7109375" style="153" customWidth="1"/>
    <col min="9999" max="9999" width="11.42578125" style="153"/>
    <col min="10000" max="10000" width="2.7109375" style="153" customWidth="1"/>
    <col min="10001" max="10001" width="8.7109375" style="153" customWidth="1"/>
    <col min="10002" max="10002" width="2.7109375" style="153" customWidth="1"/>
    <col min="10003" max="10243" width="11.42578125" style="153"/>
    <col min="10244" max="10244" width="43.85546875" style="153" customWidth="1"/>
    <col min="10245" max="10245" width="13.28515625" style="153" customWidth="1"/>
    <col min="10246" max="10246" width="11.5703125" style="153" customWidth="1"/>
    <col min="10247" max="10248" width="15" style="153" customWidth="1"/>
    <col min="10249" max="10249" width="11.140625" style="153" customWidth="1"/>
    <col min="10250" max="10250" width="2.7109375" style="153" customWidth="1"/>
    <col min="10251" max="10251" width="9.140625" style="153" customWidth="1"/>
    <col min="10252" max="10252" width="2.7109375" style="153" customWidth="1"/>
    <col min="10253" max="10253" width="11.42578125" style="153"/>
    <col min="10254" max="10254" width="2.7109375" style="153" customWidth="1"/>
    <col min="10255" max="10255" width="11.42578125" style="153"/>
    <col min="10256" max="10256" width="2.7109375" style="153" customWidth="1"/>
    <col min="10257" max="10257" width="8.7109375" style="153" customWidth="1"/>
    <col min="10258" max="10258" width="2.7109375" style="153" customWidth="1"/>
    <col min="10259" max="10499" width="11.42578125" style="153"/>
    <col min="10500" max="10500" width="43.85546875" style="153" customWidth="1"/>
    <col min="10501" max="10501" width="13.28515625" style="153" customWidth="1"/>
    <col min="10502" max="10502" width="11.5703125" style="153" customWidth="1"/>
    <col min="10503" max="10504" width="15" style="153" customWidth="1"/>
    <col min="10505" max="10505" width="11.140625" style="153" customWidth="1"/>
    <col min="10506" max="10506" width="2.7109375" style="153" customWidth="1"/>
    <col min="10507" max="10507" width="9.140625" style="153" customWidth="1"/>
    <col min="10508" max="10508" width="2.7109375" style="153" customWidth="1"/>
    <col min="10509" max="10509" width="11.42578125" style="153"/>
    <col min="10510" max="10510" width="2.7109375" style="153" customWidth="1"/>
    <col min="10511" max="10511" width="11.42578125" style="153"/>
    <col min="10512" max="10512" width="2.7109375" style="153" customWidth="1"/>
    <col min="10513" max="10513" width="8.7109375" style="153" customWidth="1"/>
    <col min="10514" max="10514" width="2.7109375" style="153" customWidth="1"/>
    <col min="10515" max="10755" width="11.42578125" style="153"/>
    <col min="10756" max="10756" width="43.85546875" style="153" customWidth="1"/>
    <col min="10757" max="10757" width="13.28515625" style="153" customWidth="1"/>
    <col min="10758" max="10758" width="11.5703125" style="153" customWidth="1"/>
    <col min="10759" max="10760" width="15" style="153" customWidth="1"/>
    <col min="10761" max="10761" width="11.140625" style="153" customWidth="1"/>
    <col min="10762" max="10762" width="2.7109375" style="153" customWidth="1"/>
    <col min="10763" max="10763" width="9.140625" style="153" customWidth="1"/>
    <col min="10764" max="10764" width="2.7109375" style="153" customWidth="1"/>
    <col min="10765" max="10765" width="11.42578125" style="153"/>
    <col min="10766" max="10766" width="2.7109375" style="153" customWidth="1"/>
    <col min="10767" max="10767" width="11.42578125" style="153"/>
    <col min="10768" max="10768" width="2.7109375" style="153" customWidth="1"/>
    <col min="10769" max="10769" width="8.7109375" style="153" customWidth="1"/>
    <col min="10770" max="10770" width="2.7109375" style="153" customWidth="1"/>
    <col min="10771" max="11011" width="11.42578125" style="153"/>
    <col min="11012" max="11012" width="43.85546875" style="153" customWidth="1"/>
    <col min="11013" max="11013" width="13.28515625" style="153" customWidth="1"/>
    <col min="11014" max="11014" width="11.5703125" style="153" customWidth="1"/>
    <col min="11015" max="11016" width="15" style="153" customWidth="1"/>
    <col min="11017" max="11017" width="11.140625" style="153" customWidth="1"/>
    <col min="11018" max="11018" width="2.7109375" style="153" customWidth="1"/>
    <col min="11019" max="11019" width="9.140625" style="153" customWidth="1"/>
    <col min="11020" max="11020" width="2.7109375" style="153" customWidth="1"/>
    <col min="11021" max="11021" width="11.42578125" style="153"/>
    <col min="11022" max="11022" width="2.7109375" style="153" customWidth="1"/>
    <col min="11023" max="11023" width="11.42578125" style="153"/>
    <col min="11024" max="11024" width="2.7109375" style="153" customWidth="1"/>
    <col min="11025" max="11025" width="8.7109375" style="153" customWidth="1"/>
    <col min="11026" max="11026" width="2.7109375" style="153" customWidth="1"/>
    <col min="11027" max="11267" width="11.42578125" style="153"/>
    <col min="11268" max="11268" width="43.85546875" style="153" customWidth="1"/>
    <col min="11269" max="11269" width="13.28515625" style="153" customWidth="1"/>
    <col min="11270" max="11270" width="11.5703125" style="153" customWidth="1"/>
    <col min="11271" max="11272" width="15" style="153" customWidth="1"/>
    <col min="11273" max="11273" width="11.140625" style="153" customWidth="1"/>
    <col min="11274" max="11274" width="2.7109375" style="153" customWidth="1"/>
    <col min="11275" max="11275" width="9.140625" style="153" customWidth="1"/>
    <col min="11276" max="11276" width="2.7109375" style="153" customWidth="1"/>
    <col min="11277" max="11277" width="11.42578125" style="153"/>
    <col min="11278" max="11278" width="2.7109375" style="153" customWidth="1"/>
    <col min="11279" max="11279" width="11.42578125" style="153"/>
    <col min="11280" max="11280" width="2.7109375" style="153" customWidth="1"/>
    <col min="11281" max="11281" width="8.7109375" style="153" customWidth="1"/>
    <col min="11282" max="11282" width="2.7109375" style="153" customWidth="1"/>
    <col min="11283" max="11523" width="11.42578125" style="153"/>
    <col min="11524" max="11524" width="43.85546875" style="153" customWidth="1"/>
    <col min="11525" max="11525" width="13.28515625" style="153" customWidth="1"/>
    <col min="11526" max="11526" width="11.5703125" style="153" customWidth="1"/>
    <col min="11527" max="11528" width="15" style="153" customWidth="1"/>
    <col min="11529" max="11529" width="11.140625" style="153" customWidth="1"/>
    <col min="11530" max="11530" width="2.7109375" style="153" customWidth="1"/>
    <col min="11531" max="11531" width="9.140625" style="153" customWidth="1"/>
    <col min="11532" max="11532" width="2.7109375" style="153" customWidth="1"/>
    <col min="11533" max="11533" width="11.42578125" style="153"/>
    <col min="11534" max="11534" width="2.7109375" style="153" customWidth="1"/>
    <col min="11535" max="11535" width="11.42578125" style="153"/>
    <col min="11536" max="11536" width="2.7109375" style="153" customWidth="1"/>
    <col min="11537" max="11537" width="8.7109375" style="153" customWidth="1"/>
    <col min="11538" max="11538" width="2.7109375" style="153" customWidth="1"/>
    <col min="11539" max="11779" width="11.42578125" style="153"/>
    <col min="11780" max="11780" width="43.85546875" style="153" customWidth="1"/>
    <col min="11781" max="11781" width="13.28515625" style="153" customWidth="1"/>
    <col min="11782" max="11782" width="11.5703125" style="153" customWidth="1"/>
    <col min="11783" max="11784" width="15" style="153" customWidth="1"/>
    <col min="11785" max="11785" width="11.140625" style="153" customWidth="1"/>
    <col min="11786" max="11786" width="2.7109375" style="153" customWidth="1"/>
    <col min="11787" max="11787" width="9.140625" style="153" customWidth="1"/>
    <col min="11788" max="11788" width="2.7109375" style="153" customWidth="1"/>
    <col min="11789" max="11789" width="11.42578125" style="153"/>
    <col min="11790" max="11790" width="2.7109375" style="153" customWidth="1"/>
    <col min="11791" max="11791" width="11.42578125" style="153"/>
    <col min="11792" max="11792" width="2.7109375" style="153" customWidth="1"/>
    <col min="11793" max="11793" width="8.7109375" style="153" customWidth="1"/>
    <col min="11794" max="11794" width="2.7109375" style="153" customWidth="1"/>
    <col min="11795" max="12035" width="11.42578125" style="153"/>
    <col min="12036" max="12036" width="43.85546875" style="153" customWidth="1"/>
    <col min="12037" max="12037" width="13.28515625" style="153" customWidth="1"/>
    <col min="12038" max="12038" width="11.5703125" style="153" customWidth="1"/>
    <col min="12039" max="12040" width="15" style="153" customWidth="1"/>
    <col min="12041" max="12041" width="11.140625" style="153" customWidth="1"/>
    <col min="12042" max="12042" width="2.7109375" style="153" customWidth="1"/>
    <col min="12043" max="12043" width="9.140625" style="153" customWidth="1"/>
    <col min="12044" max="12044" width="2.7109375" style="153" customWidth="1"/>
    <col min="12045" max="12045" width="11.42578125" style="153"/>
    <col min="12046" max="12046" width="2.7109375" style="153" customWidth="1"/>
    <col min="12047" max="12047" width="11.42578125" style="153"/>
    <col min="12048" max="12048" width="2.7109375" style="153" customWidth="1"/>
    <col min="12049" max="12049" width="8.7109375" style="153" customWidth="1"/>
    <col min="12050" max="12050" width="2.7109375" style="153" customWidth="1"/>
    <col min="12051" max="12291" width="11.42578125" style="153"/>
    <col min="12292" max="12292" width="43.85546875" style="153" customWidth="1"/>
    <col min="12293" max="12293" width="13.28515625" style="153" customWidth="1"/>
    <col min="12294" max="12294" width="11.5703125" style="153" customWidth="1"/>
    <col min="12295" max="12296" width="15" style="153" customWidth="1"/>
    <col min="12297" max="12297" width="11.140625" style="153" customWidth="1"/>
    <col min="12298" max="12298" width="2.7109375" style="153" customWidth="1"/>
    <col min="12299" max="12299" width="9.140625" style="153" customWidth="1"/>
    <col min="12300" max="12300" width="2.7109375" style="153" customWidth="1"/>
    <col min="12301" max="12301" width="11.42578125" style="153"/>
    <col min="12302" max="12302" width="2.7109375" style="153" customWidth="1"/>
    <col min="12303" max="12303" width="11.42578125" style="153"/>
    <col min="12304" max="12304" width="2.7109375" style="153" customWidth="1"/>
    <col min="12305" max="12305" width="8.7109375" style="153" customWidth="1"/>
    <col min="12306" max="12306" width="2.7109375" style="153" customWidth="1"/>
    <col min="12307" max="12547" width="11.42578125" style="153"/>
    <col min="12548" max="12548" width="43.85546875" style="153" customWidth="1"/>
    <col min="12549" max="12549" width="13.28515625" style="153" customWidth="1"/>
    <col min="12550" max="12550" width="11.5703125" style="153" customWidth="1"/>
    <col min="12551" max="12552" width="15" style="153" customWidth="1"/>
    <col min="12553" max="12553" width="11.140625" style="153" customWidth="1"/>
    <col min="12554" max="12554" width="2.7109375" style="153" customWidth="1"/>
    <col min="12555" max="12555" width="9.140625" style="153" customWidth="1"/>
    <col min="12556" max="12556" width="2.7109375" style="153" customWidth="1"/>
    <col min="12557" max="12557" width="11.42578125" style="153"/>
    <col min="12558" max="12558" width="2.7109375" style="153" customWidth="1"/>
    <col min="12559" max="12559" width="11.42578125" style="153"/>
    <col min="12560" max="12560" width="2.7109375" style="153" customWidth="1"/>
    <col min="12561" max="12561" width="8.7109375" style="153" customWidth="1"/>
    <col min="12562" max="12562" width="2.7109375" style="153" customWidth="1"/>
    <col min="12563" max="12803" width="11.42578125" style="153"/>
    <col min="12804" max="12804" width="43.85546875" style="153" customWidth="1"/>
    <col min="12805" max="12805" width="13.28515625" style="153" customWidth="1"/>
    <col min="12806" max="12806" width="11.5703125" style="153" customWidth="1"/>
    <col min="12807" max="12808" width="15" style="153" customWidth="1"/>
    <col min="12809" max="12809" width="11.140625" style="153" customWidth="1"/>
    <col min="12810" max="12810" width="2.7109375" style="153" customWidth="1"/>
    <col min="12811" max="12811" width="9.140625" style="153" customWidth="1"/>
    <col min="12812" max="12812" width="2.7109375" style="153" customWidth="1"/>
    <col min="12813" max="12813" width="11.42578125" style="153"/>
    <col min="12814" max="12814" width="2.7109375" style="153" customWidth="1"/>
    <col min="12815" max="12815" width="11.42578125" style="153"/>
    <col min="12816" max="12816" width="2.7109375" style="153" customWidth="1"/>
    <col min="12817" max="12817" width="8.7109375" style="153" customWidth="1"/>
    <col min="12818" max="12818" width="2.7109375" style="153" customWidth="1"/>
    <col min="12819" max="13059" width="11.42578125" style="153"/>
    <col min="13060" max="13060" width="43.85546875" style="153" customWidth="1"/>
    <col min="13061" max="13061" width="13.28515625" style="153" customWidth="1"/>
    <col min="13062" max="13062" width="11.5703125" style="153" customWidth="1"/>
    <col min="13063" max="13064" width="15" style="153" customWidth="1"/>
    <col min="13065" max="13065" width="11.140625" style="153" customWidth="1"/>
    <col min="13066" max="13066" width="2.7109375" style="153" customWidth="1"/>
    <col min="13067" max="13067" width="9.140625" style="153" customWidth="1"/>
    <col min="13068" max="13068" width="2.7109375" style="153" customWidth="1"/>
    <col min="13069" max="13069" width="11.42578125" style="153"/>
    <col min="13070" max="13070" width="2.7109375" style="153" customWidth="1"/>
    <col min="13071" max="13071" width="11.42578125" style="153"/>
    <col min="13072" max="13072" width="2.7109375" style="153" customWidth="1"/>
    <col min="13073" max="13073" width="8.7109375" style="153" customWidth="1"/>
    <col min="13074" max="13074" width="2.7109375" style="153" customWidth="1"/>
    <col min="13075" max="13315" width="11.42578125" style="153"/>
    <col min="13316" max="13316" width="43.85546875" style="153" customWidth="1"/>
    <col min="13317" max="13317" width="13.28515625" style="153" customWidth="1"/>
    <col min="13318" max="13318" width="11.5703125" style="153" customWidth="1"/>
    <col min="13319" max="13320" width="15" style="153" customWidth="1"/>
    <col min="13321" max="13321" width="11.140625" style="153" customWidth="1"/>
    <col min="13322" max="13322" width="2.7109375" style="153" customWidth="1"/>
    <col min="13323" max="13323" width="9.140625" style="153" customWidth="1"/>
    <col min="13324" max="13324" width="2.7109375" style="153" customWidth="1"/>
    <col min="13325" max="13325" width="11.42578125" style="153"/>
    <col min="13326" max="13326" width="2.7109375" style="153" customWidth="1"/>
    <col min="13327" max="13327" width="11.42578125" style="153"/>
    <col min="13328" max="13328" width="2.7109375" style="153" customWidth="1"/>
    <col min="13329" max="13329" width="8.7109375" style="153" customWidth="1"/>
    <col min="13330" max="13330" width="2.7109375" style="153" customWidth="1"/>
    <col min="13331" max="13571" width="11.42578125" style="153"/>
    <col min="13572" max="13572" width="43.85546875" style="153" customWidth="1"/>
    <col min="13573" max="13573" width="13.28515625" style="153" customWidth="1"/>
    <col min="13574" max="13574" width="11.5703125" style="153" customWidth="1"/>
    <col min="13575" max="13576" width="15" style="153" customWidth="1"/>
    <col min="13577" max="13577" width="11.140625" style="153" customWidth="1"/>
    <col min="13578" max="13578" width="2.7109375" style="153" customWidth="1"/>
    <col min="13579" max="13579" width="9.140625" style="153" customWidth="1"/>
    <col min="13580" max="13580" width="2.7109375" style="153" customWidth="1"/>
    <col min="13581" max="13581" width="11.42578125" style="153"/>
    <col min="13582" max="13582" width="2.7109375" style="153" customWidth="1"/>
    <col min="13583" max="13583" width="11.42578125" style="153"/>
    <col min="13584" max="13584" width="2.7109375" style="153" customWidth="1"/>
    <col min="13585" max="13585" width="8.7109375" style="153" customWidth="1"/>
    <col min="13586" max="13586" width="2.7109375" style="153" customWidth="1"/>
    <col min="13587" max="13827" width="11.42578125" style="153"/>
    <col min="13828" max="13828" width="43.85546875" style="153" customWidth="1"/>
    <col min="13829" max="13829" width="13.28515625" style="153" customWidth="1"/>
    <col min="13830" max="13830" width="11.5703125" style="153" customWidth="1"/>
    <col min="13831" max="13832" width="15" style="153" customWidth="1"/>
    <col min="13833" max="13833" width="11.140625" style="153" customWidth="1"/>
    <col min="13834" max="13834" width="2.7109375" style="153" customWidth="1"/>
    <col min="13835" max="13835" width="9.140625" style="153" customWidth="1"/>
    <col min="13836" max="13836" width="2.7109375" style="153" customWidth="1"/>
    <col min="13837" max="13837" width="11.42578125" style="153"/>
    <col min="13838" max="13838" width="2.7109375" style="153" customWidth="1"/>
    <col min="13839" max="13839" width="11.42578125" style="153"/>
    <col min="13840" max="13840" width="2.7109375" style="153" customWidth="1"/>
    <col min="13841" max="13841" width="8.7109375" style="153" customWidth="1"/>
    <col min="13842" max="13842" width="2.7109375" style="153" customWidth="1"/>
    <col min="13843" max="14083" width="11.42578125" style="153"/>
    <col min="14084" max="14084" width="43.85546875" style="153" customWidth="1"/>
    <col min="14085" max="14085" width="13.28515625" style="153" customWidth="1"/>
    <col min="14086" max="14086" width="11.5703125" style="153" customWidth="1"/>
    <col min="14087" max="14088" width="15" style="153" customWidth="1"/>
    <col min="14089" max="14089" width="11.140625" style="153" customWidth="1"/>
    <col min="14090" max="14090" width="2.7109375" style="153" customWidth="1"/>
    <col min="14091" max="14091" width="9.140625" style="153" customWidth="1"/>
    <col min="14092" max="14092" width="2.7109375" style="153" customWidth="1"/>
    <col min="14093" max="14093" width="11.42578125" style="153"/>
    <col min="14094" max="14094" width="2.7109375" style="153" customWidth="1"/>
    <col min="14095" max="14095" width="11.42578125" style="153"/>
    <col min="14096" max="14096" width="2.7109375" style="153" customWidth="1"/>
    <col min="14097" max="14097" width="8.7109375" style="153" customWidth="1"/>
    <col min="14098" max="14098" width="2.7109375" style="153" customWidth="1"/>
    <col min="14099" max="14339" width="11.42578125" style="153"/>
    <col min="14340" max="14340" width="43.85546875" style="153" customWidth="1"/>
    <col min="14341" max="14341" width="13.28515625" style="153" customWidth="1"/>
    <col min="14342" max="14342" width="11.5703125" style="153" customWidth="1"/>
    <col min="14343" max="14344" width="15" style="153" customWidth="1"/>
    <col min="14345" max="14345" width="11.140625" style="153" customWidth="1"/>
    <col min="14346" max="14346" width="2.7109375" style="153" customWidth="1"/>
    <col min="14347" max="14347" width="9.140625" style="153" customWidth="1"/>
    <col min="14348" max="14348" width="2.7109375" style="153" customWidth="1"/>
    <col min="14349" max="14349" width="11.42578125" style="153"/>
    <col min="14350" max="14350" width="2.7109375" style="153" customWidth="1"/>
    <col min="14351" max="14351" width="11.42578125" style="153"/>
    <col min="14352" max="14352" width="2.7109375" style="153" customWidth="1"/>
    <col min="14353" max="14353" width="8.7109375" style="153" customWidth="1"/>
    <col min="14354" max="14354" width="2.7109375" style="153" customWidth="1"/>
    <col min="14355" max="14595" width="11.42578125" style="153"/>
    <col min="14596" max="14596" width="43.85546875" style="153" customWidth="1"/>
    <col min="14597" max="14597" width="13.28515625" style="153" customWidth="1"/>
    <col min="14598" max="14598" width="11.5703125" style="153" customWidth="1"/>
    <col min="14599" max="14600" width="15" style="153" customWidth="1"/>
    <col min="14601" max="14601" width="11.140625" style="153" customWidth="1"/>
    <col min="14602" max="14602" width="2.7109375" style="153" customWidth="1"/>
    <col min="14603" max="14603" width="9.140625" style="153" customWidth="1"/>
    <col min="14604" max="14604" width="2.7109375" style="153" customWidth="1"/>
    <col min="14605" max="14605" width="11.42578125" style="153"/>
    <col min="14606" max="14606" width="2.7109375" style="153" customWidth="1"/>
    <col min="14607" max="14607" width="11.42578125" style="153"/>
    <col min="14608" max="14608" width="2.7109375" style="153" customWidth="1"/>
    <col min="14609" max="14609" width="8.7109375" style="153" customWidth="1"/>
    <col min="14610" max="14610" width="2.7109375" style="153" customWidth="1"/>
    <col min="14611" max="14851" width="11.42578125" style="153"/>
    <col min="14852" max="14852" width="43.85546875" style="153" customWidth="1"/>
    <col min="14853" max="14853" width="13.28515625" style="153" customWidth="1"/>
    <col min="14854" max="14854" width="11.5703125" style="153" customWidth="1"/>
    <col min="14855" max="14856" width="15" style="153" customWidth="1"/>
    <col min="14857" max="14857" width="11.140625" style="153" customWidth="1"/>
    <col min="14858" max="14858" width="2.7109375" style="153" customWidth="1"/>
    <col min="14859" max="14859" width="9.140625" style="153" customWidth="1"/>
    <col min="14860" max="14860" width="2.7109375" style="153" customWidth="1"/>
    <col min="14861" max="14861" width="11.42578125" style="153"/>
    <col min="14862" max="14862" width="2.7109375" style="153" customWidth="1"/>
    <col min="14863" max="14863" width="11.42578125" style="153"/>
    <col min="14864" max="14864" width="2.7109375" style="153" customWidth="1"/>
    <col min="14865" max="14865" width="8.7109375" style="153" customWidth="1"/>
    <col min="14866" max="14866" width="2.7109375" style="153" customWidth="1"/>
    <col min="14867" max="15107" width="11.42578125" style="153"/>
    <col min="15108" max="15108" width="43.85546875" style="153" customWidth="1"/>
    <col min="15109" max="15109" width="13.28515625" style="153" customWidth="1"/>
    <col min="15110" max="15110" width="11.5703125" style="153" customWidth="1"/>
    <col min="15111" max="15112" width="15" style="153" customWidth="1"/>
    <col min="15113" max="15113" width="11.140625" style="153" customWidth="1"/>
    <col min="15114" max="15114" width="2.7109375" style="153" customWidth="1"/>
    <col min="15115" max="15115" width="9.140625" style="153" customWidth="1"/>
    <col min="15116" max="15116" width="2.7109375" style="153" customWidth="1"/>
    <col min="15117" max="15117" width="11.42578125" style="153"/>
    <col min="15118" max="15118" width="2.7109375" style="153" customWidth="1"/>
    <col min="15119" max="15119" width="11.42578125" style="153"/>
    <col min="15120" max="15120" width="2.7109375" style="153" customWidth="1"/>
    <col min="15121" max="15121" width="8.7109375" style="153" customWidth="1"/>
    <col min="15122" max="15122" width="2.7109375" style="153" customWidth="1"/>
    <col min="15123" max="15363" width="11.42578125" style="153"/>
    <col min="15364" max="15364" width="43.85546875" style="153" customWidth="1"/>
    <col min="15365" max="15365" width="13.28515625" style="153" customWidth="1"/>
    <col min="15366" max="15366" width="11.5703125" style="153" customWidth="1"/>
    <col min="15367" max="15368" width="15" style="153" customWidth="1"/>
    <col min="15369" max="15369" width="11.140625" style="153" customWidth="1"/>
    <col min="15370" max="15370" width="2.7109375" style="153" customWidth="1"/>
    <col min="15371" max="15371" width="9.140625" style="153" customWidth="1"/>
    <col min="15372" max="15372" width="2.7109375" style="153" customWidth="1"/>
    <col min="15373" max="15373" width="11.42578125" style="153"/>
    <col min="15374" max="15374" width="2.7109375" style="153" customWidth="1"/>
    <col min="15375" max="15375" width="11.42578125" style="153"/>
    <col min="15376" max="15376" width="2.7109375" style="153" customWidth="1"/>
    <col min="15377" max="15377" width="8.7109375" style="153" customWidth="1"/>
    <col min="15378" max="15378" width="2.7109375" style="153" customWidth="1"/>
    <col min="15379" max="15619" width="11.42578125" style="153"/>
    <col min="15620" max="15620" width="43.85546875" style="153" customWidth="1"/>
    <col min="15621" max="15621" width="13.28515625" style="153" customWidth="1"/>
    <col min="15622" max="15622" width="11.5703125" style="153" customWidth="1"/>
    <col min="15623" max="15624" width="15" style="153" customWidth="1"/>
    <col min="15625" max="15625" width="11.140625" style="153" customWidth="1"/>
    <col min="15626" max="15626" width="2.7109375" style="153" customWidth="1"/>
    <col min="15627" max="15627" width="9.140625" style="153" customWidth="1"/>
    <col min="15628" max="15628" width="2.7109375" style="153" customWidth="1"/>
    <col min="15629" max="15629" width="11.42578125" style="153"/>
    <col min="15630" max="15630" width="2.7109375" style="153" customWidth="1"/>
    <col min="15631" max="15631" width="11.42578125" style="153"/>
    <col min="15632" max="15632" width="2.7109375" style="153" customWidth="1"/>
    <col min="15633" max="15633" width="8.7109375" style="153" customWidth="1"/>
    <col min="15634" max="15634" width="2.7109375" style="153" customWidth="1"/>
    <col min="15635" max="15875" width="11.42578125" style="153"/>
    <col min="15876" max="15876" width="43.85546875" style="153" customWidth="1"/>
    <col min="15877" max="15877" width="13.28515625" style="153" customWidth="1"/>
    <col min="15878" max="15878" width="11.5703125" style="153" customWidth="1"/>
    <col min="15879" max="15880" width="15" style="153" customWidth="1"/>
    <col min="15881" max="15881" width="11.140625" style="153" customWidth="1"/>
    <col min="15882" max="15882" width="2.7109375" style="153" customWidth="1"/>
    <col min="15883" max="15883" width="9.140625" style="153" customWidth="1"/>
    <col min="15884" max="15884" width="2.7109375" style="153" customWidth="1"/>
    <col min="15885" max="15885" width="11.42578125" style="153"/>
    <col min="15886" max="15886" width="2.7109375" style="153" customWidth="1"/>
    <col min="15887" max="15887" width="11.42578125" style="153"/>
    <col min="15888" max="15888" width="2.7109375" style="153" customWidth="1"/>
    <col min="15889" max="15889" width="8.7109375" style="153" customWidth="1"/>
    <col min="15890" max="15890" width="2.7109375" style="153" customWidth="1"/>
    <col min="15891" max="16131" width="11.42578125" style="153"/>
    <col min="16132" max="16132" width="43.85546875" style="153" customWidth="1"/>
    <col min="16133" max="16133" width="13.28515625" style="153" customWidth="1"/>
    <col min="16134" max="16134" width="11.5703125" style="153" customWidth="1"/>
    <col min="16135" max="16136" width="15" style="153" customWidth="1"/>
    <col min="16137" max="16137" width="11.140625" style="153" customWidth="1"/>
    <col min="16138" max="16138" width="2.7109375" style="153" customWidth="1"/>
    <col min="16139" max="16139" width="9.140625" style="153" customWidth="1"/>
    <col min="16140" max="16140" width="2.7109375" style="153" customWidth="1"/>
    <col min="16141" max="16141" width="11.42578125" style="153"/>
    <col min="16142" max="16142" width="2.7109375" style="153" customWidth="1"/>
    <col min="16143" max="16143" width="11.42578125" style="153"/>
    <col min="16144" max="16144" width="2.7109375" style="153" customWidth="1"/>
    <col min="16145" max="16145" width="8.7109375" style="153" customWidth="1"/>
    <col min="16146" max="16146" width="2.7109375" style="153" customWidth="1"/>
    <col min="16147" max="16384" width="11.42578125" style="153"/>
  </cols>
  <sheetData>
    <row r="1" spans="1:18" s="149" customFormat="1" ht="19.5" customHeight="1" x14ac:dyDescent="0.2">
      <c r="A1" s="173" t="s">
        <v>409</v>
      </c>
      <c r="B1" s="148"/>
      <c r="C1" s="148"/>
      <c r="D1" s="148"/>
      <c r="E1" s="148"/>
      <c r="F1" s="148"/>
      <c r="G1" s="148"/>
      <c r="H1" s="1698" t="s">
        <v>1655</v>
      </c>
      <c r="I1" s="1698"/>
      <c r="J1" s="174"/>
      <c r="K1" s="174"/>
      <c r="L1" s="174"/>
      <c r="M1" s="174"/>
      <c r="N1" s="40"/>
      <c r="O1" s="40"/>
      <c r="P1" s="40"/>
      <c r="Q1" s="5"/>
    </row>
    <row r="2" spans="1:18" s="149" customFormat="1" ht="15.75" customHeight="1" x14ac:dyDescent="0.2">
      <c r="A2" s="173" t="s">
        <v>411</v>
      </c>
      <c r="B2" s="148"/>
      <c r="C2" s="148"/>
      <c r="D2" s="148"/>
      <c r="E2" s="148"/>
      <c r="F2" s="148"/>
      <c r="G2" s="148"/>
      <c r="H2" s="148"/>
      <c r="I2" s="174"/>
      <c r="J2" s="174"/>
      <c r="K2" s="174"/>
      <c r="L2" s="174"/>
      <c r="M2" s="174"/>
      <c r="N2" s="40"/>
      <c r="O2" s="40"/>
      <c r="P2" s="40"/>
      <c r="Q2" s="5"/>
    </row>
    <row r="3" spans="1:18" s="151" customFormat="1" ht="17.100000000000001" customHeight="1" x14ac:dyDescent="0.2">
      <c r="A3" s="173" t="s">
        <v>412</v>
      </c>
      <c r="B3" s="576"/>
      <c r="C3" s="576"/>
      <c r="D3" s="576"/>
      <c r="E3" s="576"/>
      <c r="F3" s="576"/>
      <c r="G3" s="576"/>
      <c r="H3" s="576"/>
      <c r="I3" s="455"/>
      <c r="J3" s="57"/>
      <c r="K3" s="57"/>
      <c r="L3" s="57"/>
      <c r="M3" s="57"/>
      <c r="N3" s="57"/>
      <c r="O3" s="57"/>
      <c r="P3" s="57"/>
    </row>
    <row r="4" spans="1:18" s="151" customFormat="1" ht="12.95" customHeight="1" x14ac:dyDescent="0.2">
      <c r="A4" s="577"/>
      <c r="B4" s="576"/>
      <c r="C4" s="576"/>
      <c r="D4" s="576"/>
      <c r="E4" s="576"/>
      <c r="F4" s="576"/>
      <c r="G4" s="576"/>
      <c r="H4" s="576"/>
      <c r="I4" s="455"/>
      <c r="J4" s="57"/>
      <c r="K4" s="57"/>
      <c r="L4" s="57"/>
      <c r="M4" s="57"/>
      <c r="N4" s="57"/>
      <c r="O4" s="57"/>
      <c r="P4" s="57"/>
      <c r="Q4" s="57"/>
    </row>
    <row r="5" spans="1:18" s="152" customFormat="1" ht="18" customHeight="1" x14ac:dyDescent="0.25">
      <c r="A5" s="1457" t="s">
        <v>396</v>
      </c>
      <c r="B5" s="1484" t="s">
        <v>413</v>
      </c>
      <c r="C5" s="1484"/>
      <c r="D5" s="1484"/>
      <c r="E5" s="1484"/>
      <c r="F5" s="1484"/>
      <c r="G5" s="1484"/>
      <c r="H5" s="1484"/>
      <c r="I5" s="1484"/>
      <c r="J5" s="175"/>
      <c r="K5" s="175"/>
      <c r="L5" s="175"/>
      <c r="M5" s="175"/>
      <c r="N5" s="175"/>
      <c r="O5" s="175"/>
      <c r="P5" s="175"/>
      <c r="Q5" s="176"/>
      <c r="R5" s="176"/>
    </row>
    <row r="6" spans="1:18" ht="26.25" customHeight="1" x14ac:dyDescent="0.2">
      <c r="A6" s="1691"/>
      <c r="B6" s="1458" t="s">
        <v>399</v>
      </c>
      <c r="C6" s="1458"/>
      <c r="D6" s="1458"/>
      <c r="E6" s="1458"/>
      <c r="F6" s="1484" t="s">
        <v>329</v>
      </c>
      <c r="G6" s="1484"/>
      <c r="H6" s="1484"/>
      <c r="I6" s="1484"/>
      <c r="J6" s="323"/>
      <c r="K6" s="1699"/>
      <c r="L6" s="1700"/>
      <c r="M6" s="1699"/>
      <c r="N6" s="1700"/>
      <c r="O6" s="1699"/>
      <c r="P6" s="1700"/>
      <c r="Q6" s="1701"/>
      <c r="R6" s="1702"/>
    </row>
    <row r="7" spans="1:18" ht="17.25" customHeight="1" x14ac:dyDescent="0.2">
      <c r="A7" s="1691"/>
      <c r="B7" s="1426">
        <v>2012</v>
      </c>
      <c r="C7" s="1426"/>
      <c r="D7" s="1426">
        <v>2013</v>
      </c>
      <c r="E7" s="1426"/>
      <c r="F7" s="1426">
        <v>2012</v>
      </c>
      <c r="G7" s="1426"/>
      <c r="H7" s="1426">
        <v>2013</v>
      </c>
      <c r="I7" s="1426"/>
      <c r="J7" s="178"/>
      <c r="K7" s="177"/>
      <c r="L7" s="178"/>
      <c r="M7" s="177"/>
      <c r="N7" s="178"/>
      <c r="O7" s="177"/>
      <c r="P7" s="178"/>
      <c r="Q7" s="179"/>
      <c r="R7" s="180"/>
    </row>
    <row r="8" spans="1:18" s="154" customFormat="1" ht="15" customHeight="1" x14ac:dyDescent="0.2">
      <c r="A8" s="801" t="s">
        <v>0</v>
      </c>
      <c r="B8" s="802">
        <f>SUM(B9:B21)</f>
        <v>23</v>
      </c>
      <c r="C8" s="802"/>
      <c r="D8" s="802">
        <f>SUM(D9:D21)</f>
        <v>7</v>
      </c>
      <c r="E8" s="802"/>
      <c r="F8" s="802">
        <f>SUM(F9:F21)</f>
        <v>1</v>
      </c>
      <c r="G8" s="802"/>
      <c r="H8" s="802">
        <f>SUM(H9:H21)</f>
        <v>3</v>
      </c>
      <c r="I8" s="806"/>
      <c r="J8" s="182"/>
      <c r="K8" s="181"/>
      <c r="L8" s="182"/>
      <c r="M8" s="181"/>
      <c r="N8" s="182"/>
      <c r="O8" s="181"/>
      <c r="P8" s="182"/>
      <c r="Q8" s="181"/>
      <c r="R8" s="182"/>
    </row>
    <row r="9" spans="1:18" s="154" customFormat="1" ht="18" customHeight="1" x14ac:dyDescent="0.2">
      <c r="A9" s="979" t="s">
        <v>18</v>
      </c>
      <c r="B9" s="958">
        <v>0</v>
      </c>
      <c r="C9" s="958"/>
      <c r="D9" s="1059">
        <v>0</v>
      </c>
      <c r="E9" s="1059"/>
      <c r="F9" s="958">
        <v>1</v>
      </c>
      <c r="G9" s="958"/>
      <c r="H9" s="959">
        <v>0</v>
      </c>
      <c r="I9" s="1059"/>
      <c r="J9" s="182"/>
      <c r="K9" s="183"/>
      <c r="L9" s="182"/>
      <c r="M9" s="183"/>
      <c r="N9" s="182"/>
      <c r="O9" s="183"/>
      <c r="P9" s="182"/>
      <c r="Q9" s="161"/>
      <c r="R9" s="182"/>
    </row>
    <row r="10" spans="1:18" ht="15" customHeight="1" x14ac:dyDescent="0.2">
      <c r="A10" s="869" t="s">
        <v>1</v>
      </c>
      <c r="B10" s="161">
        <v>1</v>
      </c>
      <c r="C10" s="161"/>
      <c r="D10" s="183">
        <v>0</v>
      </c>
      <c r="E10" s="183"/>
      <c r="F10" s="161">
        <v>0</v>
      </c>
      <c r="G10" s="161"/>
      <c r="H10" s="183">
        <v>0</v>
      </c>
      <c r="I10" s="183"/>
      <c r="J10" s="184"/>
      <c r="K10" s="183"/>
      <c r="L10" s="184"/>
      <c r="M10" s="183"/>
      <c r="N10" s="184"/>
      <c r="O10" s="183"/>
      <c r="P10" s="184"/>
      <c r="Q10" s="161"/>
      <c r="R10" s="184"/>
    </row>
    <row r="11" spans="1:18" ht="15" customHeight="1" x14ac:dyDescent="0.2">
      <c r="A11" s="869" t="s">
        <v>2</v>
      </c>
      <c r="B11" s="161">
        <v>2</v>
      </c>
      <c r="C11" s="161"/>
      <c r="D11" s="183">
        <v>2</v>
      </c>
      <c r="E11" s="183"/>
      <c r="F11" s="161">
        <v>0</v>
      </c>
      <c r="G11" s="161"/>
      <c r="H11" s="183">
        <v>0</v>
      </c>
      <c r="I11" s="183"/>
      <c r="J11" s="184"/>
      <c r="K11" s="183"/>
      <c r="L11" s="184"/>
      <c r="M11" s="183"/>
      <c r="N11" s="184"/>
      <c r="O11" s="183"/>
      <c r="P11" s="184"/>
      <c r="Q11" s="161"/>
      <c r="R11" s="184"/>
    </row>
    <row r="12" spans="1:18" ht="15" customHeight="1" x14ac:dyDescent="0.2">
      <c r="A12" s="869" t="s">
        <v>6</v>
      </c>
      <c r="B12" s="161">
        <v>0</v>
      </c>
      <c r="C12" s="161"/>
      <c r="D12" s="183">
        <v>1</v>
      </c>
      <c r="E12" s="183"/>
      <c r="F12" s="161">
        <v>0</v>
      </c>
      <c r="G12" s="161"/>
      <c r="H12" s="183">
        <v>0</v>
      </c>
      <c r="I12" s="183"/>
      <c r="J12" s="184"/>
      <c r="K12" s="183"/>
      <c r="L12" s="184"/>
      <c r="M12" s="183"/>
      <c r="N12" s="184"/>
      <c r="O12" s="183"/>
      <c r="P12" s="184"/>
      <c r="Q12" s="161"/>
      <c r="R12" s="184"/>
    </row>
    <row r="13" spans="1:18" ht="15" customHeight="1" x14ac:dyDescent="0.2">
      <c r="A13" s="869" t="s">
        <v>8</v>
      </c>
      <c r="B13" s="161">
        <v>1</v>
      </c>
      <c r="C13" s="161"/>
      <c r="D13" s="183">
        <v>0</v>
      </c>
      <c r="E13" s="183"/>
      <c r="F13" s="161">
        <v>0</v>
      </c>
      <c r="G13" s="161"/>
      <c r="H13" s="183">
        <v>1</v>
      </c>
      <c r="I13" s="183"/>
      <c r="J13" s="184"/>
      <c r="K13" s="183"/>
      <c r="L13" s="184"/>
      <c r="M13" s="183"/>
      <c r="N13" s="184"/>
      <c r="O13" s="183"/>
      <c r="P13" s="184"/>
      <c r="Q13" s="161"/>
      <c r="R13" s="184"/>
    </row>
    <row r="14" spans="1:18" ht="15" customHeight="1" x14ac:dyDescent="0.2">
      <c r="A14" s="869" t="s">
        <v>9</v>
      </c>
      <c r="B14" s="161">
        <v>0</v>
      </c>
      <c r="C14" s="161"/>
      <c r="D14" s="183">
        <v>0</v>
      </c>
      <c r="E14" s="183"/>
      <c r="F14" s="161">
        <v>0</v>
      </c>
      <c r="G14" s="161"/>
      <c r="H14" s="183">
        <v>1</v>
      </c>
      <c r="I14" s="183"/>
      <c r="J14" s="184"/>
      <c r="K14" s="183"/>
      <c r="L14" s="184"/>
      <c r="M14" s="183"/>
      <c r="N14" s="184"/>
      <c r="O14" s="183"/>
      <c r="P14" s="184"/>
      <c r="Q14" s="161"/>
      <c r="R14" s="184"/>
    </row>
    <row r="15" spans="1:18" ht="15" customHeight="1" x14ac:dyDescent="0.2">
      <c r="A15" s="869" t="s">
        <v>10</v>
      </c>
      <c r="B15" s="161">
        <v>1</v>
      </c>
      <c r="C15" s="161"/>
      <c r="D15" s="183">
        <v>0</v>
      </c>
      <c r="E15" s="183"/>
      <c r="F15" s="161">
        <v>0</v>
      </c>
      <c r="G15" s="161"/>
      <c r="H15" s="183">
        <v>0</v>
      </c>
      <c r="I15" s="183"/>
      <c r="J15" s="184"/>
      <c r="K15" s="183"/>
      <c r="L15" s="184"/>
      <c r="M15" s="183"/>
      <c r="N15" s="184"/>
      <c r="O15" s="183"/>
      <c r="P15" s="184"/>
      <c r="Q15" s="161"/>
      <c r="R15" s="184"/>
    </row>
    <row r="16" spans="1:18" ht="15" customHeight="1" x14ac:dyDescent="0.2">
      <c r="A16" s="869" t="s">
        <v>414</v>
      </c>
      <c r="B16" s="161">
        <v>0</v>
      </c>
      <c r="C16" s="161"/>
      <c r="D16" s="183">
        <v>2</v>
      </c>
      <c r="E16" s="183"/>
      <c r="F16" s="161">
        <v>0</v>
      </c>
      <c r="G16" s="161"/>
      <c r="H16" s="183">
        <v>0</v>
      </c>
      <c r="I16" s="183"/>
      <c r="J16" s="184"/>
      <c r="K16" s="183"/>
      <c r="L16" s="184"/>
      <c r="M16" s="183"/>
      <c r="N16" s="184"/>
      <c r="O16" s="183"/>
      <c r="P16" s="184"/>
      <c r="Q16" s="161"/>
      <c r="R16" s="184"/>
    </row>
    <row r="17" spans="1:19" ht="15.75" customHeight="1" x14ac:dyDescent="0.2">
      <c r="A17" s="869" t="s">
        <v>22</v>
      </c>
      <c r="B17" s="161">
        <v>1</v>
      </c>
      <c r="C17" s="161"/>
      <c r="D17" s="183">
        <v>0</v>
      </c>
      <c r="E17" s="183"/>
      <c r="F17" s="161">
        <v>0</v>
      </c>
      <c r="G17" s="161"/>
      <c r="H17" s="183">
        <v>0</v>
      </c>
      <c r="I17" s="183"/>
      <c r="J17" s="184"/>
      <c r="K17" s="183"/>
      <c r="L17" s="184"/>
      <c r="M17" s="183"/>
      <c r="N17" s="184"/>
      <c r="O17" s="183"/>
      <c r="P17" s="184"/>
      <c r="Q17" s="161"/>
      <c r="R17" s="184"/>
    </row>
    <row r="18" spans="1:19" ht="15.75" customHeight="1" x14ac:dyDescent="0.2">
      <c r="A18" s="869" t="s">
        <v>12</v>
      </c>
      <c r="B18" s="161">
        <v>0</v>
      </c>
      <c r="C18" s="161"/>
      <c r="D18" s="183">
        <v>0</v>
      </c>
      <c r="E18" s="183"/>
      <c r="F18" s="161">
        <v>0</v>
      </c>
      <c r="G18" s="161"/>
      <c r="H18" s="183">
        <v>1</v>
      </c>
      <c r="I18" s="183"/>
      <c r="J18" s="184"/>
      <c r="K18" s="183"/>
      <c r="L18" s="184"/>
      <c r="M18" s="183"/>
      <c r="N18" s="184"/>
      <c r="O18" s="183"/>
      <c r="P18" s="184"/>
      <c r="Q18" s="161"/>
      <c r="R18" s="184"/>
    </row>
    <row r="19" spans="1:19" ht="15" customHeight="1" x14ac:dyDescent="0.2">
      <c r="A19" s="869" t="s">
        <v>13</v>
      </c>
      <c r="B19" s="161">
        <v>2</v>
      </c>
      <c r="C19" s="161"/>
      <c r="D19" s="183">
        <v>2</v>
      </c>
      <c r="E19" s="183"/>
      <c r="F19" s="161">
        <v>0</v>
      </c>
      <c r="G19" s="161"/>
      <c r="H19" s="183">
        <v>0</v>
      </c>
      <c r="I19" s="183"/>
      <c r="J19" s="184"/>
      <c r="K19" s="183"/>
      <c r="L19" s="184"/>
      <c r="M19" s="183"/>
      <c r="N19" s="184"/>
      <c r="O19" s="183"/>
      <c r="P19" s="184"/>
      <c r="Q19" s="161"/>
      <c r="R19" s="184"/>
    </row>
    <row r="20" spans="1:19" ht="15" customHeight="1" x14ac:dyDescent="0.2">
      <c r="A20" s="869" t="s">
        <v>415</v>
      </c>
      <c r="B20" s="161">
        <v>1</v>
      </c>
      <c r="C20" s="161"/>
      <c r="D20" s="183">
        <v>0</v>
      </c>
      <c r="E20" s="183"/>
      <c r="F20" s="161">
        <v>0</v>
      </c>
      <c r="G20" s="161"/>
      <c r="H20" s="183">
        <v>0</v>
      </c>
      <c r="I20" s="183"/>
      <c r="J20" s="184"/>
      <c r="K20" s="183"/>
      <c r="L20" s="184"/>
      <c r="M20" s="183"/>
      <c r="N20" s="184"/>
      <c r="O20" s="183"/>
      <c r="P20" s="184"/>
      <c r="Q20" s="161"/>
      <c r="R20" s="184"/>
    </row>
    <row r="21" spans="1:19" s="151" customFormat="1" ht="15" customHeight="1" x14ac:dyDescent="0.2">
      <c r="A21" s="983" t="s">
        <v>404</v>
      </c>
      <c r="B21" s="962">
        <v>14</v>
      </c>
      <c r="C21" s="962"/>
      <c r="D21" s="1060">
        <v>0</v>
      </c>
      <c r="E21" s="1060"/>
      <c r="F21" s="962">
        <v>0</v>
      </c>
      <c r="G21" s="962"/>
      <c r="H21" s="1060">
        <v>0</v>
      </c>
      <c r="I21" s="1060"/>
      <c r="J21" s="184"/>
      <c r="K21" s="183"/>
      <c r="L21" s="184"/>
      <c r="M21" s="183"/>
      <c r="N21" s="184"/>
      <c r="O21" s="183"/>
      <c r="P21" s="184"/>
      <c r="Q21" s="161"/>
      <c r="R21" s="184"/>
    </row>
    <row r="22" spans="1:19" s="151" customFormat="1" ht="15" customHeight="1" x14ac:dyDescent="0.2">
      <c r="A22" s="698"/>
      <c r="B22" s="161"/>
      <c r="C22" s="161"/>
      <c r="D22" s="184"/>
      <c r="E22" s="184"/>
      <c r="F22" s="161"/>
      <c r="G22" s="161"/>
      <c r="H22" s="184"/>
      <c r="I22" s="183"/>
      <c r="J22" s="184"/>
      <c r="K22" s="183"/>
      <c r="L22" s="184"/>
      <c r="M22" s="183"/>
      <c r="N22" s="184"/>
      <c r="O22" s="183"/>
      <c r="P22" s="184"/>
      <c r="Q22" s="161"/>
      <c r="R22" s="184"/>
    </row>
    <row r="23" spans="1:19" ht="15" customHeight="1" x14ac:dyDescent="0.2">
      <c r="A23" s="1696" t="s">
        <v>416</v>
      </c>
      <c r="B23" s="1696"/>
      <c r="C23" s="1696"/>
      <c r="D23" s="1696"/>
      <c r="E23" s="1696"/>
      <c r="F23" s="1696"/>
      <c r="G23" s="1696"/>
      <c r="H23" s="1696"/>
      <c r="I23" s="1696"/>
      <c r="J23" s="186"/>
      <c r="Q23" s="155"/>
      <c r="R23" s="155"/>
      <c r="S23" s="155"/>
    </row>
    <row r="24" spans="1:19" ht="15.75" customHeight="1" x14ac:dyDescent="0.2">
      <c r="A24" s="1694" t="s">
        <v>408</v>
      </c>
      <c r="B24" s="1694"/>
      <c r="C24" s="1694"/>
      <c r="D24" s="1694"/>
      <c r="E24" s="1694"/>
      <c r="F24" s="1694"/>
      <c r="G24" s="1694"/>
      <c r="H24" s="1694"/>
      <c r="I24" s="1694"/>
    </row>
  </sheetData>
  <mergeCells count="11">
    <mergeCell ref="M6:N6"/>
    <mergeCell ref="O6:P6"/>
    <mergeCell ref="Q6:R6"/>
    <mergeCell ref="K6:L6"/>
    <mergeCell ref="F6:I6"/>
    <mergeCell ref="H1:I1"/>
    <mergeCell ref="A5:A7"/>
    <mergeCell ref="A23:I23"/>
    <mergeCell ref="B5:I5"/>
    <mergeCell ref="A24:I24"/>
    <mergeCell ref="B6:E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&amp;R&amp;"Tahoma,Normal"521</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16"/>
  <sheetViews>
    <sheetView showGridLines="0" view="pageBreakPreview" zoomScaleSheetLayoutView="100" workbookViewId="0"/>
  </sheetViews>
  <sheetFormatPr baseColWidth="10" defaultColWidth="11.42578125" defaultRowHeight="12.75" x14ac:dyDescent="0.2"/>
  <cols>
    <col min="1" max="1" width="40.85546875" style="50" customWidth="1"/>
    <col min="2" max="2" width="18.140625" style="50" customWidth="1"/>
    <col min="3" max="3" width="16.85546875" style="50" customWidth="1"/>
    <col min="4" max="4" width="18.7109375" style="50" customWidth="1"/>
    <col min="5" max="5" width="15.7109375" style="50" customWidth="1"/>
    <col min="6" max="6" width="39.42578125" style="50" customWidth="1"/>
    <col min="7" max="7" width="12.7109375" style="50" customWidth="1"/>
    <col min="8" max="16384" width="11.42578125" style="50"/>
  </cols>
  <sheetData>
    <row r="1" spans="1:10" ht="15" x14ac:dyDescent="0.2">
      <c r="A1" s="594" t="s">
        <v>423</v>
      </c>
      <c r="B1" s="595"/>
      <c r="C1" s="595"/>
      <c r="D1" s="595"/>
      <c r="E1" s="596" t="s">
        <v>1656</v>
      </c>
      <c r="F1" s="190"/>
      <c r="G1" s="191"/>
      <c r="H1" s="191"/>
      <c r="I1" s="191"/>
      <c r="J1" s="191"/>
    </row>
    <row r="2" spans="1:10" ht="15" x14ac:dyDescent="0.2">
      <c r="A2" s="597" t="s">
        <v>424</v>
      </c>
      <c r="B2" s="595"/>
      <c r="C2" s="595"/>
      <c r="D2" s="595"/>
      <c r="E2" s="596"/>
      <c r="F2" s="191"/>
      <c r="G2" s="191"/>
      <c r="H2" s="191"/>
      <c r="I2" s="191"/>
      <c r="J2" s="191"/>
    </row>
    <row r="3" spans="1:10" ht="15" x14ac:dyDescent="0.2">
      <c r="A3" s="594" t="s">
        <v>2048</v>
      </c>
      <c r="B3" s="595"/>
      <c r="C3" s="595"/>
      <c r="D3" s="595"/>
      <c r="E3" s="595"/>
      <c r="F3" s="191"/>
      <c r="G3" s="191"/>
      <c r="H3" s="191"/>
      <c r="I3" s="191"/>
      <c r="J3" s="191"/>
    </row>
    <row r="4" spans="1:10" ht="15" x14ac:dyDescent="0.2">
      <c r="A4" s="594" t="s">
        <v>425</v>
      </c>
      <c r="B4" s="595"/>
      <c r="C4" s="595"/>
      <c r="D4" s="595"/>
      <c r="E4" s="595"/>
      <c r="F4" s="191"/>
      <c r="G4" s="191"/>
      <c r="H4" s="191"/>
      <c r="I4" s="191"/>
      <c r="J4" s="191"/>
    </row>
    <row r="5" spans="1:10" ht="15" x14ac:dyDescent="0.2">
      <c r="A5" s="594" t="s">
        <v>2049</v>
      </c>
      <c r="B5" s="595"/>
      <c r="C5" s="595"/>
      <c r="D5" s="595"/>
      <c r="E5" s="595"/>
      <c r="F5" s="191"/>
      <c r="G5" s="191"/>
      <c r="H5" s="191"/>
      <c r="I5" s="191"/>
      <c r="J5" s="191"/>
    </row>
    <row r="6" spans="1:10" ht="15" x14ac:dyDescent="0.2">
      <c r="A6" s="807"/>
      <c r="B6" s="808"/>
      <c r="C6" s="808"/>
      <c r="D6" s="808"/>
      <c r="E6" s="808"/>
      <c r="F6" s="191"/>
      <c r="G6" s="191"/>
      <c r="H6" s="191"/>
      <c r="I6" s="191"/>
      <c r="J6" s="191"/>
    </row>
    <row r="7" spans="1:10" ht="15.75" customHeight="1" x14ac:dyDescent="0.2">
      <c r="A7" s="1703" t="s">
        <v>52</v>
      </c>
      <c r="B7" s="1705" t="s">
        <v>58</v>
      </c>
      <c r="C7" s="1705"/>
      <c r="D7" s="1705"/>
      <c r="E7" s="1705"/>
      <c r="F7" s="191"/>
      <c r="G7" s="191"/>
      <c r="H7" s="191"/>
      <c r="I7" s="191"/>
      <c r="J7" s="191"/>
    </row>
    <row r="8" spans="1:10" ht="15.75" customHeight="1" x14ac:dyDescent="0.2">
      <c r="A8" s="1704"/>
      <c r="B8" s="1427">
        <v>2012</v>
      </c>
      <c r="C8" s="1427"/>
      <c r="D8" s="1427">
        <v>2013</v>
      </c>
      <c r="E8" s="1427"/>
      <c r="F8" s="191"/>
      <c r="G8" s="191"/>
      <c r="H8" s="191"/>
      <c r="I8" s="191"/>
      <c r="J8" s="191"/>
    </row>
    <row r="9" spans="1:10" ht="15" customHeight="1" x14ac:dyDescent="0.2">
      <c r="A9" s="585" t="s">
        <v>0</v>
      </c>
      <c r="B9" s="586">
        <f>SUM(B10:B11)</f>
        <v>5</v>
      </c>
      <c r="C9" s="586"/>
      <c r="D9" s="586">
        <f>SUM(D10:D11)</f>
        <v>26</v>
      </c>
      <c r="E9" s="586"/>
      <c r="F9" s="191"/>
      <c r="G9" s="191"/>
      <c r="H9" s="191"/>
      <c r="I9" s="191"/>
      <c r="J9" s="191"/>
    </row>
    <row r="10" spans="1:10" ht="15" customHeight="1" x14ac:dyDescent="0.2">
      <c r="A10" s="895" t="s">
        <v>426</v>
      </c>
      <c r="B10" s="1037">
        <v>0</v>
      </c>
      <c r="C10" s="1057"/>
      <c r="D10" s="1037">
        <v>2</v>
      </c>
      <c r="E10" s="1057"/>
      <c r="F10" s="191"/>
      <c r="G10" s="191"/>
      <c r="H10" s="191"/>
      <c r="I10" s="191"/>
      <c r="J10" s="191"/>
    </row>
    <row r="11" spans="1:10" ht="15" customHeight="1" x14ac:dyDescent="0.2">
      <c r="A11" s="1032" t="s">
        <v>427</v>
      </c>
      <c r="B11" s="1041">
        <v>5</v>
      </c>
      <c r="C11" s="1058"/>
      <c r="D11" s="1041">
        <v>24</v>
      </c>
      <c r="E11" s="1058"/>
      <c r="F11" s="191"/>
      <c r="G11" s="191"/>
      <c r="H11" s="191"/>
      <c r="I11" s="191"/>
      <c r="J11" s="191"/>
    </row>
    <row r="12" spans="1:10" ht="10.5" customHeight="1" x14ac:dyDescent="0.2">
      <c r="A12" s="167"/>
      <c r="B12" s="598"/>
      <c r="C12" s="598"/>
      <c r="D12" s="599"/>
      <c r="E12" s="598"/>
    </row>
    <row r="13" spans="1:10" ht="15" customHeight="1" x14ac:dyDescent="0.2">
      <c r="A13" s="1694" t="s">
        <v>428</v>
      </c>
      <c r="B13" s="1694"/>
      <c r="C13" s="1694"/>
      <c r="D13" s="733"/>
      <c r="E13" s="733"/>
    </row>
    <row r="14" spans="1:10" x14ac:dyDescent="0.2">
      <c r="A14" s="195"/>
      <c r="B14" s="195"/>
      <c r="C14" s="195"/>
      <c r="D14" s="195"/>
      <c r="E14" s="195"/>
    </row>
    <row r="16" spans="1:10" ht="15.75" customHeight="1" x14ac:dyDescent="0.2"/>
  </sheetData>
  <mergeCells count="3">
    <mergeCell ref="A7:A8"/>
    <mergeCell ref="B7:E7"/>
    <mergeCell ref="A13:C13"/>
  </mergeCells>
  <printOptions horizontalCentered="1" verticalCentered="1"/>
  <pageMargins left="0.98425196850393704" right="0.39370078740157483" top="0.39370078740157483" bottom="0.39370078740157483" header="0" footer="0.59055118110236227"/>
  <pageSetup orientation="landscape" r:id="rId1"/>
  <headerFooter>
    <oddFooter>&amp;L&amp;"Tahoma,Normal"522</oddFooter>
  </headerFooter>
  <colBreaks count="1" manualBreakCount="1">
    <brk id="5"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15"/>
  <sheetViews>
    <sheetView showGridLines="0" view="pageBreakPreview" zoomScaleNormal="130" zoomScaleSheetLayoutView="100" workbookViewId="0"/>
  </sheetViews>
  <sheetFormatPr baseColWidth="10" defaultColWidth="11.42578125" defaultRowHeight="12.75" x14ac:dyDescent="0.2"/>
  <cols>
    <col min="1" max="1" width="43.140625" style="256" customWidth="1"/>
    <col min="2" max="2" width="19.42578125" style="256" customWidth="1"/>
    <col min="3" max="3" width="10.7109375" style="256" customWidth="1"/>
    <col min="4" max="4" width="19.42578125" style="256" customWidth="1"/>
    <col min="5" max="5" width="12.42578125" style="256" customWidth="1"/>
    <col min="6" max="6" width="48" style="256" customWidth="1"/>
    <col min="7" max="7" width="12.7109375" style="256" customWidth="1"/>
    <col min="8" max="16384" width="11.42578125" style="256"/>
  </cols>
  <sheetData>
    <row r="1" spans="1:10" ht="15" x14ac:dyDescent="0.2">
      <c r="A1" s="587" t="s">
        <v>2079</v>
      </c>
      <c r="B1" s="588"/>
      <c r="C1" s="588"/>
      <c r="D1" s="588"/>
      <c r="E1" s="589" t="s">
        <v>1657</v>
      </c>
      <c r="F1" s="294"/>
      <c r="G1" s="295"/>
      <c r="H1" s="295"/>
      <c r="I1" s="295"/>
      <c r="J1" s="295"/>
    </row>
    <row r="2" spans="1:10" ht="15" x14ac:dyDescent="0.2">
      <c r="A2" s="587" t="s">
        <v>34</v>
      </c>
      <c r="B2" s="588"/>
      <c r="C2" s="588"/>
      <c r="D2" s="588"/>
      <c r="E2" s="589"/>
      <c r="F2" s="295"/>
      <c r="G2" s="295"/>
      <c r="H2" s="295"/>
      <c r="I2" s="295"/>
      <c r="J2" s="295"/>
    </row>
    <row r="3" spans="1:10" ht="15" x14ac:dyDescent="0.2">
      <c r="A3" s="407"/>
      <c r="B3" s="590"/>
      <c r="C3" s="590"/>
      <c r="D3" s="590"/>
      <c r="E3" s="590"/>
      <c r="F3" s="295"/>
      <c r="G3" s="295"/>
      <c r="H3" s="295"/>
      <c r="I3" s="295"/>
      <c r="J3" s="295"/>
    </row>
    <row r="4" spans="1:10" ht="15.75" customHeight="1" x14ac:dyDescent="0.2">
      <c r="A4" s="1706" t="s">
        <v>52</v>
      </c>
      <c r="B4" s="1708" t="s">
        <v>58</v>
      </c>
      <c r="C4" s="1708"/>
      <c r="D4" s="1709"/>
      <c r="E4" s="1709"/>
      <c r="F4" s="295"/>
      <c r="G4" s="295"/>
      <c r="H4" s="295"/>
      <c r="I4" s="295"/>
      <c r="J4" s="295"/>
    </row>
    <row r="5" spans="1:10" ht="15.75" customHeight="1" x14ac:dyDescent="0.2">
      <c r="A5" s="1707"/>
      <c r="B5" s="1428">
        <v>2012</v>
      </c>
      <c r="C5" s="1428"/>
      <c r="D5" s="1428">
        <v>2013</v>
      </c>
      <c r="E5" s="1428"/>
      <c r="F5" s="295"/>
      <c r="G5" s="295"/>
      <c r="H5" s="295"/>
      <c r="I5" s="295"/>
      <c r="J5" s="295"/>
    </row>
    <row r="6" spans="1:10" ht="14.25" customHeight="1" x14ac:dyDescent="0.2">
      <c r="A6" s="362" t="s">
        <v>0</v>
      </c>
      <c r="B6" s="363">
        <f>SUM(B7:B9)</f>
        <v>1</v>
      </c>
      <c r="C6" s="363"/>
      <c r="D6" s="363">
        <f>SUM(D7:D9)</f>
        <v>1825</v>
      </c>
      <c r="E6" s="363"/>
      <c r="F6" s="299"/>
      <c r="G6" s="295"/>
      <c r="H6" s="295"/>
      <c r="I6" s="295"/>
      <c r="J6" s="295"/>
    </row>
    <row r="7" spans="1:10" s="301" customFormat="1" ht="41.25" customHeight="1" x14ac:dyDescent="0.2">
      <c r="A7" s="1054" t="s">
        <v>1659</v>
      </c>
      <c r="B7" s="925">
        <v>1</v>
      </c>
      <c r="C7" s="926"/>
      <c r="D7" s="925">
        <v>11</v>
      </c>
      <c r="E7" s="926"/>
      <c r="F7" s="300"/>
      <c r="G7" s="300"/>
      <c r="H7" s="300"/>
      <c r="I7" s="300"/>
      <c r="J7" s="300"/>
    </row>
    <row r="8" spans="1:10" s="301" customFormat="1" ht="24" customHeight="1" x14ac:dyDescent="0.2">
      <c r="A8" s="872" t="s">
        <v>637</v>
      </c>
      <c r="B8" s="302" t="s">
        <v>638</v>
      </c>
      <c r="C8" s="303"/>
      <c r="D8" s="302">
        <v>1440</v>
      </c>
      <c r="E8" s="303"/>
      <c r="F8" s="300"/>
      <c r="G8" s="300"/>
      <c r="H8" s="300"/>
      <c r="I8" s="300"/>
      <c r="J8" s="300"/>
    </row>
    <row r="9" spans="1:10" s="301" customFormat="1" ht="25.5" x14ac:dyDescent="0.2">
      <c r="A9" s="754" t="s">
        <v>1660</v>
      </c>
      <c r="B9" s="1055" t="s">
        <v>638</v>
      </c>
      <c r="C9" s="1056"/>
      <c r="D9" s="1055">
        <v>374</v>
      </c>
      <c r="E9" s="1056"/>
      <c r="F9" s="300"/>
      <c r="G9" s="300"/>
      <c r="H9" s="300"/>
      <c r="I9" s="300"/>
      <c r="J9" s="300"/>
    </row>
    <row r="10" spans="1:10" s="301" customFormat="1" x14ac:dyDescent="0.2">
      <c r="A10" s="706"/>
      <c r="B10" s="302"/>
      <c r="C10" s="303"/>
      <c r="D10" s="304"/>
      <c r="E10" s="303"/>
      <c r="F10" s="300"/>
      <c r="G10" s="300"/>
      <c r="H10" s="300"/>
      <c r="I10" s="300"/>
      <c r="J10" s="300"/>
    </row>
    <row r="11" spans="1:10" ht="15" customHeight="1" x14ac:dyDescent="0.2">
      <c r="A11" s="701" t="s">
        <v>1671</v>
      </c>
      <c r="B11" s="591"/>
      <c r="C11" s="591"/>
      <c r="D11" s="592"/>
      <c r="E11" s="591"/>
    </row>
    <row r="12" spans="1:10" ht="15" customHeight="1" x14ac:dyDescent="0.2">
      <c r="A12" s="1710" t="s">
        <v>639</v>
      </c>
      <c r="B12" s="1710"/>
      <c r="C12" s="1710"/>
      <c r="D12" s="1710"/>
      <c r="E12" s="1710"/>
    </row>
    <row r="13" spans="1:10" x14ac:dyDescent="0.2">
      <c r="A13" s="282"/>
      <c r="B13" s="282"/>
      <c r="C13" s="282"/>
      <c r="D13" s="282"/>
      <c r="E13" s="282"/>
    </row>
    <row r="15" spans="1:10" ht="15.75" customHeight="1" x14ac:dyDescent="0.2"/>
  </sheetData>
  <mergeCells count="3">
    <mergeCell ref="A4:A5"/>
    <mergeCell ref="B4:E4"/>
    <mergeCell ref="A12:E12"/>
  </mergeCells>
  <printOptions horizontalCentered="1" verticalCentered="1"/>
  <pageMargins left="0.98425196850393704" right="0.39370078740157483" top="0.39370078740157483" bottom="0.39370078740157483" header="0" footer="0"/>
  <pageSetup orientation="landscape" r:id="rId1"/>
  <headerFooter>
    <oddFooter>&amp;R&amp;"Tahoma,Normal"523</oddFooter>
  </headerFooter>
  <colBreaks count="1" manualBreakCount="1">
    <brk id="5" max="1048575" man="1"/>
  </col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15"/>
  <sheetViews>
    <sheetView showGridLines="0" view="pageBreakPreview" zoomScaleNormal="130" zoomScaleSheetLayoutView="100" workbookViewId="0"/>
  </sheetViews>
  <sheetFormatPr baseColWidth="10" defaultColWidth="11.42578125" defaultRowHeight="12.75" x14ac:dyDescent="0.2"/>
  <cols>
    <col min="1" max="1" width="40.85546875" style="256" customWidth="1"/>
    <col min="2" max="2" width="19.42578125" style="256" customWidth="1"/>
    <col min="3" max="3" width="15.7109375" style="256" customWidth="1"/>
    <col min="4" max="4" width="19.42578125" style="256" customWidth="1"/>
    <col min="5" max="5" width="15.7109375" style="256" customWidth="1"/>
    <col min="6" max="6" width="39.42578125" style="256" customWidth="1"/>
    <col min="7" max="7" width="12.7109375" style="256" customWidth="1"/>
    <col min="8" max="16384" width="11.42578125" style="256"/>
  </cols>
  <sheetData>
    <row r="1" spans="1:10" ht="15" x14ac:dyDescent="0.2">
      <c r="A1" s="291" t="s">
        <v>2050</v>
      </c>
      <c r="B1" s="292"/>
      <c r="C1" s="292"/>
      <c r="D1" s="292"/>
      <c r="E1" s="293" t="s">
        <v>1658</v>
      </c>
      <c r="F1" s="294"/>
      <c r="G1" s="295"/>
      <c r="H1" s="295"/>
      <c r="I1" s="295"/>
      <c r="J1" s="295"/>
    </row>
    <row r="2" spans="1:10" ht="15" x14ac:dyDescent="0.2">
      <c r="A2" s="291" t="s">
        <v>34</v>
      </c>
      <c r="B2" s="292"/>
      <c r="C2" s="292"/>
      <c r="D2" s="292"/>
      <c r="E2" s="293"/>
      <c r="F2" s="295"/>
      <c r="G2" s="295"/>
      <c r="H2" s="295"/>
      <c r="I2" s="295"/>
      <c r="J2" s="295"/>
    </row>
    <row r="3" spans="1:10" ht="15" x14ac:dyDescent="0.2">
      <c r="A3" s="297"/>
      <c r="B3" s="298"/>
      <c r="C3" s="298"/>
      <c r="D3" s="298"/>
      <c r="E3" s="298"/>
      <c r="F3" s="295"/>
      <c r="G3" s="295"/>
      <c r="H3" s="295"/>
      <c r="I3" s="295"/>
      <c r="J3" s="295"/>
    </row>
    <row r="4" spans="1:10" ht="15.75" customHeight="1" x14ac:dyDescent="0.2">
      <c r="A4" s="1706" t="s">
        <v>52</v>
      </c>
      <c r="B4" s="1708" t="s">
        <v>58</v>
      </c>
      <c r="C4" s="1708"/>
      <c r="D4" s="1709"/>
      <c r="E4" s="1709"/>
      <c r="F4" s="305"/>
      <c r="G4" s="295"/>
      <c r="H4" s="295"/>
      <c r="I4" s="295"/>
      <c r="J4" s="295"/>
    </row>
    <row r="5" spans="1:10" ht="15.75" customHeight="1" x14ac:dyDescent="0.2">
      <c r="A5" s="1707"/>
      <c r="B5" s="306">
        <v>2012</v>
      </c>
      <c r="C5" s="364"/>
      <c r="D5" s="306">
        <v>2013</v>
      </c>
      <c r="E5" s="306"/>
      <c r="F5" s="295"/>
      <c r="G5" s="295"/>
      <c r="H5" s="295"/>
      <c r="I5" s="295"/>
      <c r="J5" s="295"/>
    </row>
    <row r="6" spans="1:10" ht="18" customHeight="1" x14ac:dyDescent="0.2">
      <c r="A6" s="593" t="s">
        <v>0</v>
      </c>
      <c r="B6" s="531">
        <f>SUM(B7:B8)</f>
        <v>23333</v>
      </c>
      <c r="C6" s="531"/>
      <c r="D6" s="531">
        <f>SUM(D7:D8)</f>
        <v>23390</v>
      </c>
      <c r="E6" s="531"/>
      <c r="F6" s="295"/>
      <c r="G6" s="295"/>
      <c r="H6" s="295"/>
      <c r="I6" s="295"/>
      <c r="J6" s="295"/>
    </row>
    <row r="7" spans="1:10" ht="20.25" customHeight="1" x14ac:dyDescent="0.2">
      <c r="A7" s="1054" t="s">
        <v>1676</v>
      </c>
      <c r="B7" s="925">
        <v>21390</v>
      </c>
      <c r="C7" s="926"/>
      <c r="D7" s="925">
        <v>21639</v>
      </c>
      <c r="E7" s="926"/>
      <c r="F7" s="295"/>
      <c r="G7" s="295"/>
      <c r="H7" s="295"/>
      <c r="I7" s="295"/>
      <c r="J7" s="295"/>
    </row>
    <row r="8" spans="1:10" ht="17.25" customHeight="1" x14ac:dyDescent="0.2">
      <c r="A8" s="943" t="s">
        <v>1677</v>
      </c>
      <c r="B8" s="1055">
        <v>1943</v>
      </c>
      <c r="C8" s="1056"/>
      <c r="D8" s="1055">
        <v>1751</v>
      </c>
      <c r="E8" s="1056"/>
      <c r="F8" s="295"/>
      <c r="G8" s="295"/>
      <c r="H8" s="295"/>
      <c r="I8" s="295"/>
      <c r="J8" s="295"/>
    </row>
    <row r="9" spans="1:10" x14ac:dyDescent="0.2">
      <c r="A9" s="307"/>
      <c r="B9" s="302"/>
      <c r="C9" s="303"/>
      <c r="D9" s="302"/>
      <c r="E9" s="303"/>
      <c r="F9" s="295"/>
      <c r="G9" s="295"/>
      <c r="H9" s="295"/>
      <c r="I9" s="295"/>
      <c r="J9" s="295"/>
    </row>
    <row r="10" spans="1:10" ht="32.25" customHeight="1" x14ac:dyDescent="0.2">
      <c r="A10" s="1506" t="s">
        <v>1678</v>
      </c>
      <c r="B10" s="1506"/>
      <c r="C10" s="1506"/>
      <c r="D10" s="1506"/>
      <c r="E10" s="1506"/>
      <c r="F10" s="295"/>
      <c r="G10" s="295"/>
      <c r="H10" s="295"/>
      <c r="I10" s="295"/>
      <c r="J10" s="295"/>
    </row>
    <row r="11" spans="1:10" ht="42" customHeight="1" x14ac:dyDescent="0.2">
      <c r="A11" s="1506" t="s">
        <v>1679</v>
      </c>
      <c r="B11" s="1506"/>
      <c r="C11" s="1506"/>
      <c r="D11" s="1506"/>
      <c r="E11" s="1506"/>
    </row>
    <row r="12" spans="1:10" ht="15.75" customHeight="1" x14ac:dyDescent="0.2">
      <c r="A12" s="1710" t="s">
        <v>639</v>
      </c>
      <c r="B12" s="1711"/>
      <c r="C12" s="1711"/>
      <c r="D12" s="1711"/>
      <c r="E12" s="1711"/>
    </row>
    <row r="13" spans="1:10" x14ac:dyDescent="0.2">
      <c r="A13" s="282"/>
      <c r="B13" s="282"/>
      <c r="C13" s="282"/>
      <c r="D13" s="282"/>
      <c r="E13" s="282"/>
    </row>
    <row r="15" spans="1:10" ht="15.75" customHeight="1" x14ac:dyDescent="0.2"/>
  </sheetData>
  <mergeCells count="5">
    <mergeCell ref="A4:A5"/>
    <mergeCell ref="B4:E4"/>
    <mergeCell ref="A10:E10"/>
    <mergeCell ref="A11:E11"/>
    <mergeCell ref="A12:E12"/>
  </mergeCells>
  <printOptions horizontalCentered="1" verticalCentered="1"/>
  <pageMargins left="0.98425196850393704" right="0.39370078740157483" top="0.39370078740157483" bottom="0.39370078740157483" header="0" footer="0.59055118110236227"/>
  <pageSetup scale="80" orientation="landscape" r:id="rId1"/>
  <headerFooter>
    <oddFooter>&amp;L&amp;"Tahoma,Normal"524</oddFooter>
  </headerFooter>
  <colBreaks count="1" manualBreakCount="1">
    <brk id="5" max="1048575"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19"/>
  <sheetViews>
    <sheetView showGridLines="0" view="pageBreakPreview" zoomScaleNormal="130" zoomScaleSheetLayoutView="100" workbookViewId="0"/>
  </sheetViews>
  <sheetFormatPr baseColWidth="10" defaultColWidth="11.42578125" defaultRowHeight="12.75" x14ac:dyDescent="0.2"/>
  <cols>
    <col min="1" max="1" width="40.85546875" style="256" customWidth="1"/>
    <col min="2" max="2" width="19.42578125" style="256" customWidth="1"/>
    <col min="3" max="3" width="15.7109375" style="256" customWidth="1"/>
    <col min="4" max="4" width="19.42578125" style="256" customWidth="1"/>
    <col min="5" max="5" width="15.7109375" style="256" customWidth="1"/>
    <col min="6" max="6" width="39.42578125" style="256" customWidth="1"/>
    <col min="7" max="7" width="12.7109375" style="256" customWidth="1"/>
    <col min="8" max="16384" width="11.42578125" style="256"/>
  </cols>
  <sheetData>
    <row r="1" spans="1:10" ht="15" x14ac:dyDescent="0.2">
      <c r="A1" s="587" t="s">
        <v>2051</v>
      </c>
      <c r="B1" s="588"/>
      <c r="C1" s="588"/>
      <c r="D1" s="588"/>
      <c r="E1" s="589" t="s">
        <v>1661</v>
      </c>
      <c r="F1" s="294"/>
      <c r="G1" s="295"/>
      <c r="H1" s="295"/>
      <c r="I1" s="295"/>
      <c r="J1" s="295"/>
    </row>
    <row r="2" spans="1:10" ht="15" x14ac:dyDescent="0.2">
      <c r="A2" s="587" t="s">
        <v>34</v>
      </c>
      <c r="B2" s="588"/>
      <c r="C2" s="588"/>
      <c r="D2" s="588"/>
      <c r="E2" s="589"/>
      <c r="F2" s="295"/>
      <c r="G2" s="295"/>
      <c r="H2" s="295"/>
      <c r="I2" s="295"/>
      <c r="J2" s="295"/>
    </row>
    <row r="3" spans="1:10" ht="15" x14ac:dyDescent="0.2">
      <c r="A3" s="407"/>
      <c r="B3" s="590"/>
      <c r="C3" s="590"/>
      <c r="D3" s="590"/>
      <c r="E3" s="590"/>
      <c r="F3" s="295"/>
      <c r="G3" s="295"/>
      <c r="H3" s="295"/>
      <c r="I3" s="295"/>
      <c r="J3" s="295"/>
    </row>
    <row r="4" spans="1:10" ht="15.75" customHeight="1" x14ac:dyDescent="0.2">
      <c r="A4" s="1706" t="s">
        <v>52</v>
      </c>
      <c r="B4" s="1708" t="s">
        <v>58</v>
      </c>
      <c r="C4" s="1708"/>
      <c r="D4" s="1709"/>
      <c r="E4" s="1709"/>
      <c r="F4" s="295"/>
      <c r="G4" s="295"/>
      <c r="H4" s="295"/>
      <c r="I4" s="295"/>
      <c r="J4" s="295"/>
    </row>
    <row r="5" spans="1:10" ht="15.75" customHeight="1" x14ac:dyDescent="0.2">
      <c r="A5" s="1707"/>
      <c r="B5" s="306">
        <v>2012</v>
      </c>
      <c r="C5" s="364"/>
      <c r="D5" s="306">
        <v>2013</v>
      </c>
      <c r="E5" s="306"/>
      <c r="F5" s="295"/>
      <c r="G5" s="295"/>
      <c r="H5" s="295"/>
      <c r="I5" s="295"/>
      <c r="J5" s="295"/>
    </row>
    <row r="6" spans="1:10" ht="18" customHeight="1" x14ac:dyDescent="0.2">
      <c r="A6" s="837" t="s">
        <v>0</v>
      </c>
      <c r="B6" s="838">
        <f>SUM(B7:B14)</f>
        <v>3393</v>
      </c>
      <c r="C6" s="838"/>
      <c r="D6" s="838">
        <f>SUM(D7:D14)</f>
        <v>2946</v>
      </c>
      <c r="E6" s="838"/>
      <c r="F6" s="295"/>
      <c r="G6" s="295"/>
      <c r="H6" s="295"/>
      <c r="I6" s="295"/>
      <c r="J6" s="295"/>
    </row>
    <row r="7" spans="1:10" x14ac:dyDescent="0.2">
      <c r="A7" s="1054" t="s">
        <v>640</v>
      </c>
      <c r="B7" s="925">
        <v>16</v>
      </c>
      <c r="C7" s="926"/>
      <c r="D7" s="925">
        <v>1</v>
      </c>
      <c r="E7" s="926"/>
      <c r="F7" s="295"/>
      <c r="G7" s="295"/>
      <c r="H7" s="295"/>
      <c r="I7" s="295"/>
      <c r="J7" s="295"/>
    </row>
    <row r="8" spans="1:10" x14ac:dyDescent="0.2">
      <c r="A8" s="873" t="s">
        <v>404</v>
      </c>
      <c r="B8" s="302">
        <v>989</v>
      </c>
      <c r="C8" s="303"/>
      <c r="D8" s="302">
        <v>1188</v>
      </c>
      <c r="E8" s="303"/>
      <c r="F8" s="295"/>
      <c r="G8" s="295"/>
      <c r="H8" s="295"/>
      <c r="I8" s="295"/>
      <c r="J8" s="295"/>
    </row>
    <row r="9" spans="1:10" x14ac:dyDescent="0.2">
      <c r="A9" s="873" t="s">
        <v>641</v>
      </c>
      <c r="B9" s="302">
        <v>478</v>
      </c>
      <c r="C9" s="303"/>
      <c r="D9" s="302">
        <v>433</v>
      </c>
      <c r="E9" s="303"/>
      <c r="F9" s="295"/>
      <c r="G9" s="295"/>
      <c r="H9" s="295"/>
      <c r="I9" s="295"/>
      <c r="J9" s="295"/>
    </row>
    <row r="10" spans="1:10" x14ac:dyDescent="0.2">
      <c r="A10" s="873" t="s">
        <v>642</v>
      </c>
      <c r="B10" s="302">
        <v>20</v>
      </c>
      <c r="C10" s="303"/>
      <c r="D10" s="302">
        <v>23</v>
      </c>
      <c r="E10" s="303"/>
      <c r="F10" s="295"/>
      <c r="G10" s="295"/>
      <c r="H10" s="295"/>
      <c r="I10" s="295"/>
      <c r="J10" s="295"/>
    </row>
    <row r="11" spans="1:10" x14ac:dyDescent="0.2">
      <c r="A11" s="873" t="s">
        <v>643</v>
      </c>
      <c r="B11" s="302">
        <v>270</v>
      </c>
      <c r="C11" s="303"/>
      <c r="D11" s="302">
        <v>156</v>
      </c>
      <c r="E11" s="303"/>
      <c r="F11" s="295"/>
      <c r="G11" s="295"/>
      <c r="H11" s="295"/>
      <c r="I11" s="295"/>
      <c r="J11" s="295"/>
    </row>
    <row r="12" spans="1:10" x14ac:dyDescent="0.2">
      <c r="A12" s="873" t="s">
        <v>644</v>
      </c>
      <c r="B12" s="302">
        <v>606</v>
      </c>
      <c r="C12" s="303"/>
      <c r="D12" s="302">
        <v>309</v>
      </c>
      <c r="E12" s="303"/>
      <c r="F12" s="295"/>
      <c r="G12" s="295"/>
      <c r="H12" s="295"/>
      <c r="I12" s="295"/>
      <c r="J12" s="295"/>
    </row>
    <row r="13" spans="1:10" x14ac:dyDescent="0.2">
      <c r="A13" s="873" t="s">
        <v>645</v>
      </c>
      <c r="B13" s="302">
        <v>0</v>
      </c>
      <c r="C13" s="303"/>
      <c r="D13" s="302">
        <v>0</v>
      </c>
      <c r="E13" s="303"/>
      <c r="F13" s="295"/>
      <c r="G13" s="295"/>
      <c r="H13" s="295"/>
      <c r="I13" s="295"/>
      <c r="J13" s="295"/>
    </row>
    <row r="14" spans="1:10" x14ac:dyDescent="0.2">
      <c r="A14" s="943" t="s">
        <v>646</v>
      </c>
      <c r="B14" s="1055">
        <v>1014</v>
      </c>
      <c r="C14" s="1056"/>
      <c r="D14" s="1055">
        <v>836</v>
      </c>
      <c r="E14" s="1056"/>
      <c r="F14" s="295"/>
      <c r="G14" s="295"/>
      <c r="H14" s="295"/>
      <c r="I14" s="295"/>
      <c r="J14" s="295"/>
    </row>
    <row r="15" spans="1:10" ht="13.5" customHeight="1" x14ac:dyDescent="0.2">
      <c r="A15" s="701"/>
      <c r="B15" s="591"/>
      <c r="C15" s="591"/>
      <c r="D15" s="592"/>
      <c r="E15" s="591"/>
    </row>
    <row r="16" spans="1:10" ht="13.5" customHeight="1" x14ac:dyDescent="0.2">
      <c r="A16" s="1710" t="s">
        <v>639</v>
      </c>
      <c r="B16" s="1710"/>
      <c r="C16" s="1710"/>
      <c r="D16" s="1710"/>
      <c r="E16" s="1710"/>
    </row>
    <row r="17" spans="1:5" x14ac:dyDescent="0.2">
      <c r="A17" s="282"/>
      <c r="B17" s="282"/>
      <c r="C17" s="282"/>
      <c r="D17" s="282"/>
      <c r="E17" s="282"/>
    </row>
    <row r="19" spans="1:5" ht="15.75" customHeight="1" x14ac:dyDescent="0.2"/>
  </sheetData>
  <mergeCells count="3">
    <mergeCell ref="A4:A5"/>
    <mergeCell ref="B4:E4"/>
    <mergeCell ref="A16:E16"/>
  </mergeCells>
  <printOptions horizontalCentered="1" verticalCentered="1"/>
  <pageMargins left="0.98425196850393704" right="0.39370078740157483" top="0.39370078740157483" bottom="0.39370078740157483" header="0" footer="0"/>
  <pageSetup scale="80" orientation="landscape" r:id="rId1"/>
  <headerFooter alignWithMargins="0">
    <oddFooter>&amp;R&amp;"Tahoma,Normal"525</oddFooter>
  </headerFooter>
  <colBreaks count="1" manualBreakCount="1">
    <brk id="5" max="1048575"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19"/>
  <sheetViews>
    <sheetView showGridLines="0" view="pageBreakPreview" zoomScaleNormal="130" zoomScaleSheetLayoutView="100" workbookViewId="0"/>
  </sheetViews>
  <sheetFormatPr baseColWidth="10" defaultColWidth="11.42578125" defaultRowHeight="12.75" x14ac:dyDescent="0.2"/>
  <cols>
    <col min="1" max="1" width="40.85546875" style="256" customWidth="1"/>
    <col min="2" max="2" width="19.42578125" style="256" customWidth="1"/>
    <col min="3" max="3" width="12" style="256" customWidth="1"/>
    <col min="4" max="4" width="19.42578125" style="256" customWidth="1"/>
    <col min="5" max="5" width="12" style="256" customWidth="1"/>
    <col min="6" max="6" width="39.42578125" style="256" customWidth="1"/>
    <col min="7" max="7" width="12.7109375" style="256" customWidth="1"/>
    <col min="8" max="16384" width="11.42578125" style="256"/>
  </cols>
  <sheetData>
    <row r="1" spans="1:10" ht="15" x14ac:dyDescent="0.2">
      <c r="A1" s="587" t="s">
        <v>2052</v>
      </c>
      <c r="B1" s="588"/>
      <c r="C1" s="588"/>
      <c r="D1" s="588"/>
      <c r="E1" s="589" t="s">
        <v>410</v>
      </c>
      <c r="F1" s="294"/>
      <c r="G1" s="295"/>
      <c r="H1" s="295"/>
      <c r="I1" s="295"/>
      <c r="J1" s="295"/>
    </row>
    <row r="2" spans="1:10" ht="15" x14ac:dyDescent="0.2">
      <c r="A2" s="587" t="s">
        <v>34</v>
      </c>
      <c r="B2" s="588"/>
      <c r="C2" s="588"/>
      <c r="D2" s="588"/>
      <c r="E2" s="589"/>
      <c r="F2" s="295"/>
      <c r="G2" s="295"/>
      <c r="H2" s="295"/>
      <c r="I2" s="295"/>
      <c r="J2" s="295"/>
    </row>
    <row r="3" spans="1:10" ht="15" x14ac:dyDescent="0.2">
      <c r="A3" s="407"/>
      <c r="B3" s="590"/>
      <c r="C3" s="590"/>
      <c r="D3" s="590"/>
      <c r="E3" s="590"/>
      <c r="F3" s="295"/>
      <c r="G3" s="295"/>
      <c r="H3" s="295"/>
      <c r="I3" s="295"/>
      <c r="J3" s="295"/>
    </row>
    <row r="4" spans="1:10" ht="15.75" customHeight="1" x14ac:dyDescent="0.2">
      <c r="A4" s="1706" t="s">
        <v>52</v>
      </c>
      <c r="B4" s="1708" t="s">
        <v>58</v>
      </c>
      <c r="C4" s="1708"/>
      <c r="D4" s="1709"/>
      <c r="E4" s="1709"/>
      <c r="F4" s="295"/>
      <c r="G4" s="295"/>
      <c r="H4" s="295"/>
      <c r="I4" s="295"/>
      <c r="J4" s="295"/>
    </row>
    <row r="5" spans="1:10" ht="15.75" customHeight="1" x14ac:dyDescent="0.2">
      <c r="A5" s="1707"/>
      <c r="B5" s="306">
        <v>2012</v>
      </c>
      <c r="C5" s="364"/>
      <c r="D5" s="306">
        <v>2013</v>
      </c>
      <c r="E5" s="306"/>
      <c r="F5" s="305"/>
      <c r="G5" s="295"/>
      <c r="H5" s="295"/>
      <c r="I5" s="295"/>
      <c r="J5" s="295"/>
    </row>
    <row r="6" spans="1:10" ht="18" customHeight="1" x14ac:dyDescent="0.2">
      <c r="A6" s="837" t="s">
        <v>0</v>
      </c>
      <c r="B6" s="838">
        <f>SUM(B7:B12)</f>
        <v>2355563</v>
      </c>
      <c r="C6" s="838"/>
      <c r="D6" s="838">
        <f>SUM(D7:D12)</f>
        <v>2463268</v>
      </c>
      <c r="E6" s="838"/>
      <c r="F6" s="295"/>
      <c r="G6" s="295"/>
      <c r="H6" s="295"/>
      <c r="I6" s="295"/>
      <c r="J6" s="295"/>
    </row>
    <row r="7" spans="1:10" ht="14.25" x14ac:dyDescent="0.2">
      <c r="A7" s="1054" t="s">
        <v>1680</v>
      </c>
      <c r="B7" s="925">
        <v>1444958</v>
      </c>
      <c r="C7" s="926"/>
      <c r="D7" s="925">
        <v>1555185</v>
      </c>
      <c r="E7" s="926"/>
      <c r="F7" s="295"/>
      <c r="G7" s="295"/>
      <c r="H7" s="295"/>
      <c r="I7" s="295"/>
      <c r="J7" s="295"/>
    </row>
    <row r="8" spans="1:10" ht="14.25" x14ac:dyDescent="0.2">
      <c r="A8" s="873" t="s">
        <v>1681</v>
      </c>
      <c r="B8" s="302">
        <v>346091</v>
      </c>
      <c r="C8" s="303"/>
      <c r="D8" s="302">
        <v>315186</v>
      </c>
      <c r="E8" s="303"/>
      <c r="F8" s="295"/>
      <c r="G8" s="295"/>
      <c r="H8" s="295"/>
      <c r="I8" s="295"/>
      <c r="J8" s="295"/>
    </row>
    <row r="9" spans="1:10" x14ac:dyDescent="0.2">
      <c r="A9" s="873" t="s">
        <v>1707</v>
      </c>
      <c r="B9" s="302">
        <v>94339</v>
      </c>
      <c r="C9" s="303"/>
      <c r="D9" s="302">
        <v>71340</v>
      </c>
      <c r="E9" s="303"/>
      <c r="F9" s="295"/>
      <c r="G9" s="295"/>
      <c r="H9" s="295"/>
      <c r="I9" s="295"/>
      <c r="J9" s="295"/>
    </row>
    <row r="10" spans="1:10" x14ac:dyDescent="0.2">
      <c r="A10" s="873" t="s">
        <v>647</v>
      </c>
      <c r="B10" s="1287">
        <v>1134</v>
      </c>
      <c r="C10" s="303"/>
      <c r="D10" s="302">
        <v>4097</v>
      </c>
      <c r="E10" s="303"/>
      <c r="F10" s="295"/>
      <c r="G10" s="295"/>
      <c r="H10" s="295"/>
      <c r="I10" s="295"/>
      <c r="J10" s="295"/>
    </row>
    <row r="11" spans="1:10" x14ac:dyDescent="0.2">
      <c r="A11" s="873" t="s">
        <v>648</v>
      </c>
      <c r="B11" s="1287">
        <v>21045</v>
      </c>
      <c r="C11" s="303"/>
      <c r="D11" s="302">
        <v>9294</v>
      </c>
      <c r="E11" s="303"/>
      <c r="F11" s="295"/>
      <c r="G11" s="295"/>
      <c r="H11" s="295"/>
      <c r="I11" s="295"/>
      <c r="J11" s="295"/>
    </row>
    <row r="12" spans="1:10" x14ac:dyDescent="0.2">
      <c r="A12" s="943" t="s">
        <v>649</v>
      </c>
      <c r="B12" s="1055">
        <v>447996</v>
      </c>
      <c r="C12" s="1056"/>
      <c r="D12" s="1055">
        <v>508166</v>
      </c>
      <c r="E12" s="1056"/>
      <c r="F12" s="295"/>
      <c r="G12" s="295"/>
      <c r="H12" s="295"/>
      <c r="I12" s="295"/>
      <c r="J12" s="295"/>
    </row>
    <row r="13" spans="1:10" x14ac:dyDescent="0.2">
      <c r="A13" s="705"/>
      <c r="B13" s="365"/>
      <c r="C13" s="366"/>
      <c r="D13" s="365"/>
      <c r="E13" s="366"/>
      <c r="F13" s="295"/>
      <c r="G13" s="295"/>
      <c r="H13" s="295"/>
      <c r="I13" s="295"/>
      <c r="J13" s="295"/>
    </row>
    <row r="14" spans="1:10" ht="24.75" customHeight="1" x14ac:dyDescent="0.2">
      <c r="A14" s="1506" t="s">
        <v>1678</v>
      </c>
      <c r="B14" s="1506"/>
      <c r="C14" s="1506"/>
      <c r="D14" s="1506"/>
      <c r="E14" s="1506"/>
      <c r="F14" s="295"/>
      <c r="G14" s="295"/>
      <c r="H14" s="295"/>
      <c r="I14" s="295"/>
      <c r="J14" s="295"/>
    </row>
    <row r="15" spans="1:10" ht="39" customHeight="1" x14ac:dyDescent="0.2">
      <c r="A15" s="1506" t="s">
        <v>1706</v>
      </c>
      <c r="B15" s="1506"/>
      <c r="C15" s="1506"/>
      <c r="D15" s="1506"/>
      <c r="E15" s="1506"/>
      <c r="F15" s="295"/>
      <c r="G15" s="295"/>
      <c r="H15" s="295"/>
      <c r="I15" s="295"/>
      <c r="J15" s="295"/>
    </row>
    <row r="16" spans="1:10" ht="16.5" customHeight="1" x14ac:dyDescent="0.2">
      <c r="A16" s="1710" t="s">
        <v>639</v>
      </c>
      <c r="B16" s="1710"/>
      <c r="C16" s="1710"/>
      <c r="D16" s="1710"/>
      <c r="E16" s="1710"/>
    </row>
    <row r="17" spans="1:5" x14ac:dyDescent="0.2">
      <c r="A17" s="282"/>
      <c r="B17" s="282"/>
      <c r="C17" s="282"/>
      <c r="D17" s="282"/>
      <c r="E17" s="282"/>
    </row>
    <row r="19" spans="1:5" ht="15.75" customHeight="1" x14ac:dyDescent="0.2"/>
  </sheetData>
  <mergeCells count="5">
    <mergeCell ref="A4:A5"/>
    <mergeCell ref="B4:E4"/>
    <mergeCell ref="A14:E14"/>
    <mergeCell ref="A15:E15"/>
    <mergeCell ref="A16:E16"/>
  </mergeCells>
  <printOptions horizontalCentered="1" verticalCentered="1"/>
  <pageMargins left="0.98425196850393704" right="0.39370078740157483" top="0.39370078740157483" bottom="0.39370078740157483" header="0" footer="0.59055118110236227"/>
  <pageSetup orientation="landscape" r:id="rId1"/>
  <headerFooter alignWithMargins="0">
    <oddFooter>&amp;L&amp;"Tahoma,Normal"526</oddFooter>
  </headerFooter>
  <colBreaks count="1" manualBreakCount="1">
    <brk id="5" max="104857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E32"/>
  <sheetViews>
    <sheetView showGridLines="0" view="pageBreakPreview" zoomScaleSheetLayoutView="100" workbookViewId="0"/>
  </sheetViews>
  <sheetFormatPr baseColWidth="10" defaultColWidth="11.42578125" defaultRowHeight="12.75" x14ac:dyDescent="0.2"/>
  <cols>
    <col min="1" max="1" width="34.42578125" style="196" customWidth="1"/>
    <col min="2" max="2" width="17" style="196" customWidth="1"/>
    <col min="3" max="3" width="16.140625" style="196" customWidth="1"/>
    <col min="4" max="4" width="18" style="196" customWidth="1"/>
    <col min="5" max="5" width="13.28515625" style="196" customWidth="1"/>
    <col min="6" max="16384" width="11.42578125" style="196"/>
  </cols>
  <sheetData>
    <row r="1" spans="1:5" ht="15" x14ac:dyDescent="0.2">
      <c r="A1" s="187" t="s">
        <v>429</v>
      </c>
      <c r="B1" s="188"/>
      <c r="C1" s="188"/>
      <c r="D1" s="188"/>
      <c r="E1" s="189" t="s">
        <v>417</v>
      </c>
    </row>
    <row r="2" spans="1:5" ht="15" x14ac:dyDescent="0.2">
      <c r="A2" s="192" t="s">
        <v>136</v>
      </c>
      <c r="B2" s="188"/>
      <c r="C2" s="188"/>
      <c r="D2" s="188"/>
      <c r="E2" s="189"/>
    </row>
    <row r="3" spans="1:5" ht="15" x14ac:dyDescent="0.2">
      <c r="A3" s="187"/>
      <c r="B3" s="188"/>
      <c r="C3" s="188"/>
      <c r="D3" s="188"/>
      <c r="E3" s="188"/>
    </row>
    <row r="4" spans="1:5" ht="15" x14ac:dyDescent="0.2">
      <c r="A4" s="197"/>
      <c r="B4" s="198"/>
      <c r="C4" s="198"/>
      <c r="D4" s="198"/>
      <c r="E4" s="198"/>
    </row>
    <row r="5" spans="1:5" ht="13.5" customHeight="1" x14ac:dyDescent="0.2">
      <c r="A5" s="1482" t="s">
        <v>52</v>
      </c>
      <c r="B5" s="1705" t="s">
        <v>58</v>
      </c>
      <c r="C5" s="1705"/>
      <c r="D5" s="1705"/>
      <c r="E5" s="1705"/>
    </row>
    <row r="6" spans="1:5" ht="18.75" customHeight="1" x14ac:dyDescent="0.2">
      <c r="A6" s="1712"/>
      <c r="B6" s="1427">
        <v>2012</v>
      </c>
      <c r="C6" s="1427"/>
      <c r="D6" s="1427">
        <v>2013</v>
      </c>
      <c r="E6" s="1427"/>
    </row>
    <row r="7" spans="1:5" ht="21" customHeight="1" x14ac:dyDescent="0.2">
      <c r="A7" s="578" t="s">
        <v>0</v>
      </c>
      <c r="B7" s="515">
        <f>SUM(B8:B17)</f>
        <v>17</v>
      </c>
      <c r="C7" s="515"/>
      <c r="D7" s="515">
        <f>SUM(D8:D17)</f>
        <v>47</v>
      </c>
      <c r="E7" s="515"/>
    </row>
    <row r="8" spans="1:5" ht="15" customHeight="1" x14ac:dyDescent="0.2">
      <c r="A8" s="1025" t="s">
        <v>347</v>
      </c>
      <c r="B8" s="896">
        <v>3</v>
      </c>
      <c r="C8" s="1049"/>
      <c r="D8" s="896">
        <v>2</v>
      </c>
      <c r="E8" s="1049"/>
    </row>
    <row r="9" spans="1:5" ht="15" customHeight="1" x14ac:dyDescent="0.2">
      <c r="A9" s="455" t="s">
        <v>351</v>
      </c>
      <c r="B9" s="172">
        <v>0</v>
      </c>
      <c r="C9" s="1050"/>
      <c r="D9" s="172">
        <v>0</v>
      </c>
      <c r="E9" s="1050"/>
    </row>
    <row r="10" spans="1:5" ht="15" customHeight="1" x14ac:dyDescent="0.2">
      <c r="A10" s="455" t="s">
        <v>352</v>
      </c>
      <c r="B10" s="172">
        <v>11</v>
      </c>
      <c r="C10" s="1050"/>
      <c r="D10" s="172">
        <v>29</v>
      </c>
      <c r="E10" s="1050"/>
    </row>
    <row r="11" spans="1:5" ht="15" customHeight="1" x14ac:dyDescent="0.2">
      <c r="A11" s="455" t="s">
        <v>353</v>
      </c>
      <c r="B11" s="172">
        <v>0</v>
      </c>
      <c r="C11" s="1050"/>
      <c r="D11" s="172">
        <v>1</v>
      </c>
      <c r="E11" s="1050"/>
    </row>
    <row r="12" spans="1:5" ht="15" customHeight="1" x14ac:dyDescent="0.2">
      <c r="A12" s="455" t="s">
        <v>354</v>
      </c>
      <c r="B12" s="172">
        <v>0</v>
      </c>
      <c r="C12" s="1050"/>
      <c r="D12" s="172">
        <v>1</v>
      </c>
      <c r="E12" s="1050"/>
    </row>
    <row r="13" spans="1:5" ht="15" customHeight="1" x14ac:dyDescent="0.2">
      <c r="A13" s="455" t="s">
        <v>356</v>
      </c>
      <c r="B13" s="172">
        <v>0</v>
      </c>
      <c r="C13" s="1050"/>
      <c r="D13" s="172">
        <v>8</v>
      </c>
      <c r="E13" s="1050"/>
    </row>
    <row r="14" spans="1:5" ht="15" customHeight="1" x14ac:dyDescent="0.2">
      <c r="A14" s="455" t="s">
        <v>357</v>
      </c>
      <c r="B14" s="172">
        <v>1</v>
      </c>
      <c r="C14" s="1050"/>
      <c r="D14" s="172">
        <v>2</v>
      </c>
      <c r="E14" s="1050"/>
    </row>
    <row r="15" spans="1:5" ht="15" customHeight="1" x14ac:dyDescent="0.2">
      <c r="A15" s="455" t="s">
        <v>359</v>
      </c>
      <c r="B15" s="172">
        <v>1</v>
      </c>
      <c r="C15" s="1050"/>
      <c r="D15" s="172">
        <v>0</v>
      </c>
      <c r="E15" s="1050"/>
    </row>
    <row r="16" spans="1:5" ht="15" customHeight="1" x14ac:dyDescent="0.2">
      <c r="A16" s="455" t="s">
        <v>363</v>
      </c>
      <c r="B16" s="172">
        <v>0</v>
      </c>
      <c r="C16" s="1050"/>
      <c r="D16" s="172">
        <v>2</v>
      </c>
      <c r="E16" s="1050"/>
    </row>
    <row r="17" spans="1:5" ht="15" customHeight="1" x14ac:dyDescent="0.2">
      <c r="A17" s="1051" t="s">
        <v>366</v>
      </c>
      <c r="B17" s="1052">
        <v>1</v>
      </c>
      <c r="C17" s="1053"/>
      <c r="D17" s="1052">
        <v>2</v>
      </c>
      <c r="E17" s="1053"/>
    </row>
    <row r="18" spans="1:5" x14ac:dyDescent="0.2">
      <c r="A18" s="810"/>
      <c r="B18" s="199"/>
      <c r="C18" s="199"/>
      <c r="D18" s="200"/>
      <c r="E18" s="199"/>
    </row>
    <row r="19" spans="1:5" ht="15" customHeight="1" x14ac:dyDescent="0.2">
      <c r="A19" s="1456" t="s">
        <v>430</v>
      </c>
      <c r="B19" s="1456"/>
      <c r="C19" s="1456"/>
      <c r="D19" s="811"/>
      <c r="E19" s="811"/>
    </row>
    <row r="20" spans="1:5" x14ac:dyDescent="0.2">
      <c r="A20" s="812"/>
      <c r="B20" s="812"/>
      <c r="C20" s="812"/>
      <c r="D20" s="812"/>
      <c r="E20" s="812"/>
    </row>
    <row r="21" spans="1:5" x14ac:dyDescent="0.2">
      <c r="A21" s="812"/>
      <c r="B21" s="812"/>
      <c r="C21" s="812"/>
      <c r="D21" s="812"/>
      <c r="E21" s="812"/>
    </row>
    <row r="22" spans="1:5" ht="15" x14ac:dyDescent="0.2">
      <c r="A22" s="594" t="s">
        <v>423</v>
      </c>
      <c r="B22" s="595"/>
      <c r="C22" s="595"/>
      <c r="D22" s="595"/>
      <c r="E22" s="596" t="s">
        <v>694</v>
      </c>
    </row>
    <row r="23" spans="1:5" ht="15" x14ac:dyDescent="0.2">
      <c r="A23" s="597" t="s">
        <v>424</v>
      </c>
      <c r="B23" s="595"/>
      <c r="C23" s="595"/>
      <c r="D23" s="595"/>
      <c r="E23" s="596"/>
    </row>
    <row r="24" spans="1:5" ht="15" x14ac:dyDescent="0.2">
      <c r="A24" s="594" t="s">
        <v>431</v>
      </c>
      <c r="B24" s="595"/>
      <c r="C24" s="595"/>
      <c r="D24" s="595"/>
      <c r="E24" s="595"/>
    </row>
    <row r="25" spans="1:5" ht="15" x14ac:dyDescent="0.2">
      <c r="A25" s="594"/>
      <c r="B25" s="595"/>
      <c r="C25" s="595"/>
      <c r="D25" s="595"/>
      <c r="E25" s="595"/>
    </row>
    <row r="26" spans="1:5" x14ac:dyDescent="0.2">
      <c r="A26" s="1482" t="s">
        <v>52</v>
      </c>
      <c r="B26" s="1705" t="s">
        <v>58</v>
      </c>
      <c r="C26" s="1705"/>
      <c r="D26" s="1705"/>
      <c r="E26" s="1705"/>
    </row>
    <row r="27" spans="1:5" x14ac:dyDescent="0.2">
      <c r="A27" s="1483"/>
      <c r="B27" s="1713">
        <v>2012</v>
      </c>
      <c r="C27" s="1713"/>
      <c r="D27" s="1713">
        <v>2013</v>
      </c>
      <c r="E27" s="1713"/>
    </row>
    <row r="28" spans="1:5" ht="18" customHeight="1" x14ac:dyDescent="0.2">
      <c r="A28" s="578" t="s">
        <v>0</v>
      </c>
      <c r="B28" s="515">
        <f>SUM(B29:B30)</f>
        <v>0</v>
      </c>
      <c r="C28" s="515"/>
      <c r="D28" s="515">
        <f>SUM(D29:D30)</f>
        <v>14</v>
      </c>
      <c r="E28" s="515"/>
    </row>
    <row r="29" spans="1:5" x14ac:dyDescent="0.2">
      <c r="A29" s="1288" t="s">
        <v>426</v>
      </c>
      <c r="B29" s="1289">
        <v>0</v>
      </c>
      <c r="C29" s="1290"/>
      <c r="D29" s="1289">
        <v>0</v>
      </c>
      <c r="E29" s="1290"/>
    </row>
    <row r="30" spans="1:5" x14ac:dyDescent="0.2">
      <c r="A30" s="1032" t="s">
        <v>427</v>
      </c>
      <c r="B30" s="1052">
        <v>0</v>
      </c>
      <c r="C30" s="1053"/>
      <c r="D30" s="1052">
        <v>14</v>
      </c>
      <c r="E30" s="1053"/>
    </row>
    <row r="31" spans="1:5" ht="13.5" customHeight="1" x14ac:dyDescent="0.2">
      <c r="A31" s="167"/>
      <c r="B31" s="598"/>
      <c r="C31" s="598"/>
      <c r="D31" s="599"/>
      <c r="E31" s="598"/>
    </row>
    <row r="32" spans="1:5" ht="15" customHeight="1" x14ac:dyDescent="0.2">
      <c r="A32" s="1694" t="s">
        <v>430</v>
      </c>
      <c r="B32" s="1694"/>
      <c r="C32" s="1694"/>
      <c r="D32" s="1694"/>
      <c r="E32" s="1694"/>
    </row>
  </sheetData>
  <mergeCells count="8">
    <mergeCell ref="A32:E32"/>
    <mergeCell ref="A5:A6"/>
    <mergeCell ref="B5:E5"/>
    <mergeCell ref="A19:C19"/>
    <mergeCell ref="A26:A27"/>
    <mergeCell ref="B26:E26"/>
    <mergeCell ref="B27:C27"/>
    <mergeCell ref="D27:E27"/>
  </mergeCells>
  <printOptions horizontalCentered="1" verticalCentered="1"/>
  <pageMargins left="0.98425196850393704" right="0.39370078740157483" top="0.39370078740157483" bottom="0.39370078740157483" header="0" footer="0.59055118110236227"/>
  <pageSetup scale="80" orientation="landscape" r:id="rId1"/>
  <headerFooter>
    <oddFooter>&amp;R&amp;"Tahoma,Normal"527</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33"/>
  <sheetViews>
    <sheetView showGridLines="0" view="pageBreakPreview" zoomScaleNormal="70" zoomScaleSheetLayoutView="100" workbookViewId="0"/>
  </sheetViews>
  <sheetFormatPr baseColWidth="10" defaultColWidth="11.42578125" defaultRowHeight="12.75" x14ac:dyDescent="0.2"/>
  <cols>
    <col min="1" max="1" width="5.7109375" style="314" customWidth="1"/>
    <col min="2" max="2" width="59.42578125" style="314" customWidth="1"/>
    <col min="3" max="3" width="12" style="314" customWidth="1"/>
    <col min="4" max="4" width="5.28515625" style="314" customWidth="1"/>
    <col min="5" max="256" width="11.42578125" style="314"/>
    <col min="257" max="257" width="5.7109375" style="314" customWidth="1"/>
    <col min="258" max="258" width="50.42578125" style="314" customWidth="1"/>
    <col min="259" max="259" width="15.85546875" style="314" customWidth="1"/>
    <col min="260" max="260" width="7.7109375" style="314" customWidth="1"/>
    <col min="261" max="512" width="11.42578125" style="314"/>
    <col min="513" max="513" width="5.7109375" style="314" customWidth="1"/>
    <col min="514" max="514" width="50.42578125" style="314" customWidth="1"/>
    <col min="515" max="515" width="15.85546875" style="314" customWidth="1"/>
    <col min="516" max="516" width="7.7109375" style="314" customWidth="1"/>
    <col min="517" max="768" width="11.42578125" style="314"/>
    <col min="769" max="769" width="5.7109375" style="314" customWidth="1"/>
    <col min="770" max="770" width="50.42578125" style="314" customWidth="1"/>
    <col min="771" max="771" width="15.85546875" style="314" customWidth="1"/>
    <col min="772" max="772" width="7.7109375" style="314" customWidth="1"/>
    <col min="773" max="1024" width="11.42578125" style="314"/>
    <col min="1025" max="1025" width="5.7109375" style="314" customWidth="1"/>
    <col min="1026" max="1026" width="50.42578125" style="314" customWidth="1"/>
    <col min="1027" max="1027" width="15.85546875" style="314" customWidth="1"/>
    <col min="1028" max="1028" width="7.7109375" style="314" customWidth="1"/>
    <col min="1029" max="1280" width="11.42578125" style="314"/>
    <col min="1281" max="1281" width="5.7109375" style="314" customWidth="1"/>
    <col min="1282" max="1282" width="50.42578125" style="314" customWidth="1"/>
    <col min="1283" max="1283" width="15.85546875" style="314" customWidth="1"/>
    <col min="1284" max="1284" width="7.7109375" style="314" customWidth="1"/>
    <col min="1285" max="1536" width="11.42578125" style="314"/>
    <col min="1537" max="1537" width="5.7109375" style="314" customWidth="1"/>
    <col min="1538" max="1538" width="50.42578125" style="314" customWidth="1"/>
    <col min="1539" max="1539" width="15.85546875" style="314" customWidth="1"/>
    <col min="1540" max="1540" width="7.7109375" style="314" customWidth="1"/>
    <col min="1541" max="1792" width="11.42578125" style="314"/>
    <col min="1793" max="1793" width="5.7109375" style="314" customWidth="1"/>
    <col min="1794" max="1794" width="50.42578125" style="314" customWidth="1"/>
    <col min="1795" max="1795" width="15.85546875" style="314" customWidth="1"/>
    <col min="1796" max="1796" width="7.7109375" style="314" customWidth="1"/>
    <col min="1797" max="2048" width="11.42578125" style="314"/>
    <col min="2049" max="2049" width="5.7109375" style="314" customWidth="1"/>
    <col min="2050" max="2050" width="50.42578125" style="314" customWidth="1"/>
    <col min="2051" max="2051" width="15.85546875" style="314" customWidth="1"/>
    <col min="2052" max="2052" width="7.7109375" style="314" customWidth="1"/>
    <col min="2053" max="2304" width="11.42578125" style="314"/>
    <col min="2305" max="2305" width="5.7109375" style="314" customWidth="1"/>
    <col min="2306" max="2306" width="50.42578125" style="314" customWidth="1"/>
    <col min="2307" max="2307" width="15.85546875" style="314" customWidth="1"/>
    <col min="2308" max="2308" width="7.7109375" style="314" customWidth="1"/>
    <col min="2309" max="2560" width="11.42578125" style="314"/>
    <col min="2561" max="2561" width="5.7109375" style="314" customWidth="1"/>
    <col min="2562" max="2562" width="50.42578125" style="314" customWidth="1"/>
    <col min="2563" max="2563" width="15.85546875" style="314" customWidth="1"/>
    <col min="2564" max="2564" width="7.7109375" style="314" customWidth="1"/>
    <col min="2565" max="2816" width="11.42578125" style="314"/>
    <col min="2817" max="2817" width="5.7109375" style="314" customWidth="1"/>
    <col min="2818" max="2818" width="50.42578125" style="314" customWidth="1"/>
    <col min="2819" max="2819" width="15.85546875" style="314" customWidth="1"/>
    <col min="2820" max="2820" width="7.7109375" style="314" customWidth="1"/>
    <col min="2821" max="3072" width="11.42578125" style="314"/>
    <col min="3073" max="3073" width="5.7109375" style="314" customWidth="1"/>
    <col min="3074" max="3074" width="50.42578125" style="314" customWidth="1"/>
    <col min="3075" max="3075" width="15.85546875" style="314" customWidth="1"/>
    <col min="3076" max="3076" width="7.7109375" style="314" customWidth="1"/>
    <col min="3077" max="3328" width="11.42578125" style="314"/>
    <col min="3329" max="3329" width="5.7109375" style="314" customWidth="1"/>
    <col min="3330" max="3330" width="50.42578125" style="314" customWidth="1"/>
    <col min="3331" max="3331" width="15.85546875" style="314" customWidth="1"/>
    <col min="3332" max="3332" width="7.7109375" style="314" customWidth="1"/>
    <col min="3333" max="3584" width="11.42578125" style="314"/>
    <col min="3585" max="3585" width="5.7109375" style="314" customWidth="1"/>
    <col min="3586" max="3586" width="50.42578125" style="314" customWidth="1"/>
    <col min="3587" max="3587" width="15.85546875" style="314" customWidth="1"/>
    <col min="3588" max="3588" width="7.7109375" style="314" customWidth="1"/>
    <col min="3589" max="3840" width="11.42578125" style="314"/>
    <col min="3841" max="3841" width="5.7109375" style="314" customWidth="1"/>
    <col min="3842" max="3842" width="50.42578125" style="314" customWidth="1"/>
    <col min="3843" max="3843" width="15.85546875" style="314" customWidth="1"/>
    <col min="3844" max="3844" width="7.7109375" style="314" customWidth="1"/>
    <col min="3845" max="4096" width="11.42578125" style="314"/>
    <col min="4097" max="4097" width="5.7109375" style="314" customWidth="1"/>
    <col min="4098" max="4098" width="50.42578125" style="314" customWidth="1"/>
    <col min="4099" max="4099" width="15.85546875" style="314" customWidth="1"/>
    <col min="4100" max="4100" width="7.7109375" style="314" customWidth="1"/>
    <col min="4101" max="4352" width="11.42578125" style="314"/>
    <col min="4353" max="4353" width="5.7109375" style="314" customWidth="1"/>
    <col min="4354" max="4354" width="50.42578125" style="314" customWidth="1"/>
    <col min="4355" max="4355" width="15.85546875" style="314" customWidth="1"/>
    <col min="4356" max="4356" width="7.7109375" style="314" customWidth="1"/>
    <col min="4357" max="4608" width="11.42578125" style="314"/>
    <col min="4609" max="4609" width="5.7109375" style="314" customWidth="1"/>
    <col min="4610" max="4610" width="50.42578125" style="314" customWidth="1"/>
    <col min="4611" max="4611" width="15.85546875" style="314" customWidth="1"/>
    <col min="4612" max="4612" width="7.7109375" style="314" customWidth="1"/>
    <col min="4613" max="4864" width="11.42578125" style="314"/>
    <col min="4865" max="4865" width="5.7109375" style="314" customWidth="1"/>
    <col min="4866" max="4866" width="50.42578125" style="314" customWidth="1"/>
    <col min="4867" max="4867" width="15.85546875" style="314" customWidth="1"/>
    <col min="4868" max="4868" width="7.7109375" style="314" customWidth="1"/>
    <col min="4869" max="5120" width="11.42578125" style="314"/>
    <col min="5121" max="5121" width="5.7109375" style="314" customWidth="1"/>
    <col min="5122" max="5122" width="50.42578125" style="314" customWidth="1"/>
    <col min="5123" max="5123" width="15.85546875" style="314" customWidth="1"/>
    <col min="5124" max="5124" width="7.7109375" style="314" customWidth="1"/>
    <col min="5125" max="5376" width="11.42578125" style="314"/>
    <col min="5377" max="5377" width="5.7109375" style="314" customWidth="1"/>
    <col min="5378" max="5378" width="50.42578125" style="314" customWidth="1"/>
    <col min="5379" max="5379" width="15.85546875" style="314" customWidth="1"/>
    <col min="5380" max="5380" width="7.7109375" style="314" customWidth="1"/>
    <col min="5381" max="5632" width="11.42578125" style="314"/>
    <col min="5633" max="5633" width="5.7109375" style="314" customWidth="1"/>
    <col min="5634" max="5634" width="50.42578125" style="314" customWidth="1"/>
    <col min="5635" max="5635" width="15.85546875" style="314" customWidth="1"/>
    <col min="5636" max="5636" width="7.7109375" style="314" customWidth="1"/>
    <col min="5637" max="5888" width="11.42578125" style="314"/>
    <col min="5889" max="5889" width="5.7109375" style="314" customWidth="1"/>
    <col min="5890" max="5890" width="50.42578125" style="314" customWidth="1"/>
    <col min="5891" max="5891" width="15.85546875" style="314" customWidth="1"/>
    <col min="5892" max="5892" width="7.7109375" style="314" customWidth="1"/>
    <col min="5893" max="6144" width="11.42578125" style="314"/>
    <col min="6145" max="6145" width="5.7109375" style="314" customWidth="1"/>
    <col min="6146" max="6146" width="50.42578125" style="314" customWidth="1"/>
    <col min="6147" max="6147" width="15.85546875" style="314" customWidth="1"/>
    <col min="6148" max="6148" width="7.7109375" style="314" customWidth="1"/>
    <col min="6149" max="6400" width="11.42578125" style="314"/>
    <col min="6401" max="6401" width="5.7109375" style="314" customWidth="1"/>
    <col min="6402" max="6402" width="50.42578125" style="314" customWidth="1"/>
    <col min="6403" max="6403" width="15.85546875" style="314" customWidth="1"/>
    <col min="6404" max="6404" width="7.7109375" style="314" customWidth="1"/>
    <col min="6405" max="6656" width="11.42578125" style="314"/>
    <col min="6657" max="6657" width="5.7109375" style="314" customWidth="1"/>
    <col min="6658" max="6658" width="50.42578125" style="314" customWidth="1"/>
    <col min="6659" max="6659" width="15.85546875" style="314" customWidth="1"/>
    <col min="6660" max="6660" width="7.7109375" style="314" customWidth="1"/>
    <col min="6661" max="6912" width="11.42578125" style="314"/>
    <col min="6913" max="6913" width="5.7109375" style="314" customWidth="1"/>
    <col min="6914" max="6914" width="50.42578125" style="314" customWidth="1"/>
    <col min="6915" max="6915" width="15.85546875" style="314" customWidth="1"/>
    <col min="6916" max="6916" width="7.7109375" style="314" customWidth="1"/>
    <col min="6917" max="7168" width="11.42578125" style="314"/>
    <col min="7169" max="7169" width="5.7109375" style="314" customWidth="1"/>
    <col min="7170" max="7170" width="50.42578125" style="314" customWidth="1"/>
    <col min="7171" max="7171" width="15.85546875" style="314" customWidth="1"/>
    <col min="7172" max="7172" width="7.7109375" style="314" customWidth="1"/>
    <col min="7173" max="7424" width="11.42578125" style="314"/>
    <col min="7425" max="7425" width="5.7109375" style="314" customWidth="1"/>
    <col min="7426" max="7426" width="50.42578125" style="314" customWidth="1"/>
    <col min="7427" max="7427" width="15.85546875" style="314" customWidth="1"/>
    <col min="7428" max="7428" width="7.7109375" style="314" customWidth="1"/>
    <col min="7429" max="7680" width="11.42578125" style="314"/>
    <col min="7681" max="7681" width="5.7109375" style="314" customWidth="1"/>
    <col min="7682" max="7682" width="50.42578125" style="314" customWidth="1"/>
    <col min="7683" max="7683" width="15.85546875" style="314" customWidth="1"/>
    <col min="7684" max="7684" width="7.7109375" style="314" customWidth="1"/>
    <col min="7685" max="7936" width="11.42578125" style="314"/>
    <col min="7937" max="7937" width="5.7109375" style="314" customWidth="1"/>
    <col min="7938" max="7938" width="50.42578125" style="314" customWidth="1"/>
    <col min="7939" max="7939" width="15.85546875" style="314" customWidth="1"/>
    <col min="7940" max="7940" width="7.7109375" style="314" customWidth="1"/>
    <col min="7941" max="8192" width="11.42578125" style="314"/>
    <col min="8193" max="8193" width="5.7109375" style="314" customWidth="1"/>
    <col min="8194" max="8194" width="50.42578125" style="314" customWidth="1"/>
    <col min="8195" max="8195" width="15.85546875" style="314" customWidth="1"/>
    <col min="8196" max="8196" width="7.7109375" style="314" customWidth="1"/>
    <col min="8197" max="8448" width="11.42578125" style="314"/>
    <col min="8449" max="8449" width="5.7109375" style="314" customWidth="1"/>
    <col min="8450" max="8450" width="50.42578125" style="314" customWidth="1"/>
    <col min="8451" max="8451" width="15.85546875" style="314" customWidth="1"/>
    <col min="8452" max="8452" width="7.7109375" style="314" customWidth="1"/>
    <col min="8453" max="8704" width="11.42578125" style="314"/>
    <col min="8705" max="8705" width="5.7109375" style="314" customWidth="1"/>
    <col min="8706" max="8706" width="50.42578125" style="314" customWidth="1"/>
    <col min="8707" max="8707" width="15.85546875" style="314" customWidth="1"/>
    <col min="8708" max="8708" width="7.7109375" style="314" customWidth="1"/>
    <col min="8709" max="8960" width="11.42578125" style="314"/>
    <col min="8961" max="8961" width="5.7109375" style="314" customWidth="1"/>
    <col min="8962" max="8962" width="50.42578125" style="314" customWidth="1"/>
    <col min="8963" max="8963" width="15.85546875" style="314" customWidth="1"/>
    <col min="8964" max="8964" width="7.7109375" style="314" customWidth="1"/>
    <col min="8965" max="9216" width="11.42578125" style="314"/>
    <col min="9217" max="9217" width="5.7109375" style="314" customWidth="1"/>
    <col min="9218" max="9218" width="50.42578125" style="314" customWidth="1"/>
    <col min="9219" max="9219" width="15.85546875" style="314" customWidth="1"/>
    <col min="9220" max="9220" width="7.7109375" style="314" customWidth="1"/>
    <col min="9221" max="9472" width="11.42578125" style="314"/>
    <col min="9473" max="9473" width="5.7109375" style="314" customWidth="1"/>
    <col min="9474" max="9474" width="50.42578125" style="314" customWidth="1"/>
    <col min="9475" max="9475" width="15.85546875" style="314" customWidth="1"/>
    <col min="9476" max="9476" width="7.7109375" style="314" customWidth="1"/>
    <col min="9477" max="9728" width="11.42578125" style="314"/>
    <col min="9729" max="9729" width="5.7109375" style="314" customWidth="1"/>
    <col min="9730" max="9730" width="50.42578125" style="314" customWidth="1"/>
    <col min="9731" max="9731" width="15.85546875" style="314" customWidth="1"/>
    <col min="9732" max="9732" width="7.7109375" style="314" customWidth="1"/>
    <col min="9733" max="9984" width="11.42578125" style="314"/>
    <col min="9985" max="9985" width="5.7109375" style="314" customWidth="1"/>
    <col min="9986" max="9986" width="50.42578125" style="314" customWidth="1"/>
    <col min="9987" max="9987" width="15.85546875" style="314" customWidth="1"/>
    <col min="9988" max="9988" width="7.7109375" style="314" customWidth="1"/>
    <col min="9989" max="10240" width="11.42578125" style="314"/>
    <col min="10241" max="10241" width="5.7109375" style="314" customWidth="1"/>
    <col min="10242" max="10242" width="50.42578125" style="314" customWidth="1"/>
    <col min="10243" max="10243" width="15.85546875" style="314" customWidth="1"/>
    <col min="10244" max="10244" width="7.7109375" style="314" customWidth="1"/>
    <col min="10245" max="10496" width="11.42578125" style="314"/>
    <col min="10497" max="10497" width="5.7109375" style="314" customWidth="1"/>
    <col min="10498" max="10498" width="50.42578125" style="314" customWidth="1"/>
    <col min="10499" max="10499" width="15.85546875" style="314" customWidth="1"/>
    <col min="10500" max="10500" width="7.7109375" style="314" customWidth="1"/>
    <col min="10501" max="10752" width="11.42578125" style="314"/>
    <col min="10753" max="10753" width="5.7109375" style="314" customWidth="1"/>
    <col min="10754" max="10754" width="50.42578125" style="314" customWidth="1"/>
    <col min="10755" max="10755" width="15.85546875" style="314" customWidth="1"/>
    <col min="10756" max="10756" width="7.7109375" style="314" customWidth="1"/>
    <col min="10757" max="11008" width="11.42578125" style="314"/>
    <col min="11009" max="11009" width="5.7109375" style="314" customWidth="1"/>
    <col min="11010" max="11010" width="50.42578125" style="314" customWidth="1"/>
    <col min="11011" max="11011" width="15.85546875" style="314" customWidth="1"/>
    <col min="11012" max="11012" width="7.7109375" style="314" customWidth="1"/>
    <col min="11013" max="11264" width="11.42578125" style="314"/>
    <col min="11265" max="11265" width="5.7109375" style="314" customWidth="1"/>
    <col min="11266" max="11266" width="50.42578125" style="314" customWidth="1"/>
    <col min="11267" max="11267" width="15.85546875" style="314" customWidth="1"/>
    <col min="11268" max="11268" width="7.7109375" style="314" customWidth="1"/>
    <col min="11269" max="11520" width="11.42578125" style="314"/>
    <col min="11521" max="11521" width="5.7109375" style="314" customWidth="1"/>
    <col min="11522" max="11522" width="50.42578125" style="314" customWidth="1"/>
    <col min="11523" max="11523" width="15.85546875" style="314" customWidth="1"/>
    <col min="11524" max="11524" width="7.7109375" style="314" customWidth="1"/>
    <col min="11525" max="11776" width="11.42578125" style="314"/>
    <col min="11777" max="11777" width="5.7109375" style="314" customWidth="1"/>
    <col min="11778" max="11778" width="50.42578125" style="314" customWidth="1"/>
    <col min="11779" max="11779" width="15.85546875" style="314" customWidth="1"/>
    <col min="11780" max="11780" width="7.7109375" style="314" customWidth="1"/>
    <col min="11781" max="12032" width="11.42578125" style="314"/>
    <col min="12033" max="12033" width="5.7109375" style="314" customWidth="1"/>
    <col min="12034" max="12034" width="50.42578125" style="314" customWidth="1"/>
    <col min="12035" max="12035" width="15.85546875" style="314" customWidth="1"/>
    <col min="12036" max="12036" width="7.7109375" style="314" customWidth="1"/>
    <col min="12037" max="12288" width="11.42578125" style="314"/>
    <col min="12289" max="12289" width="5.7109375" style="314" customWidth="1"/>
    <col min="12290" max="12290" width="50.42578125" style="314" customWidth="1"/>
    <col min="12291" max="12291" width="15.85546875" style="314" customWidth="1"/>
    <col min="12292" max="12292" width="7.7109375" style="314" customWidth="1"/>
    <col min="12293" max="12544" width="11.42578125" style="314"/>
    <col min="12545" max="12545" width="5.7109375" style="314" customWidth="1"/>
    <col min="12546" max="12546" width="50.42578125" style="314" customWidth="1"/>
    <col min="12547" max="12547" width="15.85546875" style="314" customWidth="1"/>
    <col min="12548" max="12548" width="7.7109375" style="314" customWidth="1"/>
    <col min="12549" max="12800" width="11.42578125" style="314"/>
    <col min="12801" max="12801" width="5.7109375" style="314" customWidth="1"/>
    <col min="12802" max="12802" width="50.42578125" style="314" customWidth="1"/>
    <col min="12803" max="12803" width="15.85546875" style="314" customWidth="1"/>
    <col min="12804" max="12804" width="7.7109375" style="314" customWidth="1"/>
    <col min="12805" max="13056" width="11.42578125" style="314"/>
    <col min="13057" max="13057" width="5.7109375" style="314" customWidth="1"/>
    <col min="13058" max="13058" width="50.42578125" style="314" customWidth="1"/>
    <col min="13059" max="13059" width="15.85546875" style="314" customWidth="1"/>
    <col min="13060" max="13060" width="7.7109375" style="314" customWidth="1"/>
    <col min="13061" max="13312" width="11.42578125" style="314"/>
    <col min="13313" max="13313" width="5.7109375" style="314" customWidth="1"/>
    <col min="13314" max="13314" width="50.42578125" style="314" customWidth="1"/>
    <col min="13315" max="13315" width="15.85546875" style="314" customWidth="1"/>
    <col min="13316" max="13316" width="7.7109375" style="314" customWidth="1"/>
    <col min="13317" max="13568" width="11.42578125" style="314"/>
    <col min="13569" max="13569" width="5.7109375" style="314" customWidth="1"/>
    <col min="13570" max="13570" width="50.42578125" style="314" customWidth="1"/>
    <col min="13571" max="13571" width="15.85546875" style="314" customWidth="1"/>
    <col min="13572" max="13572" width="7.7109375" style="314" customWidth="1"/>
    <col min="13573" max="13824" width="11.42578125" style="314"/>
    <col min="13825" max="13825" width="5.7109375" style="314" customWidth="1"/>
    <col min="13826" max="13826" width="50.42578125" style="314" customWidth="1"/>
    <col min="13827" max="13827" width="15.85546875" style="314" customWidth="1"/>
    <col min="13828" max="13828" width="7.7109375" style="314" customWidth="1"/>
    <col min="13829" max="14080" width="11.42578125" style="314"/>
    <col min="14081" max="14081" width="5.7109375" style="314" customWidth="1"/>
    <col min="14082" max="14082" width="50.42578125" style="314" customWidth="1"/>
    <col min="14083" max="14083" width="15.85546875" style="314" customWidth="1"/>
    <col min="14084" max="14084" width="7.7109375" style="314" customWidth="1"/>
    <col min="14085" max="14336" width="11.42578125" style="314"/>
    <col min="14337" max="14337" width="5.7109375" style="314" customWidth="1"/>
    <col min="14338" max="14338" width="50.42578125" style="314" customWidth="1"/>
    <col min="14339" max="14339" width="15.85546875" style="314" customWidth="1"/>
    <col min="14340" max="14340" width="7.7109375" style="314" customWidth="1"/>
    <col min="14341" max="14592" width="11.42578125" style="314"/>
    <col min="14593" max="14593" width="5.7109375" style="314" customWidth="1"/>
    <col min="14594" max="14594" width="50.42578125" style="314" customWidth="1"/>
    <col min="14595" max="14595" width="15.85546875" style="314" customWidth="1"/>
    <col min="14596" max="14596" width="7.7109375" style="314" customWidth="1"/>
    <col min="14597" max="14848" width="11.42578125" style="314"/>
    <col min="14849" max="14849" width="5.7109375" style="314" customWidth="1"/>
    <col min="14850" max="14850" width="50.42578125" style="314" customWidth="1"/>
    <col min="14851" max="14851" width="15.85546875" style="314" customWidth="1"/>
    <col min="14852" max="14852" width="7.7109375" style="314" customWidth="1"/>
    <col min="14853" max="15104" width="11.42578125" style="314"/>
    <col min="15105" max="15105" width="5.7109375" style="314" customWidth="1"/>
    <col min="15106" max="15106" width="50.42578125" style="314" customWidth="1"/>
    <col min="15107" max="15107" width="15.85546875" style="314" customWidth="1"/>
    <col min="15108" max="15108" width="7.7109375" style="314" customWidth="1"/>
    <col min="15109" max="15360" width="11.42578125" style="314"/>
    <col min="15361" max="15361" width="5.7109375" style="314" customWidth="1"/>
    <col min="15362" max="15362" width="50.42578125" style="314" customWidth="1"/>
    <col min="15363" max="15363" width="15.85546875" style="314" customWidth="1"/>
    <col min="15364" max="15364" width="7.7109375" style="314" customWidth="1"/>
    <col min="15365" max="15616" width="11.42578125" style="314"/>
    <col min="15617" max="15617" width="5.7109375" style="314" customWidth="1"/>
    <col min="15618" max="15618" width="50.42578125" style="314" customWidth="1"/>
    <col min="15619" max="15619" width="15.85546875" style="314" customWidth="1"/>
    <col min="15620" max="15620" width="7.7109375" style="314" customWidth="1"/>
    <col min="15621" max="15872" width="11.42578125" style="314"/>
    <col min="15873" max="15873" width="5.7109375" style="314" customWidth="1"/>
    <col min="15874" max="15874" width="50.42578125" style="314" customWidth="1"/>
    <col min="15875" max="15875" width="15.85546875" style="314" customWidth="1"/>
    <col min="15876" max="15876" width="7.7109375" style="314" customWidth="1"/>
    <col min="15877" max="16128" width="11.42578125" style="314"/>
    <col min="16129" max="16129" width="5.7109375" style="314" customWidth="1"/>
    <col min="16130" max="16130" width="50.42578125" style="314" customWidth="1"/>
    <col min="16131" max="16131" width="15.85546875" style="314" customWidth="1"/>
    <col min="16132" max="16132" width="7.7109375" style="314" customWidth="1"/>
    <col min="16133" max="16384" width="11.42578125" style="314"/>
  </cols>
  <sheetData>
    <row r="1" spans="1:10" s="308" customFormat="1" ht="17.100000000000001" customHeight="1" x14ac:dyDescent="0.2">
      <c r="A1" s="600" t="s">
        <v>650</v>
      </c>
      <c r="B1" s="600"/>
      <c r="C1" s="601"/>
      <c r="D1" s="602" t="s">
        <v>701</v>
      </c>
    </row>
    <row r="2" spans="1:10" s="309" customFormat="1" ht="17.100000000000001" customHeight="1" x14ac:dyDescent="0.2">
      <c r="A2" s="600" t="s">
        <v>587</v>
      </c>
      <c r="B2" s="600"/>
      <c r="C2" s="601"/>
      <c r="D2" s="601"/>
    </row>
    <row r="3" spans="1:10" s="309" customFormat="1" ht="12" customHeight="1" x14ac:dyDescent="0.2">
      <c r="A3" s="603"/>
      <c r="B3" s="603"/>
      <c r="C3" s="601"/>
      <c r="D3" s="601"/>
    </row>
    <row r="4" spans="1:10" s="310" customFormat="1" ht="15.75" customHeight="1" x14ac:dyDescent="0.25">
      <c r="A4" s="722"/>
      <c r="B4" s="722" t="s">
        <v>52</v>
      </c>
      <c r="C4" s="1716" t="s">
        <v>0</v>
      </c>
      <c r="D4" s="1716"/>
    </row>
    <row r="5" spans="1:10" s="311" customFormat="1" ht="15" customHeight="1" x14ac:dyDescent="0.2">
      <c r="A5" s="606"/>
      <c r="B5" s="607" t="s">
        <v>652</v>
      </c>
      <c r="C5" s="608">
        <f>SUM(C6,C8,C9,C31)</f>
        <v>1752</v>
      </c>
      <c r="D5" s="610"/>
      <c r="F5" s="312"/>
      <c r="G5" s="312"/>
      <c r="H5" s="313"/>
      <c r="I5" s="313"/>
      <c r="J5" s="313"/>
    </row>
    <row r="6" spans="1:10" ht="15" customHeight="1" x14ac:dyDescent="0.2">
      <c r="A6" s="1717" t="s">
        <v>653</v>
      </c>
      <c r="B6" s="1717"/>
      <c r="C6" s="1291">
        <f>SUM(C7)</f>
        <v>2</v>
      </c>
      <c r="D6" s="1042"/>
      <c r="F6" s="315"/>
      <c r="G6" s="312"/>
      <c r="H6" s="312"/>
      <c r="I6" s="312"/>
      <c r="J6" s="312"/>
    </row>
    <row r="7" spans="1:10" ht="15" customHeight="1" x14ac:dyDescent="0.2">
      <c r="A7" s="1043"/>
      <c r="B7" s="1043" t="s">
        <v>654</v>
      </c>
      <c r="C7" s="1292">
        <v>2</v>
      </c>
      <c r="D7" s="1044"/>
      <c r="F7" s="312"/>
      <c r="G7" s="312"/>
      <c r="H7" s="312"/>
      <c r="I7" s="312"/>
      <c r="J7" s="312"/>
    </row>
    <row r="8" spans="1:10" ht="15" customHeight="1" x14ac:dyDescent="0.2">
      <c r="A8" s="1718" t="s">
        <v>655</v>
      </c>
      <c r="B8" s="1718"/>
      <c r="C8" s="1293">
        <v>1</v>
      </c>
      <c r="D8" s="1044"/>
      <c r="E8" s="309"/>
      <c r="F8" s="312"/>
      <c r="G8" s="312"/>
      <c r="H8" s="312"/>
      <c r="I8" s="312"/>
      <c r="J8" s="312"/>
    </row>
    <row r="9" spans="1:10" ht="15" customHeight="1" x14ac:dyDescent="0.2">
      <c r="A9" s="1718" t="s">
        <v>656</v>
      </c>
      <c r="B9" s="1718"/>
      <c r="C9" s="1293">
        <f>SUM(C10,C18,C21,C28)</f>
        <v>1624</v>
      </c>
      <c r="D9" s="1044"/>
      <c r="E9" s="309"/>
      <c r="F9" s="312"/>
      <c r="G9" s="312"/>
      <c r="H9" s="312"/>
      <c r="I9" s="312"/>
      <c r="J9" s="312"/>
    </row>
    <row r="10" spans="1:10" ht="15" customHeight="1" x14ac:dyDescent="0.2">
      <c r="A10" s="604"/>
      <c r="B10" s="1045" t="s">
        <v>657</v>
      </c>
      <c r="C10" s="1293">
        <f>SUM(C11:C17)</f>
        <v>774</v>
      </c>
      <c r="D10" s="1044"/>
      <c r="F10" s="312"/>
      <c r="G10" s="312"/>
      <c r="H10" s="312"/>
      <c r="I10" s="312"/>
      <c r="J10" s="312"/>
    </row>
    <row r="11" spans="1:10" ht="14.25" customHeight="1" x14ac:dyDescent="0.2">
      <c r="A11" s="1043"/>
      <c r="B11" s="1043" t="s">
        <v>658</v>
      </c>
      <c r="C11" s="1292">
        <v>20</v>
      </c>
      <c r="D11" s="1044"/>
      <c r="F11" s="312"/>
      <c r="G11" s="312"/>
      <c r="H11" s="312"/>
      <c r="I11" s="312"/>
      <c r="J11" s="312"/>
    </row>
    <row r="12" spans="1:10" ht="14.25" customHeight="1" x14ac:dyDescent="0.2">
      <c r="A12" s="1043"/>
      <c r="B12" s="1043" t="s">
        <v>659</v>
      </c>
      <c r="C12" s="1292">
        <v>2</v>
      </c>
      <c r="D12" s="1044"/>
      <c r="F12" s="312"/>
      <c r="G12" s="312"/>
      <c r="H12" s="312"/>
      <c r="I12" s="312"/>
      <c r="J12" s="312"/>
    </row>
    <row r="13" spans="1:10" ht="14.25" customHeight="1" x14ac:dyDescent="0.2">
      <c r="A13" s="1043"/>
      <c r="B13" s="1043" t="s">
        <v>660</v>
      </c>
      <c r="C13" s="1292">
        <v>16</v>
      </c>
      <c r="D13" s="1044"/>
      <c r="F13" s="312"/>
      <c r="G13" s="312"/>
      <c r="H13" s="312"/>
      <c r="I13" s="312"/>
      <c r="J13" s="312"/>
    </row>
    <row r="14" spans="1:10" ht="14.25" customHeight="1" x14ac:dyDescent="0.2">
      <c r="A14" s="1043"/>
      <c r="B14" s="1043" t="s">
        <v>661</v>
      </c>
      <c r="C14" s="1292">
        <v>629</v>
      </c>
      <c r="D14" s="1044"/>
      <c r="F14" s="312"/>
      <c r="G14" s="312"/>
      <c r="H14" s="312"/>
      <c r="I14" s="312"/>
      <c r="J14" s="312"/>
    </row>
    <row r="15" spans="1:10" ht="14.25" customHeight="1" x14ac:dyDescent="0.2">
      <c r="A15" s="1043"/>
      <c r="B15" s="1043" t="s">
        <v>662</v>
      </c>
      <c r="C15" s="1292">
        <v>70</v>
      </c>
      <c r="D15" s="1044"/>
      <c r="F15" s="312"/>
      <c r="G15" s="312"/>
      <c r="H15" s="312"/>
      <c r="I15" s="312"/>
      <c r="J15" s="312"/>
    </row>
    <row r="16" spans="1:10" ht="14.25" customHeight="1" x14ac:dyDescent="0.2">
      <c r="A16" s="1043"/>
      <c r="B16" s="1043" t="s">
        <v>663</v>
      </c>
      <c r="C16" s="1292">
        <v>36</v>
      </c>
      <c r="D16" s="1044"/>
      <c r="F16" s="312"/>
      <c r="G16" s="312"/>
      <c r="H16" s="312"/>
      <c r="I16" s="312"/>
      <c r="J16" s="312"/>
    </row>
    <row r="17" spans="1:10" ht="14.25" customHeight="1" x14ac:dyDescent="0.2">
      <c r="A17" s="1043"/>
      <c r="B17" s="1043" t="s">
        <v>664</v>
      </c>
      <c r="C17" s="1292">
        <v>1</v>
      </c>
      <c r="D17" s="1044"/>
      <c r="F17" s="312"/>
      <c r="G17" s="312"/>
      <c r="H17" s="312"/>
      <c r="I17" s="312"/>
      <c r="J17" s="312"/>
    </row>
    <row r="18" spans="1:10" ht="14.25" customHeight="1" x14ac:dyDescent="0.2">
      <c r="A18" s="1046"/>
      <c r="B18" s="1047" t="s">
        <v>665</v>
      </c>
      <c r="C18" s="1293">
        <f>SUM(C19:C20)</f>
        <v>60</v>
      </c>
      <c r="D18" s="1044"/>
      <c r="F18" s="312"/>
      <c r="G18" s="312"/>
      <c r="H18" s="312"/>
      <c r="I18" s="312"/>
      <c r="J18" s="312"/>
    </row>
    <row r="19" spans="1:10" ht="15" customHeight="1" x14ac:dyDescent="0.2">
      <c r="A19" s="1043"/>
      <c r="B19" s="1043" t="s">
        <v>666</v>
      </c>
      <c r="C19" s="1292">
        <v>22</v>
      </c>
      <c r="D19" s="1044"/>
      <c r="F19" s="312"/>
      <c r="G19" s="312"/>
      <c r="H19" s="312"/>
      <c r="I19" s="312"/>
      <c r="J19" s="312"/>
    </row>
    <row r="20" spans="1:10" ht="14.25" customHeight="1" x14ac:dyDescent="0.2">
      <c r="A20" s="1043"/>
      <c r="B20" s="1043" t="s">
        <v>667</v>
      </c>
      <c r="C20" s="1292">
        <v>38</v>
      </c>
      <c r="D20" s="1044"/>
      <c r="F20" s="312"/>
      <c r="G20" s="312"/>
      <c r="H20" s="312"/>
      <c r="I20" s="312"/>
      <c r="J20" s="312"/>
    </row>
    <row r="21" spans="1:10" ht="14.25" customHeight="1" x14ac:dyDescent="0.2">
      <c r="A21" s="1046"/>
      <c r="B21" s="1047" t="s">
        <v>668</v>
      </c>
      <c r="C21" s="1293">
        <f>SUM(C22:C27)</f>
        <v>659</v>
      </c>
      <c r="D21" s="1044"/>
      <c r="F21" s="312"/>
      <c r="G21" s="312"/>
      <c r="H21" s="312"/>
      <c r="I21" s="312"/>
      <c r="J21" s="312"/>
    </row>
    <row r="22" spans="1:10" ht="15" customHeight="1" x14ac:dyDescent="0.2">
      <c r="A22" s="1043"/>
      <c r="B22" s="1043" t="s">
        <v>669</v>
      </c>
      <c r="C22" s="1292">
        <v>42</v>
      </c>
      <c r="D22" s="1044"/>
      <c r="F22" s="312"/>
      <c r="G22" s="312"/>
      <c r="H22" s="312"/>
      <c r="I22" s="312"/>
      <c r="J22" s="312"/>
    </row>
    <row r="23" spans="1:10" ht="15" customHeight="1" x14ac:dyDescent="0.2">
      <c r="A23" s="1043"/>
      <c r="B23" s="1043" t="s">
        <v>670</v>
      </c>
      <c r="C23" s="1292">
        <v>64</v>
      </c>
      <c r="D23" s="1044"/>
      <c r="F23" s="312"/>
      <c r="G23" s="312"/>
      <c r="H23" s="312"/>
      <c r="I23" s="312"/>
      <c r="J23" s="312"/>
    </row>
    <row r="24" spans="1:10" ht="15" customHeight="1" x14ac:dyDescent="0.2">
      <c r="A24" s="1043"/>
      <c r="B24" s="1043" t="s">
        <v>668</v>
      </c>
      <c r="C24" s="1292">
        <v>184</v>
      </c>
      <c r="D24" s="1044"/>
      <c r="F24" s="312"/>
      <c r="G24" s="312"/>
      <c r="H24" s="312"/>
      <c r="I24" s="312"/>
      <c r="J24" s="312"/>
    </row>
    <row r="25" spans="1:10" ht="15" customHeight="1" x14ac:dyDescent="0.2">
      <c r="A25" s="1043"/>
      <c r="B25" s="1043" t="s">
        <v>671</v>
      </c>
      <c r="C25" s="1292">
        <v>334</v>
      </c>
      <c r="D25" s="1044"/>
      <c r="F25" s="312"/>
      <c r="G25" s="312"/>
      <c r="H25" s="312"/>
      <c r="I25" s="312"/>
      <c r="J25" s="312"/>
    </row>
    <row r="26" spans="1:10" ht="25.5" x14ac:dyDescent="0.2">
      <c r="A26" s="1043"/>
      <c r="B26" s="1043" t="s">
        <v>672</v>
      </c>
      <c r="C26" s="1292">
        <v>24</v>
      </c>
      <c r="D26" s="1044"/>
      <c r="F26" s="312"/>
      <c r="G26" s="312"/>
      <c r="H26" s="312"/>
      <c r="I26" s="312"/>
      <c r="J26" s="312"/>
    </row>
    <row r="27" spans="1:10" x14ac:dyDescent="0.2">
      <c r="A27" s="1043"/>
      <c r="B27" s="1043" t="s">
        <v>673</v>
      </c>
      <c r="C27" s="1292">
        <v>11</v>
      </c>
      <c r="D27" s="1044"/>
      <c r="F27" s="312"/>
      <c r="G27" s="312"/>
      <c r="H27" s="312"/>
      <c r="I27" s="312"/>
      <c r="J27" s="312"/>
    </row>
    <row r="28" spans="1:10" ht="15" customHeight="1" x14ac:dyDescent="0.2">
      <c r="A28" s="1046"/>
      <c r="B28" s="1047" t="s">
        <v>674</v>
      </c>
      <c r="C28" s="1293">
        <f>SUM(C29:C30)</f>
        <v>131</v>
      </c>
      <c r="D28" s="1044"/>
      <c r="F28" s="312"/>
      <c r="G28" s="312"/>
      <c r="H28" s="312"/>
      <c r="I28" s="312"/>
      <c r="J28" s="312"/>
    </row>
    <row r="29" spans="1:10" ht="15" customHeight="1" x14ac:dyDescent="0.2">
      <c r="A29" s="1043"/>
      <c r="B29" s="1043" t="s">
        <v>675</v>
      </c>
      <c r="C29" s="1292">
        <v>34</v>
      </c>
      <c r="D29" s="1044"/>
      <c r="F29" s="312"/>
      <c r="G29" s="312"/>
      <c r="H29" s="312"/>
      <c r="I29" s="312"/>
      <c r="J29" s="312"/>
    </row>
    <row r="30" spans="1:10" ht="15" customHeight="1" x14ac:dyDescent="0.2">
      <c r="A30" s="1043"/>
      <c r="B30" s="1043" t="s">
        <v>676</v>
      </c>
      <c r="C30" s="1292">
        <v>97</v>
      </c>
      <c r="D30" s="1044"/>
      <c r="F30" s="312"/>
      <c r="G30" s="312"/>
      <c r="H30" s="312"/>
      <c r="I30" s="312"/>
      <c r="J30" s="312"/>
    </row>
    <row r="31" spans="1:10" ht="15" customHeight="1" x14ac:dyDescent="0.2">
      <c r="A31" s="1719" t="s">
        <v>677</v>
      </c>
      <c r="B31" s="1719"/>
      <c r="C31" s="1294">
        <v>125</v>
      </c>
      <c r="D31" s="1048"/>
      <c r="F31" s="312"/>
      <c r="G31" s="312"/>
      <c r="H31" s="312"/>
      <c r="I31" s="312"/>
      <c r="J31" s="312"/>
    </row>
    <row r="32" spans="1:10" ht="14.25" customHeight="1" x14ac:dyDescent="0.2">
      <c r="A32" s="604"/>
      <c r="B32" s="604"/>
      <c r="C32" s="605"/>
      <c r="D32" s="604"/>
      <c r="F32" s="312"/>
      <c r="G32" s="312"/>
      <c r="H32" s="312"/>
      <c r="I32" s="312"/>
      <c r="J32" s="312"/>
    </row>
    <row r="33" spans="1:10" ht="14.25" customHeight="1" x14ac:dyDescent="0.2">
      <c r="A33" s="1714" t="s">
        <v>678</v>
      </c>
      <c r="B33" s="1714"/>
      <c r="C33" s="1715"/>
      <c r="D33" s="1715"/>
      <c r="F33" s="316"/>
      <c r="G33" s="317"/>
      <c r="H33" s="317"/>
      <c r="I33" s="317"/>
      <c r="J33" s="317"/>
    </row>
  </sheetData>
  <mergeCells count="6">
    <mergeCell ref="A33:D33"/>
    <mergeCell ref="C4:D4"/>
    <mergeCell ref="A6:B6"/>
    <mergeCell ref="A8:B8"/>
    <mergeCell ref="A9:B9"/>
    <mergeCell ref="A31:B3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&amp;L&amp;"Tahoma,Normal"528</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03151"/>
  </sheetPr>
  <dimension ref="A1:J33"/>
  <sheetViews>
    <sheetView showGridLines="0" view="pageBreakPreview" zoomScaleNormal="70" zoomScaleSheetLayoutView="100" workbookViewId="0"/>
  </sheetViews>
  <sheetFormatPr baseColWidth="10" defaultColWidth="11.42578125" defaultRowHeight="12.75" x14ac:dyDescent="0.2"/>
  <cols>
    <col min="1" max="1" width="5.7109375" style="314" customWidth="1"/>
    <col min="2" max="2" width="52.7109375" style="314" customWidth="1"/>
    <col min="3" max="3" width="15.85546875" style="314" customWidth="1"/>
    <col min="4" max="4" width="7.7109375" style="314" customWidth="1"/>
    <col min="5" max="256" width="11.42578125" style="314"/>
    <col min="257" max="257" width="5.7109375" style="314" customWidth="1"/>
    <col min="258" max="258" width="50.42578125" style="314" customWidth="1"/>
    <col min="259" max="259" width="15.85546875" style="314" customWidth="1"/>
    <col min="260" max="260" width="7.7109375" style="314" customWidth="1"/>
    <col min="261" max="512" width="11.42578125" style="314"/>
    <col min="513" max="513" width="5.7109375" style="314" customWidth="1"/>
    <col min="514" max="514" width="50.42578125" style="314" customWidth="1"/>
    <col min="515" max="515" width="15.85546875" style="314" customWidth="1"/>
    <col min="516" max="516" width="7.7109375" style="314" customWidth="1"/>
    <col min="517" max="768" width="11.42578125" style="314"/>
    <col min="769" max="769" width="5.7109375" style="314" customWidth="1"/>
    <col min="770" max="770" width="50.42578125" style="314" customWidth="1"/>
    <col min="771" max="771" width="15.85546875" style="314" customWidth="1"/>
    <col min="772" max="772" width="7.7109375" style="314" customWidth="1"/>
    <col min="773" max="1024" width="11.42578125" style="314"/>
    <col min="1025" max="1025" width="5.7109375" style="314" customWidth="1"/>
    <col min="1026" max="1026" width="50.42578125" style="314" customWidth="1"/>
    <col min="1027" max="1027" width="15.85546875" style="314" customWidth="1"/>
    <col min="1028" max="1028" width="7.7109375" style="314" customWidth="1"/>
    <col min="1029" max="1280" width="11.42578125" style="314"/>
    <col min="1281" max="1281" width="5.7109375" style="314" customWidth="1"/>
    <col min="1282" max="1282" width="50.42578125" style="314" customWidth="1"/>
    <col min="1283" max="1283" width="15.85546875" style="314" customWidth="1"/>
    <col min="1284" max="1284" width="7.7109375" style="314" customWidth="1"/>
    <col min="1285" max="1536" width="11.42578125" style="314"/>
    <col min="1537" max="1537" width="5.7109375" style="314" customWidth="1"/>
    <col min="1538" max="1538" width="50.42578125" style="314" customWidth="1"/>
    <col min="1539" max="1539" width="15.85546875" style="314" customWidth="1"/>
    <col min="1540" max="1540" width="7.7109375" style="314" customWidth="1"/>
    <col min="1541" max="1792" width="11.42578125" style="314"/>
    <col min="1793" max="1793" width="5.7109375" style="314" customWidth="1"/>
    <col min="1794" max="1794" width="50.42578125" style="314" customWidth="1"/>
    <col min="1795" max="1795" width="15.85546875" style="314" customWidth="1"/>
    <col min="1796" max="1796" width="7.7109375" style="314" customWidth="1"/>
    <col min="1797" max="2048" width="11.42578125" style="314"/>
    <col min="2049" max="2049" width="5.7109375" style="314" customWidth="1"/>
    <col min="2050" max="2050" width="50.42578125" style="314" customWidth="1"/>
    <col min="2051" max="2051" width="15.85546875" style="314" customWidth="1"/>
    <col min="2052" max="2052" width="7.7109375" style="314" customWidth="1"/>
    <col min="2053" max="2304" width="11.42578125" style="314"/>
    <col min="2305" max="2305" width="5.7109375" style="314" customWidth="1"/>
    <col min="2306" max="2306" width="50.42578125" style="314" customWidth="1"/>
    <col min="2307" max="2307" width="15.85546875" style="314" customWidth="1"/>
    <col min="2308" max="2308" width="7.7109375" style="314" customWidth="1"/>
    <col min="2309" max="2560" width="11.42578125" style="314"/>
    <col min="2561" max="2561" width="5.7109375" style="314" customWidth="1"/>
    <col min="2562" max="2562" width="50.42578125" style="314" customWidth="1"/>
    <col min="2563" max="2563" width="15.85546875" style="314" customWidth="1"/>
    <col min="2564" max="2564" width="7.7109375" style="314" customWidth="1"/>
    <col min="2565" max="2816" width="11.42578125" style="314"/>
    <col min="2817" max="2817" width="5.7109375" style="314" customWidth="1"/>
    <col min="2818" max="2818" width="50.42578125" style="314" customWidth="1"/>
    <col min="2819" max="2819" width="15.85546875" style="314" customWidth="1"/>
    <col min="2820" max="2820" width="7.7109375" style="314" customWidth="1"/>
    <col min="2821" max="3072" width="11.42578125" style="314"/>
    <col min="3073" max="3073" width="5.7109375" style="314" customWidth="1"/>
    <col min="3074" max="3074" width="50.42578125" style="314" customWidth="1"/>
    <col min="3075" max="3075" width="15.85546875" style="314" customWidth="1"/>
    <col min="3076" max="3076" width="7.7109375" style="314" customWidth="1"/>
    <col min="3077" max="3328" width="11.42578125" style="314"/>
    <col min="3329" max="3329" width="5.7109375" style="314" customWidth="1"/>
    <col min="3330" max="3330" width="50.42578125" style="314" customWidth="1"/>
    <col min="3331" max="3331" width="15.85546875" style="314" customWidth="1"/>
    <col min="3332" max="3332" width="7.7109375" style="314" customWidth="1"/>
    <col min="3333" max="3584" width="11.42578125" style="314"/>
    <col min="3585" max="3585" width="5.7109375" style="314" customWidth="1"/>
    <col min="3586" max="3586" width="50.42578125" style="314" customWidth="1"/>
    <col min="3587" max="3587" width="15.85546875" style="314" customWidth="1"/>
    <col min="3588" max="3588" width="7.7109375" style="314" customWidth="1"/>
    <col min="3589" max="3840" width="11.42578125" style="314"/>
    <col min="3841" max="3841" width="5.7109375" style="314" customWidth="1"/>
    <col min="3842" max="3842" width="50.42578125" style="314" customWidth="1"/>
    <col min="3843" max="3843" width="15.85546875" style="314" customWidth="1"/>
    <col min="3844" max="3844" width="7.7109375" style="314" customWidth="1"/>
    <col min="3845" max="4096" width="11.42578125" style="314"/>
    <col min="4097" max="4097" width="5.7109375" style="314" customWidth="1"/>
    <col min="4098" max="4098" width="50.42578125" style="314" customWidth="1"/>
    <col min="4099" max="4099" width="15.85546875" style="314" customWidth="1"/>
    <col min="4100" max="4100" width="7.7109375" style="314" customWidth="1"/>
    <col min="4101" max="4352" width="11.42578125" style="314"/>
    <col min="4353" max="4353" width="5.7109375" style="314" customWidth="1"/>
    <col min="4354" max="4354" width="50.42578125" style="314" customWidth="1"/>
    <col min="4355" max="4355" width="15.85546875" style="314" customWidth="1"/>
    <col min="4356" max="4356" width="7.7109375" style="314" customWidth="1"/>
    <col min="4357" max="4608" width="11.42578125" style="314"/>
    <col min="4609" max="4609" width="5.7109375" style="314" customWidth="1"/>
    <col min="4610" max="4610" width="50.42578125" style="314" customWidth="1"/>
    <col min="4611" max="4611" width="15.85546875" style="314" customWidth="1"/>
    <col min="4612" max="4612" width="7.7109375" style="314" customWidth="1"/>
    <col min="4613" max="4864" width="11.42578125" style="314"/>
    <col min="4865" max="4865" width="5.7109375" style="314" customWidth="1"/>
    <col min="4866" max="4866" width="50.42578125" style="314" customWidth="1"/>
    <col min="4867" max="4867" width="15.85546875" style="314" customWidth="1"/>
    <col min="4868" max="4868" width="7.7109375" style="314" customWidth="1"/>
    <col min="4869" max="5120" width="11.42578125" style="314"/>
    <col min="5121" max="5121" width="5.7109375" style="314" customWidth="1"/>
    <col min="5122" max="5122" width="50.42578125" style="314" customWidth="1"/>
    <col min="5123" max="5123" width="15.85546875" style="314" customWidth="1"/>
    <col min="5124" max="5124" width="7.7109375" style="314" customWidth="1"/>
    <col min="5125" max="5376" width="11.42578125" style="314"/>
    <col min="5377" max="5377" width="5.7109375" style="314" customWidth="1"/>
    <col min="5378" max="5378" width="50.42578125" style="314" customWidth="1"/>
    <col min="5379" max="5379" width="15.85546875" style="314" customWidth="1"/>
    <col min="5380" max="5380" width="7.7109375" style="314" customWidth="1"/>
    <col min="5381" max="5632" width="11.42578125" style="314"/>
    <col min="5633" max="5633" width="5.7109375" style="314" customWidth="1"/>
    <col min="5634" max="5634" width="50.42578125" style="314" customWidth="1"/>
    <col min="5635" max="5635" width="15.85546875" style="314" customWidth="1"/>
    <col min="5636" max="5636" width="7.7109375" style="314" customWidth="1"/>
    <col min="5637" max="5888" width="11.42578125" style="314"/>
    <col min="5889" max="5889" width="5.7109375" style="314" customWidth="1"/>
    <col min="5890" max="5890" width="50.42578125" style="314" customWidth="1"/>
    <col min="5891" max="5891" width="15.85546875" style="314" customWidth="1"/>
    <col min="5892" max="5892" width="7.7109375" style="314" customWidth="1"/>
    <col min="5893" max="6144" width="11.42578125" style="314"/>
    <col min="6145" max="6145" width="5.7109375" style="314" customWidth="1"/>
    <col min="6146" max="6146" width="50.42578125" style="314" customWidth="1"/>
    <col min="6147" max="6147" width="15.85546875" style="314" customWidth="1"/>
    <col min="6148" max="6148" width="7.7109375" style="314" customWidth="1"/>
    <col min="6149" max="6400" width="11.42578125" style="314"/>
    <col min="6401" max="6401" width="5.7109375" style="314" customWidth="1"/>
    <col min="6402" max="6402" width="50.42578125" style="314" customWidth="1"/>
    <col min="6403" max="6403" width="15.85546875" style="314" customWidth="1"/>
    <col min="6404" max="6404" width="7.7109375" style="314" customWidth="1"/>
    <col min="6405" max="6656" width="11.42578125" style="314"/>
    <col min="6657" max="6657" width="5.7109375" style="314" customWidth="1"/>
    <col min="6658" max="6658" width="50.42578125" style="314" customWidth="1"/>
    <col min="6659" max="6659" width="15.85546875" style="314" customWidth="1"/>
    <col min="6660" max="6660" width="7.7109375" style="314" customWidth="1"/>
    <col min="6661" max="6912" width="11.42578125" style="314"/>
    <col min="6913" max="6913" width="5.7109375" style="314" customWidth="1"/>
    <col min="6914" max="6914" width="50.42578125" style="314" customWidth="1"/>
    <col min="6915" max="6915" width="15.85546875" style="314" customWidth="1"/>
    <col min="6916" max="6916" width="7.7109375" style="314" customWidth="1"/>
    <col min="6917" max="7168" width="11.42578125" style="314"/>
    <col min="7169" max="7169" width="5.7109375" style="314" customWidth="1"/>
    <col min="7170" max="7170" width="50.42578125" style="314" customWidth="1"/>
    <col min="7171" max="7171" width="15.85546875" style="314" customWidth="1"/>
    <col min="7172" max="7172" width="7.7109375" style="314" customWidth="1"/>
    <col min="7173" max="7424" width="11.42578125" style="314"/>
    <col min="7425" max="7425" width="5.7109375" style="314" customWidth="1"/>
    <col min="7426" max="7426" width="50.42578125" style="314" customWidth="1"/>
    <col min="7427" max="7427" width="15.85546875" style="314" customWidth="1"/>
    <col min="7428" max="7428" width="7.7109375" style="314" customWidth="1"/>
    <col min="7429" max="7680" width="11.42578125" style="314"/>
    <col min="7681" max="7681" width="5.7109375" style="314" customWidth="1"/>
    <col min="7682" max="7682" width="50.42578125" style="314" customWidth="1"/>
    <col min="7683" max="7683" width="15.85546875" style="314" customWidth="1"/>
    <col min="7684" max="7684" width="7.7109375" style="314" customWidth="1"/>
    <col min="7685" max="7936" width="11.42578125" style="314"/>
    <col min="7937" max="7937" width="5.7109375" style="314" customWidth="1"/>
    <col min="7938" max="7938" width="50.42578125" style="314" customWidth="1"/>
    <col min="7939" max="7939" width="15.85546875" style="314" customWidth="1"/>
    <col min="7940" max="7940" width="7.7109375" style="314" customWidth="1"/>
    <col min="7941" max="8192" width="11.42578125" style="314"/>
    <col min="8193" max="8193" width="5.7109375" style="314" customWidth="1"/>
    <col min="8194" max="8194" width="50.42578125" style="314" customWidth="1"/>
    <col min="8195" max="8195" width="15.85546875" style="314" customWidth="1"/>
    <col min="8196" max="8196" width="7.7109375" style="314" customWidth="1"/>
    <col min="8197" max="8448" width="11.42578125" style="314"/>
    <col min="8449" max="8449" width="5.7109375" style="314" customWidth="1"/>
    <col min="8450" max="8450" width="50.42578125" style="314" customWidth="1"/>
    <col min="8451" max="8451" width="15.85546875" style="314" customWidth="1"/>
    <col min="8452" max="8452" width="7.7109375" style="314" customWidth="1"/>
    <col min="8453" max="8704" width="11.42578125" style="314"/>
    <col min="8705" max="8705" width="5.7109375" style="314" customWidth="1"/>
    <col min="8706" max="8706" width="50.42578125" style="314" customWidth="1"/>
    <col min="8707" max="8707" width="15.85546875" style="314" customWidth="1"/>
    <col min="8708" max="8708" width="7.7109375" style="314" customWidth="1"/>
    <col min="8709" max="8960" width="11.42578125" style="314"/>
    <col min="8961" max="8961" width="5.7109375" style="314" customWidth="1"/>
    <col min="8962" max="8962" width="50.42578125" style="314" customWidth="1"/>
    <col min="8963" max="8963" width="15.85546875" style="314" customWidth="1"/>
    <col min="8964" max="8964" width="7.7109375" style="314" customWidth="1"/>
    <col min="8965" max="9216" width="11.42578125" style="314"/>
    <col min="9217" max="9217" width="5.7109375" style="314" customWidth="1"/>
    <col min="9218" max="9218" width="50.42578125" style="314" customWidth="1"/>
    <col min="9219" max="9219" width="15.85546875" style="314" customWidth="1"/>
    <col min="9220" max="9220" width="7.7109375" style="314" customWidth="1"/>
    <col min="9221" max="9472" width="11.42578125" style="314"/>
    <col min="9473" max="9473" width="5.7109375" style="314" customWidth="1"/>
    <col min="9474" max="9474" width="50.42578125" style="314" customWidth="1"/>
    <col min="9475" max="9475" width="15.85546875" style="314" customWidth="1"/>
    <col min="9476" max="9476" width="7.7109375" style="314" customWidth="1"/>
    <col min="9477" max="9728" width="11.42578125" style="314"/>
    <col min="9729" max="9729" width="5.7109375" style="314" customWidth="1"/>
    <col min="9730" max="9730" width="50.42578125" style="314" customWidth="1"/>
    <col min="9731" max="9731" width="15.85546875" style="314" customWidth="1"/>
    <col min="9732" max="9732" width="7.7109375" style="314" customWidth="1"/>
    <col min="9733" max="9984" width="11.42578125" style="314"/>
    <col min="9985" max="9985" width="5.7109375" style="314" customWidth="1"/>
    <col min="9986" max="9986" width="50.42578125" style="314" customWidth="1"/>
    <col min="9987" max="9987" width="15.85546875" style="314" customWidth="1"/>
    <col min="9988" max="9988" width="7.7109375" style="314" customWidth="1"/>
    <col min="9989" max="10240" width="11.42578125" style="314"/>
    <col min="10241" max="10241" width="5.7109375" style="314" customWidth="1"/>
    <col min="10242" max="10242" width="50.42578125" style="314" customWidth="1"/>
    <col min="10243" max="10243" width="15.85546875" style="314" customWidth="1"/>
    <col min="10244" max="10244" width="7.7109375" style="314" customWidth="1"/>
    <col min="10245" max="10496" width="11.42578125" style="314"/>
    <col min="10497" max="10497" width="5.7109375" style="314" customWidth="1"/>
    <col min="10498" max="10498" width="50.42578125" style="314" customWidth="1"/>
    <col min="10499" max="10499" width="15.85546875" style="314" customWidth="1"/>
    <col min="10500" max="10500" width="7.7109375" style="314" customWidth="1"/>
    <col min="10501" max="10752" width="11.42578125" style="314"/>
    <col min="10753" max="10753" width="5.7109375" style="314" customWidth="1"/>
    <col min="10754" max="10754" width="50.42578125" style="314" customWidth="1"/>
    <col min="10755" max="10755" width="15.85546875" style="314" customWidth="1"/>
    <col min="10756" max="10756" width="7.7109375" style="314" customWidth="1"/>
    <col min="10757" max="11008" width="11.42578125" style="314"/>
    <col min="11009" max="11009" width="5.7109375" style="314" customWidth="1"/>
    <col min="11010" max="11010" width="50.42578125" style="314" customWidth="1"/>
    <col min="11011" max="11011" width="15.85546875" style="314" customWidth="1"/>
    <col min="11012" max="11012" width="7.7109375" style="314" customWidth="1"/>
    <col min="11013" max="11264" width="11.42578125" style="314"/>
    <col min="11265" max="11265" width="5.7109375" style="314" customWidth="1"/>
    <col min="11266" max="11266" width="50.42578125" style="314" customWidth="1"/>
    <col min="11267" max="11267" width="15.85546875" style="314" customWidth="1"/>
    <col min="11268" max="11268" width="7.7109375" style="314" customWidth="1"/>
    <col min="11269" max="11520" width="11.42578125" style="314"/>
    <col min="11521" max="11521" width="5.7109375" style="314" customWidth="1"/>
    <col min="11522" max="11522" width="50.42578125" style="314" customWidth="1"/>
    <col min="11523" max="11523" width="15.85546875" style="314" customWidth="1"/>
    <col min="11524" max="11524" width="7.7109375" style="314" customWidth="1"/>
    <col min="11525" max="11776" width="11.42578125" style="314"/>
    <col min="11777" max="11777" width="5.7109375" style="314" customWidth="1"/>
    <col min="11778" max="11778" width="50.42578125" style="314" customWidth="1"/>
    <col min="11779" max="11779" width="15.85546875" style="314" customWidth="1"/>
    <col min="11780" max="11780" width="7.7109375" style="314" customWidth="1"/>
    <col min="11781" max="12032" width="11.42578125" style="314"/>
    <col min="12033" max="12033" width="5.7109375" style="314" customWidth="1"/>
    <col min="12034" max="12034" width="50.42578125" style="314" customWidth="1"/>
    <col min="12035" max="12035" width="15.85546875" style="314" customWidth="1"/>
    <col min="12036" max="12036" width="7.7109375" style="314" customWidth="1"/>
    <col min="12037" max="12288" width="11.42578125" style="314"/>
    <col min="12289" max="12289" width="5.7109375" style="314" customWidth="1"/>
    <col min="12290" max="12290" width="50.42578125" style="314" customWidth="1"/>
    <col min="12291" max="12291" width="15.85546875" style="314" customWidth="1"/>
    <col min="12292" max="12292" width="7.7109375" style="314" customWidth="1"/>
    <col min="12293" max="12544" width="11.42578125" style="314"/>
    <col min="12545" max="12545" width="5.7109375" style="314" customWidth="1"/>
    <col min="12546" max="12546" width="50.42578125" style="314" customWidth="1"/>
    <col min="12547" max="12547" width="15.85546875" style="314" customWidth="1"/>
    <col min="12548" max="12548" width="7.7109375" style="314" customWidth="1"/>
    <col min="12549" max="12800" width="11.42578125" style="314"/>
    <col min="12801" max="12801" width="5.7109375" style="314" customWidth="1"/>
    <col min="12802" max="12802" width="50.42578125" style="314" customWidth="1"/>
    <col min="12803" max="12803" width="15.85546875" style="314" customWidth="1"/>
    <col min="12804" max="12804" width="7.7109375" style="314" customWidth="1"/>
    <col min="12805" max="13056" width="11.42578125" style="314"/>
    <col min="13057" max="13057" width="5.7109375" style="314" customWidth="1"/>
    <col min="13058" max="13058" width="50.42578125" style="314" customWidth="1"/>
    <col min="13059" max="13059" width="15.85546875" style="314" customWidth="1"/>
    <col min="13060" max="13060" width="7.7109375" style="314" customWidth="1"/>
    <col min="13061" max="13312" width="11.42578125" style="314"/>
    <col min="13313" max="13313" width="5.7109375" style="314" customWidth="1"/>
    <col min="13314" max="13314" width="50.42578125" style="314" customWidth="1"/>
    <col min="13315" max="13315" width="15.85546875" style="314" customWidth="1"/>
    <col min="13316" max="13316" width="7.7109375" style="314" customWidth="1"/>
    <col min="13317" max="13568" width="11.42578125" style="314"/>
    <col min="13569" max="13569" width="5.7109375" style="314" customWidth="1"/>
    <col min="13570" max="13570" width="50.42578125" style="314" customWidth="1"/>
    <col min="13571" max="13571" width="15.85546875" style="314" customWidth="1"/>
    <col min="13572" max="13572" width="7.7109375" style="314" customWidth="1"/>
    <col min="13573" max="13824" width="11.42578125" style="314"/>
    <col min="13825" max="13825" width="5.7109375" style="314" customWidth="1"/>
    <col min="13826" max="13826" width="50.42578125" style="314" customWidth="1"/>
    <col min="13827" max="13827" width="15.85546875" style="314" customWidth="1"/>
    <col min="13828" max="13828" width="7.7109375" style="314" customWidth="1"/>
    <col min="13829" max="14080" width="11.42578125" style="314"/>
    <col min="14081" max="14081" width="5.7109375" style="314" customWidth="1"/>
    <col min="14082" max="14082" width="50.42578125" style="314" customWidth="1"/>
    <col min="14083" max="14083" width="15.85546875" style="314" customWidth="1"/>
    <col min="14084" max="14084" width="7.7109375" style="314" customWidth="1"/>
    <col min="14085" max="14336" width="11.42578125" style="314"/>
    <col min="14337" max="14337" width="5.7109375" style="314" customWidth="1"/>
    <col min="14338" max="14338" width="50.42578125" style="314" customWidth="1"/>
    <col min="14339" max="14339" width="15.85546875" style="314" customWidth="1"/>
    <col min="14340" max="14340" width="7.7109375" style="314" customWidth="1"/>
    <col min="14341" max="14592" width="11.42578125" style="314"/>
    <col min="14593" max="14593" width="5.7109375" style="314" customWidth="1"/>
    <col min="14594" max="14594" width="50.42578125" style="314" customWidth="1"/>
    <col min="14595" max="14595" width="15.85546875" style="314" customWidth="1"/>
    <col min="14596" max="14596" width="7.7109375" style="314" customWidth="1"/>
    <col min="14597" max="14848" width="11.42578125" style="314"/>
    <col min="14849" max="14849" width="5.7109375" style="314" customWidth="1"/>
    <col min="14850" max="14850" width="50.42578125" style="314" customWidth="1"/>
    <col min="14851" max="14851" width="15.85546875" style="314" customWidth="1"/>
    <col min="14852" max="14852" width="7.7109375" style="314" customWidth="1"/>
    <col min="14853" max="15104" width="11.42578125" style="314"/>
    <col min="15105" max="15105" width="5.7109375" style="314" customWidth="1"/>
    <col min="15106" max="15106" width="50.42578125" style="314" customWidth="1"/>
    <col min="15107" max="15107" width="15.85546875" style="314" customWidth="1"/>
    <col min="15108" max="15108" width="7.7109375" style="314" customWidth="1"/>
    <col min="15109" max="15360" width="11.42578125" style="314"/>
    <col min="15361" max="15361" width="5.7109375" style="314" customWidth="1"/>
    <col min="15362" max="15362" width="50.42578125" style="314" customWidth="1"/>
    <col min="15363" max="15363" width="15.85546875" style="314" customWidth="1"/>
    <col min="15364" max="15364" width="7.7109375" style="314" customWidth="1"/>
    <col min="15365" max="15616" width="11.42578125" style="314"/>
    <col min="15617" max="15617" width="5.7109375" style="314" customWidth="1"/>
    <col min="15618" max="15618" width="50.42578125" style="314" customWidth="1"/>
    <col min="15619" max="15619" width="15.85546875" style="314" customWidth="1"/>
    <col min="15620" max="15620" width="7.7109375" style="314" customWidth="1"/>
    <col min="15621" max="15872" width="11.42578125" style="314"/>
    <col min="15873" max="15873" width="5.7109375" style="314" customWidth="1"/>
    <col min="15874" max="15874" width="50.42578125" style="314" customWidth="1"/>
    <col min="15875" max="15875" width="15.85546875" style="314" customWidth="1"/>
    <col min="15876" max="15876" width="7.7109375" style="314" customWidth="1"/>
    <col min="15877" max="16128" width="11.42578125" style="314"/>
    <col min="16129" max="16129" width="5.7109375" style="314" customWidth="1"/>
    <col min="16130" max="16130" width="50.42578125" style="314" customWidth="1"/>
    <col min="16131" max="16131" width="15.85546875" style="314" customWidth="1"/>
    <col min="16132" max="16132" width="7.7109375" style="314" customWidth="1"/>
    <col min="16133" max="16384" width="11.42578125" style="314"/>
  </cols>
  <sheetData>
    <row r="1" spans="1:10" s="308" customFormat="1" ht="17.100000000000001" customHeight="1" x14ac:dyDescent="0.2">
      <c r="A1" s="600" t="s">
        <v>650</v>
      </c>
      <c r="B1" s="600"/>
      <c r="C1" s="601"/>
      <c r="D1" s="602" t="s">
        <v>706</v>
      </c>
    </row>
    <row r="2" spans="1:10" s="309" customFormat="1" ht="17.100000000000001" customHeight="1" x14ac:dyDescent="0.2">
      <c r="A2" s="600" t="s">
        <v>412</v>
      </c>
      <c r="B2" s="600"/>
      <c r="C2" s="601"/>
      <c r="D2" s="601"/>
    </row>
    <row r="3" spans="1:10" s="309" customFormat="1" ht="12.95" customHeight="1" x14ac:dyDescent="0.2">
      <c r="A3" s="603"/>
      <c r="B3" s="603"/>
      <c r="C3" s="601"/>
      <c r="D3" s="601"/>
    </row>
    <row r="4" spans="1:10" s="310" customFormat="1" ht="15.75" customHeight="1" x14ac:dyDescent="0.25">
      <c r="A4" s="722"/>
      <c r="B4" s="722" t="s">
        <v>52</v>
      </c>
      <c r="C4" s="1716" t="s">
        <v>0</v>
      </c>
      <c r="D4" s="1716"/>
    </row>
    <row r="5" spans="1:10" s="311" customFormat="1" ht="15" customHeight="1" x14ac:dyDescent="0.2">
      <c r="A5" s="606"/>
      <c r="B5" s="607" t="s">
        <v>652</v>
      </c>
      <c r="C5" s="608">
        <f>C6+C8+C9+C31</f>
        <v>1771</v>
      </c>
      <c r="D5" s="609"/>
      <c r="F5" s="312"/>
      <c r="G5" s="312"/>
      <c r="H5" s="313"/>
      <c r="I5" s="313"/>
      <c r="J5" s="313"/>
    </row>
    <row r="6" spans="1:10" ht="15" customHeight="1" x14ac:dyDescent="0.2">
      <c r="A6" s="1717" t="s">
        <v>653</v>
      </c>
      <c r="B6" s="1717"/>
      <c r="C6" s="1291">
        <f>SUM(C7)</f>
        <v>2</v>
      </c>
      <c r="D6" s="1042"/>
      <c r="F6" s="315"/>
      <c r="G6" s="312"/>
      <c r="H6" s="312"/>
      <c r="I6" s="312"/>
      <c r="J6" s="312"/>
    </row>
    <row r="7" spans="1:10" ht="15" customHeight="1" x14ac:dyDescent="0.2">
      <c r="A7" s="1043"/>
      <c r="B7" s="1043" t="s">
        <v>654</v>
      </c>
      <c r="C7" s="1292">
        <v>2</v>
      </c>
      <c r="D7" s="1044"/>
      <c r="F7" s="312"/>
      <c r="G7" s="312"/>
      <c r="H7" s="312"/>
      <c r="I7" s="312"/>
      <c r="J7" s="312"/>
    </row>
    <row r="8" spans="1:10" ht="15" customHeight="1" x14ac:dyDescent="0.2">
      <c r="A8" s="1718" t="s">
        <v>655</v>
      </c>
      <c r="B8" s="1718"/>
      <c r="C8" s="1293">
        <v>1</v>
      </c>
      <c r="D8" s="1044"/>
      <c r="E8" s="309"/>
      <c r="F8" s="312"/>
      <c r="G8" s="312"/>
      <c r="H8" s="312"/>
      <c r="I8" s="312"/>
      <c r="J8" s="312"/>
    </row>
    <row r="9" spans="1:10" ht="15" customHeight="1" x14ac:dyDescent="0.2">
      <c r="A9" s="1718" t="s">
        <v>656</v>
      </c>
      <c r="B9" s="1718"/>
      <c r="C9" s="1293">
        <f>SUM(C10+C19+C21+C28)</f>
        <v>1625</v>
      </c>
      <c r="D9" s="1044"/>
      <c r="E9" s="309"/>
      <c r="F9" s="312"/>
      <c r="G9" s="312"/>
      <c r="H9" s="312"/>
      <c r="I9" s="312"/>
      <c r="J9" s="312"/>
    </row>
    <row r="10" spans="1:10" ht="15" customHeight="1" x14ac:dyDescent="0.2">
      <c r="A10" s="604"/>
      <c r="B10" s="1045" t="s">
        <v>657</v>
      </c>
      <c r="C10" s="1293">
        <f>SUM(C11:C18)</f>
        <v>980</v>
      </c>
      <c r="D10" s="1044"/>
      <c r="F10" s="312"/>
      <c r="G10" s="312"/>
      <c r="H10" s="312"/>
      <c r="I10" s="312"/>
      <c r="J10" s="312"/>
    </row>
    <row r="11" spans="1:10" ht="14.25" customHeight="1" x14ac:dyDescent="0.2">
      <c r="A11" s="1043"/>
      <c r="B11" s="1043" t="s">
        <v>658</v>
      </c>
      <c r="C11" s="1292">
        <v>19</v>
      </c>
      <c r="D11" s="1044"/>
      <c r="F11" s="312"/>
      <c r="G11" s="312"/>
      <c r="H11" s="312"/>
      <c r="I11" s="312"/>
      <c r="J11" s="312"/>
    </row>
    <row r="12" spans="1:10" ht="14.25" customHeight="1" x14ac:dyDescent="0.2">
      <c r="A12" s="1043"/>
      <c r="B12" s="1043" t="s">
        <v>680</v>
      </c>
      <c r="C12" s="1292">
        <v>22</v>
      </c>
      <c r="D12" s="1044"/>
      <c r="F12" s="312"/>
      <c r="G12" s="312"/>
      <c r="H12" s="312"/>
      <c r="I12" s="312"/>
      <c r="J12" s="312"/>
    </row>
    <row r="13" spans="1:10" ht="14.25" customHeight="1" x14ac:dyDescent="0.2">
      <c r="A13" s="1043"/>
      <c r="B13" s="1043" t="s">
        <v>659</v>
      </c>
      <c r="C13" s="1292">
        <v>2</v>
      </c>
      <c r="D13" s="1044"/>
      <c r="F13" s="312"/>
      <c r="G13" s="312"/>
      <c r="H13" s="312"/>
      <c r="I13" s="312"/>
      <c r="J13" s="312"/>
    </row>
    <row r="14" spans="1:10" ht="14.25" customHeight="1" x14ac:dyDescent="0.2">
      <c r="A14" s="1043"/>
      <c r="B14" s="1043" t="s">
        <v>660</v>
      </c>
      <c r="C14" s="1292">
        <v>16</v>
      </c>
      <c r="D14" s="1044"/>
      <c r="F14" s="312"/>
      <c r="G14" s="312"/>
      <c r="H14" s="312"/>
      <c r="I14" s="312"/>
      <c r="J14" s="312"/>
    </row>
    <row r="15" spans="1:10" ht="14.25" customHeight="1" x14ac:dyDescent="0.2">
      <c r="A15" s="1043"/>
      <c r="B15" s="1043" t="s">
        <v>661</v>
      </c>
      <c r="C15" s="1292">
        <v>629</v>
      </c>
      <c r="D15" s="1044"/>
      <c r="F15" s="312"/>
      <c r="G15" s="312"/>
      <c r="H15" s="312"/>
      <c r="I15" s="312"/>
      <c r="J15" s="312"/>
    </row>
    <row r="16" spans="1:10" ht="14.25" customHeight="1" x14ac:dyDescent="0.2">
      <c r="A16" s="1043"/>
      <c r="B16" s="1043" t="s">
        <v>662</v>
      </c>
      <c r="C16" s="1292">
        <v>255</v>
      </c>
      <c r="D16" s="1044"/>
      <c r="F16" s="312"/>
      <c r="G16" s="312"/>
      <c r="H16" s="312"/>
      <c r="I16" s="312"/>
      <c r="J16" s="312"/>
    </row>
    <row r="17" spans="1:10" ht="14.25" customHeight="1" x14ac:dyDescent="0.2">
      <c r="A17" s="1043"/>
      <c r="B17" s="1043" t="s">
        <v>663</v>
      </c>
      <c r="C17" s="1292">
        <v>36</v>
      </c>
      <c r="D17" s="1044"/>
      <c r="F17" s="312"/>
      <c r="G17" s="312"/>
      <c r="H17" s="312"/>
      <c r="I17" s="312"/>
      <c r="J17" s="312"/>
    </row>
    <row r="18" spans="1:10" ht="14.25" customHeight="1" x14ac:dyDescent="0.2">
      <c r="A18" s="1043"/>
      <c r="B18" s="1043" t="s">
        <v>664</v>
      </c>
      <c r="C18" s="1292">
        <v>1</v>
      </c>
      <c r="D18" s="1044"/>
      <c r="F18" s="312"/>
      <c r="G18" s="312"/>
      <c r="H18" s="312"/>
      <c r="I18" s="312"/>
      <c r="J18" s="312"/>
    </row>
    <row r="19" spans="1:10" ht="14.25" customHeight="1" x14ac:dyDescent="0.2">
      <c r="A19" s="1046"/>
      <c r="B19" s="1047" t="s">
        <v>665</v>
      </c>
      <c r="C19" s="1293">
        <f>SUM(C20:C20)</f>
        <v>38</v>
      </c>
      <c r="D19" s="1044"/>
      <c r="F19" s="312"/>
      <c r="G19" s="312"/>
      <c r="H19" s="312"/>
      <c r="I19" s="312"/>
      <c r="J19" s="312"/>
    </row>
    <row r="20" spans="1:10" ht="14.25" customHeight="1" x14ac:dyDescent="0.2">
      <c r="A20" s="1043"/>
      <c r="B20" s="1043" t="s">
        <v>667</v>
      </c>
      <c r="C20" s="1292">
        <v>38</v>
      </c>
      <c r="D20" s="1044"/>
      <c r="F20" s="312"/>
      <c r="G20" s="312"/>
      <c r="H20" s="312"/>
      <c r="I20" s="312"/>
      <c r="J20" s="312"/>
    </row>
    <row r="21" spans="1:10" ht="14.25" customHeight="1" x14ac:dyDescent="0.2">
      <c r="A21" s="1046"/>
      <c r="B21" s="1047" t="s">
        <v>668</v>
      </c>
      <c r="C21" s="1293">
        <f>SUM(C22:C27)</f>
        <v>477</v>
      </c>
      <c r="D21" s="1044"/>
      <c r="F21" s="312"/>
      <c r="G21" s="312"/>
      <c r="H21" s="312"/>
      <c r="I21" s="312"/>
      <c r="J21" s="312"/>
    </row>
    <row r="22" spans="1:10" ht="15" customHeight="1" x14ac:dyDescent="0.2">
      <c r="A22" s="1043"/>
      <c r="B22" s="1043" t="s">
        <v>669</v>
      </c>
      <c r="C22" s="1292">
        <v>42</v>
      </c>
      <c r="D22" s="1044"/>
      <c r="F22" s="312"/>
      <c r="G22" s="312"/>
      <c r="H22" s="312"/>
      <c r="I22" s="312"/>
      <c r="J22" s="312"/>
    </row>
    <row r="23" spans="1:10" ht="15" customHeight="1" x14ac:dyDescent="0.2">
      <c r="A23" s="1043"/>
      <c r="B23" s="1043" t="s">
        <v>670</v>
      </c>
      <c r="C23" s="1292">
        <v>64</v>
      </c>
      <c r="D23" s="1044"/>
      <c r="F23" s="312"/>
      <c r="G23" s="312"/>
      <c r="H23" s="312"/>
      <c r="I23" s="312"/>
      <c r="J23" s="312"/>
    </row>
    <row r="24" spans="1:10" ht="15" customHeight="1" x14ac:dyDescent="0.2">
      <c r="A24" s="1043"/>
      <c r="B24" s="1043" t="s">
        <v>681</v>
      </c>
      <c r="C24" s="1292">
        <v>1</v>
      </c>
      <c r="D24" s="1044"/>
      <c r="F24" s="312"/>
      <c r="G24" s="312"/>
      <c r="H24" s="312"/>
      <c r="I24" s="312"/>
      <c r="J24" s="312"/>
    </row>
    <row r="25" spans="1:10" ht="15" customHeight="1" x14ac:dyDescent="0.2">
      <c r="A25" s="1043"/>
      <c r="B25" s="1043" t="s">
        <v>671</v>
      </c>
      <c r="C25" s="1292">
        <v>335</v>
      </c>
      <c r="D25" s="1044"/>
      <c r="F25" s="312"/>
      <c r="G25" s="312"/>
      <c r="H25" s="312"/>
      <c r="I25" s="312"/>
      <c r="J25" s="312"/>
    </row>
    <row r="26" spans="1:10" ht="25.5" x14ac:dyDescent="0.2">
      <c r="A26" s="1043"/>
      <c r="B26" s="1043" t="s">
        <v>672</v>
      </c>
      <c r="C26" s="1292">
        <v>24</v>
      </c>
      <c r="D26" s="1044"/>
      <c r="F26" s="312"/>
      <c r="G26" s="312"/>
      <c r="H26" s="312"/>
      <c r="I26" s="312"/>
      <c r="J26" s="312"/>
    </row>
    <row r="27" spans="1:10" x14ac:dyDescent="0.2">
      <c r="A27" s="1043"/>
      <c r="B27" s="1043" t="s">
        <v>673</v>
      </c>
      <c r="C27" s="1292">
        <v>11</v>
      </c>
      <c r="D27" s="1044"/>
      <c r="F27" s="312"/>
      <c r="G27" s="312"/>
      <c r="H27" s="312"/>
      <c r="I27" s="312"/>
      <c r="J27" s="312"/>
    </row>
    <row r="28" spans="1:10" ht="15" customHeight="1" x14ac:dyDescent="0.2">
      <c r="A28" s="1046"/>
      <c r="B28" s="1047" t="s">
        <v>674</v>
      </c>
      <c r="C28" s="1293">
        <f>SUM(C29:C30)</f>
        <v>130</v>
      </c>
      <c r="D28" s="1044"/>
      <c r="F28" s="312"/>
      <c r="G28" s="312"/>
      <c r="H28" s="312"/>
      <c r="I28" s="312"/>
      <c r="J28" s="312"/>
    </row>
    <row r="29" spans="1:10" ht="15" customHeight="1" x14ac:dyDescent="0.2">
      <c r="A29" s="1043"/>
      <c r="B29" s="1043" t="s">
        <v>675</v>
      </c>
      <c r="C29" s="1292">
        <v>33</v>
      </c>
      <c r="D29" s="1044"/>
      <c r="F29" s="312"/>
      <c r="G29" s="312"/>
      <c r="H29" s="312"/>
      <c r="I29" s="312"/>
      <c r="J29" s="312"/>
    </row>
    <row r="30" spans="1:10" ht="15" customHeight="1" x14ac:dyDescent="0.2">
      <c r="A30" s="1043"/>
      <c r="B30" s="1043" t="s">
        <v>676</v>
      </c>
      <c r="C30" s="1292">
        <v>97</v>
      </c>
      <c r="D30" s="1044"/>
      <c r="F30" s="312"/>
      <c r="G30" s="312"/>
      <c r="H30" s="312"/>
      <c r="I30" s="312"/>
      <c r="J30" s="312"/>
    </row>
    <row r="31" spans="1:10" x14ac:dyDescent="0.2">
      <c r="A31" s="1719" t="s">
        <v>677</v>
      </c>
      <c r="B31" s="1719"/>
      <c r="C31" s="1294">
        <v>143</v>
      </c>
      <c r="D31" s="1048"/>
      <c r="F31" s="312"/>
      <c r="G31" s="312"/>
      <c r="H31" s="312"/>
      <c r="I31" s="312"/>
      <c r="J31" s="312"/>
    </row>
    <row r="32" spans="1:10" ht="21" customHeight="1" x14ac:dyDescent="0.2">
      <c r="A32" s="604"/>
      <c r="B32" s="604"/>
      <c r="C32" s="605"/>
      <c r="D32" s="604"/>
      <c r="F32" s="312"/>
      <c r="G32" s="312"/>
      <c r="H32" s="312"/>
      <c r="I32" s="312"/>
      <c r="J32" s="312"/>
    </row>
    <row r="33" spans="1:10" ht="14.25" customHeight="1" x14ac:dyDescent="0.2">
      <c r="A33" s="1714" t="s">
        <v>678</v>
      </c>
      <c r="B33" s="1714"/>
      <c r="C33" s="1715"/>
      <c r="D33" s="1715"/>
      <c r="F33" s="316"/>
      <c r="G33" s="317"/>
      <c r="H33" s="317"/>
      <c r="I33" s="317"/>
      <c r="J33" s="317"/>
    </row>
  </sheetData>
  <mergeCells count="6">
    <mergeCell ref="A33:D33"/>
    <mergeCell ref="C4:D4"/>
    <mergeCell ref="A6:B6"/>
    <mergeCell ref="A8:B8"/>
    <mergeCell ref="A9:B9"/>
    <mergeCell ref="A31:B31"/>
  </mergeCells>
  <printOptions horizontalCentered="1" verticalCentered="1"/>
  <pageMargins left="0.98425196850393704" right="0.39370078740157483" top="0.39370078740157483" bottom="0.39370078740157483" header="0" footer="0.59055118110236227"/>
  <pageSetup scale="80" orientation="landscape" r:id="rId1"/>
  <headerFooter alignWithMargins="0">
    <oddFooter>&amp;R&amp;"Tahoma,Normal"529</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131</vt:i4>
      </vt:variant>
      <vt:variant>
        <vt:lpstr>Rangos con nombre</vt:lpstr>
      </vt:variant>
      <vt:variant>
        <vt:i4>141</vt:i4>
      </vt:variant>
    </vt:vector>
  </HeadingPairs>
  <TitlesOfParts>
    <vt:vector size="272" baseType="lpstr">
      <vt:lpstr>Cap.1ContraPortada</vt:lpstr>
      <vt:lpstr>Blanco</vt:lpstr>
      <vt:lpstr>Inf. y Comunicación</vt:lpstr>
      <vt:lpstr>Cursos de Capacitación</vt:lpstr>
      <vt:lpstr>Prog desarrollo Humano</vt:lpstr>
      <vt:lpstr>Declaraciones</vt:lpstr>
      <vt:lpstr>Auditorías 2011-12</vt:lpstr>
      <vt:lpstr>Quejas y Denuncias</vt:lpstr>
      <vt:lpstr>Responsabilidad y sancionesa A.</vt:lpstr>
      <vt:lpstr>Actividades Recaudación</vt:lpstr>
      <vt:lpstr>Vigilancias</vt:lpstr>
      <vt:lpstr>Multas</vt:lpstr>
      <vt:lpstr>Mandamientos</vt:lpstr>
      <vt:lpstr>Actos Fiscalización</vt:lpstr>
      <vt:lpstr>Institu de crédito</vt:lpstr>
      <vt:lpstr>PROCU ESTATAL</vt:lpstr>
      <vt:lpstr>PROCU FEDERAL</vt:lpstr>
      <vt:lpstr>Proyecto Global x unid. de gast</vt:lpstr>
      <vt:lpstr>Proyecto URG (1-SG)</vt:lpstr>
      <vt:lpstr>Proyecto URG (1-SG) (2)</vt:lpstr>
      <vt:lpstr>Proyecto URG (2-SH)</vt:lpstr>
      <vt:lpstr>Proyecto URG (2-SH) 2</vt:lpstr>
      <vt:lpstr>Proyecto URG(3-FGE) </vt:lpstr>
      <vt:lpstr>Proyecto URG(3-FGE)  (2)</vt:lpstr>
      <vt:lpstr>Proyecto URG(4-SC)</vt:lpstr>
      <vt:lpstr>Proyecto URG(5 Cultura)</vt:lpstr>
      <vt:lpstr>Proyecto URG(5 Cultura) (2)</vt:lpstr>
      <vt:lpstr>Proyecto URG(7-SDSoc </vt:lpstr>
      <vt:lpstr>Proyecto URG(7-SDSoc) 2</vt:lpstr>
      <vt:lpstr>Proyecto URG (9-SDE)</vt:lpstr>
      <vt:lpstr>Proyecto URG (9-SDE) (2)</vt:lpstr>
      <vt:lpstr>Proyecto URG (10-SE)</vt:lpstr>
      <vt:lpstr>Proyecto URG (10-SE 2)</vt:lpstr>
      <vt:lpstr>Proyecto URG (14-SOP)</vt:lpstr>
      <vt:lpstr>Proyecto URG (16-CESP)</vt:lpstr>
      <vt:lpstr>Proyecto URG(17-STra)</vt:lpstr>
      <vt:lpstr>Proyecto URG(21- SESESP)</vt:lpstr>
      <vt:lpstr>Proyecto URG (6-SDA)</vt:lpstr>
      <vt:lpstr>Proyecto URG (6-SDA) 2</vt:lpstr>
      <vt:lpstr>Proyecto URG(8-SDSust </vt:lpstr>
      <vt:lpstr>Proyecto URG(8-SDSust) 2</vt:lpstr>
      <vt:lpstr>Proyecto URG (11-SIyC)</vt:lpstr>
      <vt:lpstr>Proyecto URG (12-SICyT)</vt:lpstr>
      <vt:lpstr>Proyecto URG (13-SMT</vt:lpstr>
      <vt:lpstr>Proyecto URG (15-SS)</vt:lpstr>
      <vt:lpstr>Proyecto URG (15-SS) (2)</vt:lpstr>
      <vt:lpstr>Proyecto URG (15-SS) (3)</vt:lpstr>
      <vt:lpstr>Proyecto URG (15-SS) (4)</vt:lpstr>
      <vt:lpstr>Proyecto URG(18-STur)</vt:lpstr>
      <vt:lpstr>Proyecto URG(18-STur)2</vt:lpstr>
      <vt:lpstr>Proyecto por URG(19-SA)</vt:lpstr>
      <vt:lpstr>Proyecto URG(20-CJ)</vt:lpstr>
      <vt:lpstr>Proyecto URG(23-RPE)</vt:lpstr>
      <vt:lpstr>Proyecto  URG (24-CEA)</vt:lpstr>
      <vt:lpstr>Indicadores PED</vt:lpstr>
      <vt:lpstr>Indicadores PED (2)</vt:lpstr>
      <vt:lpstr>Indicadores PED (3)</vt:lpstr>
      <vt:lpstr>Indicadores PED (4)</vt:lpstr>
      <vt:lpstr>Indicadores PED (5)</vt:lpstr>
      <vt:lpstr>Indicadores PED (6)</vt:lpstr>
      <vt:lpstr>Indicadores PED (7)</vt:lpstr>
      <vt:lpstr>Indicadores PED (8)</vt:lpstr>
      <vt:lpstr>Indicadores PED (9)</vt:lpstr>
      <vt:lpstr>Indicadores Anual</vt:lpstr>
      <vt:lpstr>Indicadores Anual (2)</vt:lpstr>
      <vt:lpstr>Indicadores Anual (3)</vt:lpstr>
      <vt:lpstr>Indicadores Anual (4)</vt:lpstr>
      <vt:lpstr>Indicadores Anual (5)</vt:lpstr>
      <vt:lpstr>Estadistica  personal 2011-2012</vt:lpstr>
      <vt:lpstr>Reporte de afiliatorios IMSS </vt:lpstr>
      <vt:lpstr>Reporte incapacidades IMSS </vt:lpstr>
      <vt:lpstr>Reporte pago de cuotas IMSS </vt:lpstr>
      <vt:lpstr>totales</vt:lpstr>
      <vt:lpstr>totales (2)</vt:lpstr>
      <vt:lpstr>totales (3)</vt:lpstr>
      <vt:lpstr>capacitación</vt:lpstr>
      <vt:lpstr>Asesoría Jurídica</vt:lpstr>
      <vt:lpstr>Pagos Servicios 2011-2012 (1)</vt:lpstr>
      <vt:lpstr>Pagos Servicios 2011-2012 (2)</vt:lpstr>
      <vt:lpstr>Pagos Servicios2011-2012 (3)</vt:lpstr>
      <vt:lpstr>Estadística Desarrollo Org.</vt:lpstr>
      <vt:lpstr>Acciones Gestión Calidad</vt:lpstr>
      <vt:lpstr>balizaminto y señalamientos</vt:lpstr>
      <vt:lpstr>Reporte de Tickets</vt:lpstr>
      <vt:lpstr>Acciones Control Patrimonial</vt:lpstr>
      <vt:lpstr>1. Asuntos  Administrativos</vt:lpstr>
      <vt:lpstr>2. Asuntos Constitucionales</vt:lpstr>
      <vt:lpstr>3.Amparos</vt:lpstr>
      <vt:lpstr>4. Asuntos Contenciosos y Lab</vt:lpstr>
      <vt:lpstr>5. Ordenamientos Jurídicos</vt:lpstr>
      <vt:lpstr>6. Actualización Ordenamientos</vt:lpstr>
      <vt:lpstr>Proyectos Iniciativas 12-13</vt:lpstr>
      <vt:lpstr>InspeccionEventos 12-13</vt:lpstr>
      <vt:lpstr>Certificaciones 12-13</vt:lpstr>
      <vt:lpstr>Publicaciones 12-13</vt:lpstr>
      <vt:lpstr>Recaudacion 12-13</vt:lpstr>
      <vt:lpstr>Atenciones Ciudadanas 12-13</vt:lpstr>
      <vt:lpstr>Templos X Credo2012</vt:lpstr>
      <vt:lpstr>Templos X Credo 2013</vt:lpstr>
      <vt:lpstr>Templos x Municipio 2012</vt:lpstr>
      <vt:lpstr>Templos x Municipio 2013</vt:lpstr>
      <vt:lpstr>Pláticas prematrimoniales</vt:lpstr>
      <vt:lpstr>Conferencias</vt:lpstr>
      <vt:lpstr>Asesorías y boletines</vt:lpstr>
      <vt:lpstr>Libros demográficos</vt:lpstr>
      <vt:lpstr>Capacitacion x mpio 2013</vt:lpstr>
      <vt:lpstr>Capacitacion x mpio 2013 (2)</vt:lpstr>
      <vt:lpstr>Capacitación x Depend</vt:lpstr>
      <vt:lpstr>Capacitación x mpio</vt:lpstr>
      <vt:lpstr>Capacitacion x mpio (2) </vt:lpstr>
      <vt:lpstr>Capacitacion x mpio (3)</vt:lpstr>
      <vt:lpstr>Refugio Casa de la Mujer</vt:lpstr>
      <vt:lpstr>Asesorías Jurídicas 2013</vt:lpstr>
      <vt:lpstr>Asesorías Jurídicas x mpio 2013</vt:lpstr>
      <vt:lpstr>Atención Psicológica x mpio</vt:lpstr>
      <vt:lpstr>Totales de natalidad y mortalid</vt:lpstr>
      <vt:lpstr>Defuncionesxprinc. causas</vt:lpstr>
      <vt:lpstr>Defuncionesxprinc. causas (2)</vt:lpstr>
      <vt:lpstr>Trámites Anuales 11 - 12</vt:lpstr>
      <vt:lpstr>Tiempos de Respuesta 11 - 12</vt:lpstr>
      <vt:lpstr>Recaudación Anual 11- 12</vt:lpstr>
      <vt:lpstr>Adquisiciones de vivienda 2012</vt:lpstr>
      <vt:lpstr>Índice de titulación de viviend</vt:lpstr>
      <vt:lpstr>DIRECCIÓN GENERAL DE GOBIERNO</vt:lpstr>
      <vt:lpstr>Gestiones por área de atención</vt:lpstr>
      <vt:lpstr>Gestiones (Todas)</vt:lpstr>
      <vt:lpstr>Gestiones (Todas) (2)</vt:lpstr>
      <vt:lpstr>Gestiones (Todas) (3)</vt:lpstr>
      <vt:lpstr>Gestiones (Todas) (4)</vt:lpstr>
      <vt:lpstr>Gestiones (Todas) (5)</vt:lpstr>
      <vt:lpstr>Gestiones (Todas) (6)</vt:lpstr>
      <vt:lpstr>'Trámites Anuales 11 - 12'!_____xlnm.Print_Area</vt:lpstr>
      <vt:lpstr>'Recaudación Anual 11- 12'!____xlnm.Print_Area</vt:lpstr>
      <vt:lpstr>'Índice de titulación de viviend'!___xlnm.Print_Area</vt:lpstr>
      <vt:lpstr>'Adquisiciones de vivienda 2012'!__xlnm.Print_Area</vt:lpstr>
      <vt:lpstr>'1. Asuntos  Administrativos'!Área_de_impresión</vt:lpstr>
      <vt:lpstr>'2. Asuntos Constitucionales'!Área_de_impresión</vt:lpstr>
      <vt:lpstr>'3.Amparos'!Área_de_impresión</vt:lpstr>
      <vt:lpstr>'4. Asuntos Contenciosos y Lab'!Área_de_impresión</vt:lpstr>
      <vt:lpstr>'5. Ordenamientos Jurídicos'!Área_de_impresión</vt:lpstr>
      <vt:lpstr>'6. Actualización Ordenamientos'!Área_de_impresión</vt:lpstr>
      <vt:lpstr>'Acciones Control Patrimonial'!Área_de_impresión</vt:lpstr>
      <vt:lpstr>'Acciones Gestión Calidad'!Área_de_impresión</vt:lpstr>
      <vt:lpstr>'Actividades Recaudación'!Área_de_impresión</vt:lpstr>
      <vt:lpstr>'Actos Fiscalización'!Área_de_impresión</vt:lpstr>
      <vt:lpstr>'Adquisiciones de vivienda 2012'!Área_de_impresión</vt:lpstr>
      <vt:lpstr>'Asesorías Jurídicas 2013'!Área_de_impresión</vt:lpstr>
      <vt:lpstr>'Asesorías Jurídicas x mpio 2013'!Área_de_impresión</vt:lpstr>
      <vt:lpstr>'Asesorías y boletines'!Área_de_impresión</vt:lpstr>
      <vt:lpstr>'Atención Psicológica x mpio'!Área_de_impresión</vt:lpstr>
      <vt:lpstr>'Atenciones Ciudadanas 12-13'!Área_de_impresión</vt:lpstr>
      <vt:lpstr>'Auditorías 2011-12'!Área_de_impresión</vt:lpstr>
      <vt:lpstr>'balizaminto y señalamientos'!Área_de_impresión</vt:lpstr>
      <vt:lpstr>Blanco!Área_de_impresión</vt:lpstr>
      <vt:lpstr>Cap.1ContraPortada!Área_de_impresión</vt:lpstr>
      <vt:lpstr>capacitación!Área_de_impresión</vt:lpstr>
      <vt:lpstr>'Capacitación x Depend'!Área_de_impresión</vt:lpstr>
      <vt:lpstr>'Capacitación x mpio'!Área_de_impresión</vt:lpstr>
      <vt:lpstr>'Capacitacion x mpio (2) '!Área_de_impresión</vt:lpstr>
      <vt:lpstr>'Capacitacion x mpio (3)'!Área_de_impresión</vt:lpstr>
      <vt:lpstr>'Capacitacion x mpio 2013'!Área_de_impresión</vt:lpstr>
      <vt:lpstr>'Capacitacion x mpio 2013 (2)'!Área_de_impresión</vt:lpstr>
      <vt:lpstr>'Certificaciones 12-13'!Área_de_impresión</vt:lpstr>
      <vt:lpstr>Conferencias!Área_de_impresión</vt:lpstr>
      <vt:lpstr>'Cursos de Capacitación'!Área_de_impresión</vt:lpstr>
      <vt:lpstr>Declaraciones!Área_de_impresión</vt:lpstr>
      <vt:lpstr>'Defuncionesxprinc. causas'!Área_de_impresión</vt:lpstr>
      <vt:lpstr>'DIRECCIÓN GENERAL DE GOBIERNO'!Área_de_impresión</vt:lpstr>
      <vt:lpstr>'Estadistica  personal 2011-2012'!Área_de_impresión</vt:lpstr>
      <vt:lpstr>'Estadística Desarrollo Org.'!Área_de_impresión</vt:lpstr>
      <vt:lpstr>'Gestiones (Todas)'!Área_de_impresión</vt:lpstr>
      <vt:lpstr>'Gestiones (Todas) (2)'!Área_de_impresión</vt:lpstr>
      <vt:lpstr>'Gestiones (Todas) (3)'!Área_de_impresión</vt:lpstr>
      <vt:lpstr>'Gestiones (Todas) (4)'!Área_de_impresión</vt:lpstr>
      <vt:lpstr>'Gestiones (Todas) (5)'!Área_de_impresión</vt:lpstr>
      <vt:lpstr>'Gestiones (Todas) (6)'!Área_de_impresión</vt:lpstr>
      <vt:lpstr>'Indicadores Anual'!Área_de_impresión</vt:lpstr>
      <vt:lpstr>'Indicadores Anual (2)'!Área_de_impresión</vt:lpstr>
      <vt:lpstr>'Indicadores Anual (3)'!Área_de_impresión</vt:lpstr>
      <vt:lpstr>'Indicadores Anual (4)'!Área_de_impresión</vt:lpstr>
      <vt:lpstr>'Indicadores Anual (5)'!Área_de_impresión</vt:lpstr>
      <vt:lpstr>'Indicadores PED'!Área_de_impresión</vt:lpstr>
      <vt:lpstr>'Indicadores PED (2)'!Área_de_impresión</vt:lpstr>
      <vt:lpstr>'Indicadores PED (3)'!Área_de_impresión</vt:lpstr>
      <vt:lpstr>'Indicadores PED (4)'!Área_de_impresión</vt:lpstr>
      <vt:lpstr>'Indicadores PED (5)'!Área_de_impresión</vt:lpstr>
      <vt:lpstr>'Indicadores PED (6)'!Área_de_impresión</vt:lpstr>
      <vt:lpstr>'Indicadores PED (7)'!Área_de_impresión</vt:lpstr>
      <vt:lpstr>'Indicadores PED (8)'!Área_de_impresión</vt:lpstr>
      <vt:lpstr>'Indicadores PED (9)'!Área_de_impresión</vt:lpstr>
      <vt:lpstr>'Índice de titulación de viviend'!Área_de_impresión</vt:lpstr>
      <vt:lpstr>'Inf. y Comunicación'!Área_de_impresión</vt:lpstr>
      <vt:lpstr>'InspeccionEventos 12-13'!Área_de_impresión</vt:lpstr>
      <vt:lpstr>'Institu de crédito'!Área_de_impresión</vt:lpstr>
      <vt:lpstr>'Libros demográficos'!Área_de_impresión</vt:lpstr>
      <vt:lpstr>Mandamientos!Área_de_impresión</vt:lpstr>
      <vt:lpstr>Multas!Área_de_impresión</vt:lpstr>
      <vt:lpstr>'Pagos Servicios 2011-2012 (1)'!Área_de_impresión</vt:lpstr>
      <vt:lpstr>'Pagos Servicios 2011-2012 (2)'!Área_de_impresión</vt:lpstr>
      <vt:lpstr>'Pagos Servicios2011-2012 (3)'!Área_de_impresión</vt:lpstr>
      <vt:lpstr>'Pláticas prematrimoniales'!Área_de_impresión</vt:lpstr>
      <vt:lpstr>'PROCU ESTATAL'!Área_de_impresión</vt:lpstr>
      <vt:lpstr>'PROCU FEDERAL'!Área_de_impresión</vt:lpstr>
      <vt:lpstr>'Prog desarrollo Humano'!Área_de_impresión</vt:lpstr>
      <vt:lpstr>'Proyecto  URG (24-CEA)'!Área_de_impresión</vt:lpstr>
      <vt:lpstr>'Proyecto Global x unid. de gast'!Área_de_impresión</vt:lpstr>
      <vt:lpstr>'Proyecto por URG(19-SA)'!Área_de_impresión</vt:lpstr>
      <vt:lpstr>'Proyecto URG (10-SE 2)'!Área_de_impresión</vt:lpstr>
      <vt:lpstr>'Proyecto URG (10-SE)'!Área_de_impresión</vt:lpstr>
      <vt:lpstr>'Proyecto URG (11-SIyC)'!Área_de_impresión</vt:lpstr>
      <vt:lpstr>'Proyecto URG (12-SICyT)'!Área_de_impresión</vt:lpstr>
      <vt:lpstr>'Proyecto URG (13-SMT'!Área_de_impresión</vt:lpstr>
      <vt:lpstr>'Proyecto URG (14-SOP)'!Área_de_impresión</vt:lpstr>
      <vt:lpstr>'Proyecto URG (15-SS)'!Área_de_impresión</vt:lpstr>
      <vt:lpstr>'Proyecto URG (15-SS) (2)'!Área_de_impresión</vt:lpstr>
      <vt:lpstr>'Proyecto URG (15-SS) (3)'!Área_de_impresión</vt:lpstr>
      <vt:lpstr>'Proyecto URG (15-SS) (4)'!Área_de_impresión</vt:lpstr>
      <vt:lpstr>'Proyecto URG (16-CESP)'!Área_de_impresión</vt:lpstr>
      <vt:lpstr>'Proyecto URG (1-SG)'!Área_de_impresión</vt:lpstr>
      <vt:lpstr>'Proyecto URG (1-SG) (2)'!Área_de_impresión</vt:lpstr>
      <vt:lpstr>'Proyecto URG (2-SH)'!Área_de_impresión</vt:lpstr>
      <vt:lpstr>'Proyecto URG (2-SH) 2'!Área_de_impresión</vt:lpstr>
      <vt:lpstr>'Proyecto URG (6-SDA)'!Área_de_impresión</vt:lpstr>
      <vt:lpstr>'Proyecto URG (6-SDA) 2'!Área_de_impresión</vt:lpstr>
      <vt:lpstr>'Proyecto URG (9-SDE)'!Área_de_impresión</vt:lpstr>
      <vt:lpstr>'Proyecto URG (9-SDE) (2)'!Área_de_impresión</vt:lpstr>
      <vt:lpstr>'Proyecto URG(17-STra)'!Área_de_impresión</vt:lpstr>
      <vt:lpstr>'Proyecto URG(18-STur)'!Área_de_impresión</vt:lpstr>
      <vt:lpstr>'Proyecto URG(20-CJ)'!Área_de_impresión</vt:lpstr>
      <vt:lpstr>'Proyecto URG(21- SESESP)'!Área_de_impresión</vt:lpstr>
      <vt:lpstr>'Proyecto URG(23-RPE)'!Área_de_impresión</vt:lpstr>
      <vt:lpstr>'Proyecto URG(3-FGE) '!Área_de_impresión</vt:lpstr>
      <vt:lpstr>'Proyecto URG(3-FGE)  (2)'!Área_de_impresión</vt:lpstr>
      <vt:lpstr>'Proyecto URG(4-SC)'!Área_de_impresión</vt:lpstr>
      <vt:lpstr>'Proyecto URG(5 Cultura)'!Área_de_impresión</vt:lpstr>
      <vt:lpstr>'Proyecto URG(5 Cultura) (2)'!Área_de_impresión</vt:lpstr>
      <vt:lpstr>'Proyecto URG(7-SDSoc '!Área_de_impresión</vt:lpstr>
      <vt:lpstr>'Proyecto URG(7-SDSoc) 2'!Área_de_impresión</vt:lpstr>
      <vt:lpstr>'Proyecto URG(8-SDSust '!Área_de_impresión</vt:lpstr>
      <vt:lpstr>'Proyecto URG(8-SDSust) 2'!Área_de_impresión</vt:lpstr>
      <vt:lpstr>'Proyectos Iniciativas 12-13'!Área_de_impresión</vt:lpstr>
      <vt:lpstr>'Publicaciones 12-13'!Área_de_impresión</vt:lpstr>
      <vt:lpstr>'Quejas y Denuncias'!Área_de_impresión</vt:lpstr>
      <vt:lpstr>'Recaudacion 12-13'!Área_de_impresión</vt:lpstr>
      <vt:lpstr>'Recaudación Anual 11- 12'!Área_de_impresión</vt:lpstr>
      <vt:lpstr>'Refugio Casa de la Mujer'!Área_de_impresión</vt:lpstr>
      <vt:lpstr>'Reporte de afiliatorios IMSS '!Área_de_impresión</vt:lpstr>
      <vt:lpstr>'Reporte de Tickets'!Área_de_impresión</vt:lpstr>
      <vt:lpstr>'Reporte incapacidades IMSS '!Área_de_impresión</vt:lpstr>
      <vt:lpstr>'Reporte pago de cuotas IMSS '!Área_de_impresión</vt:lpstr>
      <vt:lpstr>'Responsabilidad y sancionesa A.'!Área_de_impresión</vt:lpstr>
      <vt:lpstr>'Templos X Credo 2013'!Área_de_impresión</vt:lpstr>
      <vt:lpstr>'Templos X Credo2012'!Área_de_impresión</vt:lpstr>
      <vt:lpstr>totales!Área_de_impresión</vt:lpstr>
      <vt:lpstr>'totales (2)'!Área_de_impresión</vt:lpstr>
      <vt:lpstr>'totales (3)'!Área_de_impresión</vt:lpstr>
      <vt:lpstr>'Totales de natalidad y mortalid'!Área_de_impresión</vt:lpstr>
      <vt:lpstr>'Trámites Anuales 11 - 12'!Área_de_impresión</vt:lpstr>
      <vt:lpstr>Vigilancias!Área_de_impresión</vt:lpstr>
      <vt:lpstr>'1. Asuntos  Administrativos'!Títulos_a_imprimir</vt:lpstr>
      <vt:lpstr>'2. Asuntos Constitucionales'!Títulos_a_imprimir</vt:lpstr>
      <vt:lpstr>'3.Amparos'!Títulos_a_imprimir</vt:lpstr>
      <vt:lpstr>'4. Asuntos Contenciosos y Lab'!Títulos_a_imprimir</vt:lpstr>
      <vt:lpstr>'5. Ordenamientos Jurídicos'!Títulos_a_imprimir</vt:lpstr>
      <vt:lpstr>'6. Actualización Ordenamientos'!Títulos_a_imprimir</vt:lpstr>
      <vt:lpstr>'Asesorías Jurídicas 2013'!Títulos_a_imprimir</vt:lpstr>
      <vt:lpstr>'Asesorías Jurídicas x mpio 2013'!Títulos_a_imprimir</vt:lpstr>
      <vt:lpstr>'Atención Psicológica x mpio'!Títulos_a_imprimir</vt:lpstr>
      <vt:lpstr>'Capacitación x mpio'!Títulos_a_imprimir</vt:lpstr>
      <vt:lpstr>'Capacitacion x mpio 2013'!Títulos_a_imprimir</vt:lpstr>
      <vt:lpstr>'Templos X Credo 2013'!Títulos_a_imprimir</vt:lpstr>
      <vt:lpstr>'Templos X Credo2012'!Títulos_a_imprimir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YAGM</dc:creator>
  <cp:lastModifiedBy>Jazmin</cp:lastModifiedBy>
  <cp:lastPrinted>2014-08-28T14:56:22Z</cp:lastPrinted>
  <dcterms:created xsi:type="dcterms:W3CDTF">2011-05-23T16:46:26Z</dcterms:created>
  <dcterms:modified xsi:type="dcterms:W3CDTF">2014-09-19T16:19:18Z</dcterms:modified>
</cp:coreProperties>
</file>