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8730" windowHeight="5655" tabRatio="810" activeTab="3"/>
  </bookViews>
  <sheets>
    <sheet name="Ingresos totales" sheetId="1" r:id="rId1"/>
    <sheet name="Ingresos propios" sheetId="2" r:id="rId2"/>
    <sheet name="Participaciones Federales" sheetId="3" r:id="rId3"/>
    <sheet name="Ingresos Federalizados" sheetId="4" r:id="rId4"/>
    <sheet name="Aportaciones Federales" sheetId="5" r:id="rId5"/>
    <sheet name="Convenios" sheetId="6" r:id="rId6"/>
    <sheet name="Impuesto sobre nómina" sheetId="7" r:id="rId7"/>
  </sheets>
  <definedNames/>
  <calcPr fullCalcOnLoad="1"/>
</workbook>
</file>

<file path=xl/sharedStrings.xml><?xml version="1.0" encoding="utf-8"?>
<sst xmlns="http://schemas.openxmlformats.org/spreadsheetml/2006/main" count="86" uniqueCount="57">
  <si>
    <t>AÑO</t>
  </si>
  <si>
    <t>MONTO</t>
  </si>
  <si>
    <t>Impuestos</t>
  </si>
  <si>
    <t>Derechos</t>
  </si>
  <si>
    <t>Productos</t>
  </si>
  <si>
    <t>Aprovechamientos</t>
  </si>
  <si>
    <t>Contribuciones de mejora/especiales</t>
  </si>
  <si>
    <t>INGRESOS PROPIOS</t>
  </si>
  <si>
    <t>INGRESOS TOTALES DEL ESTADO (MILES DE PESOS)</t>
  </si>
  <si>
    <t>INGRESOS PROPIOS DEL ESTADO (MILES DE PESOS)</t>
  </si>
  <si>
    <t>N/A</t>
  </si>
  <si>
    <t>PARTICIPACIONES FEDERALES (MILES DE PESOS)</t>
  </si>
  <si>
    <t>Fondo General de Participaciones</t>
  </si>
  <si>
    <t>Fondo de Fomento Municipal</t>
  </si>
  <si>
    <t>Impuesto Especial sobre Producción y Servicios (IEPS)</t>
  </si>
  <si>
    <t>PARTICIPACIONES FEDERALES</t>
  </si>
  <si>
    <t>Fondo de Fiscalización</t>
  </si>
  <si>
    <t>Cuotas a la venta final de combustibles</t>
  </si>
  <si>
    <t>Impuesto sobre Tenencia y Uso de Vehículos</t>
  </si>
  <si>
    <t>Impuesto sobre Automóviles Nuevos</t>
  </si>
  <si>
    <t>INGRESOS COORDINADOS</t>
  </si>
  <si>
    <t>INCENTIVOS ECONÓMICOS</t>
  </si>
  <si>
    <t>ADMINISTRACIÓN DE IMPUESTOS FEDERALES (MILES DE PESOS)</t>
  </si>
  <si>
    <t>APORTACIONES FEDERALES (MILES DE PESOS)</t>
  </si>
  <si>
    <t>Fondo de Aportaciones para los Servicios de Salud (FASSA)</t>
  </si>
  <si>
    <t>Fondo de Aportaciones para la Infraestructura Social Municipal y Estatal (FISM y FISE)</t>
  </si>
  <si>
    <t>Fondo de Aportaciones para el Fortalecimiento de los Municipios (FORTAMUN)</t>
  </si>
  <si>
    <t>Fondo de Aportaciones Múltiples (FAM)</t>
  </si>
  <si>
    <t>Fondo de Aportaciones para la Educación Tecnológica y de Adultos (FAETA)</t>
  </si>
  <si>
    <t>Fondo de Aportaciones para la Seguridad Pública (FASP)</t>
  </si>
  <si>
    <t>Fondo de Aportaciones para el Fortalecimiento de las Entidades Federativas (FAFEF)</t>
  </si>
  <si>
    <t>TOTAL RAMO 33</t>
  </si>
  <si>
    <t>OTROS INGRESOS (MILES DE PESOS)</t>
  </si>
  <si>
    <t>Convenios federales</t>
  </si>
  <si>
    <t>Recursos federales adicionales</t>
  </si>
  <si>
    <t>Complemento FIES</t>
  </si>
  <si>
    <t>Fondo de Estabilización de los Ingresos de las Entidades Federativas (FEIEF)</t>
  </si>
  <si>
    <t>OTROS RECURSOS FEDERALES</t>
  </si>
  <si>
    <t>FINANCIAMIENTOS</t>
  </si>
  <si>
    <t>Impuesto sobre Nómina</t>
  </si>
  <si>
    <r>
      <t>Ingresos por ventas de bienes y servicios</t>
    </r>
    <r>
      <rPr>
        <b/>
        <sz val="11"/>
        <color indexed="8"/>
        <rFont val="Calibri"/>
        <family val="2"/>
      </rPr>
      <t>¹</t>
    </r>
  </si>
  <si>
    <t xml:space="preserve">Fondo ISR¹ </t>
  </si>
  <si>
    <t>¹ No se reportan datos de 2009 a 2014 en este rubro, ya que hasta 2015 entró en funcionamiento la  normatividad aplicable a la aromnización de la Cuenta Pública en la que se requiere este concepto, conforme a las disposiciones de la Ley general de Contabilidad Gubernamental y los documentos aprobados por el Consejo Nacional de Armonización Contable (CONAC).</t>
  </si>
  <si>
    <t xml:space="preserve">Incentivos¹ </t>
  </si>
  <si>
    <r>
      <t>Fondo de Aportaciones para la Educación Básica y Normal (FAEB)</t>
    </r>
    <r>
      <rPr>
        <b/>
        <sz val="11"/>
        <color indexed="8"/>
        <rFont val="Calibri"/>
        <family val="2"/>
      </rPr>
      <t>¹</t>
    </r>
  </si>
  <si>
    <r>
      <t>Fondo de Aportaciones para la Nómina Educativa y el Gasto Operativo (FONE)</t>
    </r>
    <r>
      <rPr>
        <b/>
        <sz val="11"/>
        <color indexed="8"/>
        <rFont val="Calibri"/>
        <family val="2"/>
      </rPr>
      <t>²</t>
    </r>
  </si>
  <si>
    <t>¹ En 2015 dejó de existir el FAEB y se creó el FONE.</t>
  </si>
  <si>
    <t>² El FONE se creó hasta 2015.</t>
  </si>
  <si>
    <r>
      <t>Ramo 20 Desarrollo Social</t>
    </r>
    <r>
      <rPr>
        <b/>
        <sz val="11"/>
        <color indexed="8"/>
        <rFont val="Calibri"/>
        <family val="2"/>
      </rPr>
      <t>²</t>
    </r>
  </si>
  <si>
    <t>² A partir del 2012, este concepto se reporta dentro del apartado de Convenios, por disposición e la Ley general de Contabilidad Gubernamental y los documentos aprobados por el Consejo Nacional de Armonización Contable (CONAC).</t>
  </si>
  <si>
    <t>IMPUESTO SOBRE EROGACIONES POR REMUNERACIONES AL TRABAJO PERSONAL (MILES DE PESOS)</t>
  </si>
  <si>
    <t>Los montos del ejercicio 2016, en Impuestos, Derechos, productos y Aprovechamientos, considera información de enero a septiembre cuenta pública y octubre diciembre cuenta comprobada mensual</t>
  </si>
  <si>
    <t>EL IMPORTE DEL EJERCICIO 2016 CORRESPONDE A ENERO-SEPTIEMBRE CUENTA PÚBLICA, OCTUBRE DICIEMBRE CUENTA COMPROBADA MENSUAL</t>
  </si>
  <si>
    <t>Ramo 39: Programa de Apoyos para el Fortalecimiento de las Entidades Federativas</t>
  </si>
  <si>
    <t>2/</t>
  </si>
  <si>
    <t>2/ FIES 2017 SE AUTORIZARON RECURSOS DE ANTICIPO CORRESPONDIENTE AL  1ER. 2DO , 3ER  Y 4TO TRIMESTRE POR UN MONTO TOTAL DE $ 134,820,870.00 A LA FECHA NO SE HAN APROBADO LOS PROYECTOS NILA SHCP HA RADICADO LOS RECURSOS</t>
  </si>
  <si>
    <r>
      <rPr>
        <b/>
        <sz val="11"/>
        <color indexed="8"/>
        <rFont val="Calibri"/>
        <family val="2"/>
      </rPr>
      <t xml:space="preserve">Nota. </t>
    </r>
    <r>
      <rPr>
        <sz val="11"/>
        <color theme="1"/>
        <rFont val="Calibri"/>
        <family val="2"/>
      </rPr>
      <t xml:space="preserve">Para los años que no cuentan con monto establecido, es debido a que se tuvo ingresos por dichos rubros. 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</si>
</sst>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&quot;$&quot;* #,##0.000_-;\-&quot;$&quot;* #,##0.000_-;_-&quot;$&quot;* &quot;-&quot;??_-;_-@_-"/>
    <numFmt numFmtId="166" formatCode="_-&quot;$&quot;* #,##0.0_-;\-&quot;$&quot;* #,##0.0_-;_-&quot;$&quot;* &quot;-&quot;??_-;_-@_-"/>
    <numFmt numFmtId="167" formatCode="_-&quot;$&quot;* #,##0_-;\-&quot;$&quot;* #,##0_-;_-&quot;$&quot;* &quot;-&quot;??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i/>
      <sz val="9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6"/>
      <color theme="1"/>
      <name val="Calibri"/>
      <family val="2"/>
    </font>
    <font>
      <i/>
      <sz val="9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167" fontId="0" fillId="0" borderId="10" xfId="50" applyNumberFormat="1" applyFont="1" applyBorder="1" applyAlignment="1">
      <alignment/>
    </xf>
    <xf numFmtId="167" fontId="45" fillId="0" borderId="10" xfId="50" applyNumberFormat="1" applyFont="1" applyBorder="1" applyAlignment="1">
      <alignment/>
    </xf>
    <xf numFmtId="167" fontId="0" fillId="0" borderId="10" xfId="50" applyNumberFormat="1" applyFont="1" applyBorder="1" applyAlignment="1">
      <alignment horizontal="center" vertical="center"/>
    </xf>
    <xf numFmtId="167" fontId="0" fillId="34" borderId="10" xfId="50" applyNumberFormat="1" applyFont="1" applyFill="1" applyBorder="1" applyAlignment="1">
      <alignment horizontal="center" vertical="center"/>
    </xf>
    <xf numFmtId="167" fontId="0" fillId="34" borderId="10" xfId="50" applyNumberFormat="1" applyFont="1" applyFill="1" applyBorder="1" applyAlignment="1">
      <alignment horizontal="center"/>
    </xf>
    <xf numFmtId="167" fontId="0" fillId="34" borderId="10" xfId="50" applyNumberFormat="1" applyFont="1" applyFill="1" applyBorder="1" applyAlignment="1">
      <alignment/>
    </xf>
    <xf numFmtId="167" fontId="0" fillId="0" borderId="10" xfId="50" applyNumberFormat="1" applyFont="1" applyFill="1" applyBorder="1" applyAlignment="1">
      <alignment/>
    </xf>
    <xf numFmtId="167" fontId="0" fillId="0" borderId="0" xfId="0" applyNumberFormat="1" applyAlignment="1">
      <alignment/>
    </xf>
    <xf numFmtId="167" fontId="0" fillId="0" borderId="10" xfId="50" applyNumberFormat="1" applyFont="1" applyBorder="1" applyAlignment="1">
      <alignment horizontal="center"/>
    </xf>
    <xf numFmtId="167" fontId="45" fillId="0" borderId="10" xfId="0" applyNumberFormat="1" applyFont="1" applyBorder="1" applyAlignment="1">
      <alignment/>
    </xf>
    <xf numFmtId="167" fontId="0" fillId="0" borderId="0" xfId="50" applyNumberFormat="1" applyFont="1" applyAlignment="1">
      <alignment/>
    </xf>
    <xf numFmtId="44" fontId="21" fillId="0" borderId="10" xfId="50" applyFont="1" applyFill="1" applyBorder="1" applyAlignment="1">
      <alignment horizontal="center"/>
    </xf>
    <xf numFmtId="167" fontId="45" fillId="0" borderId="10" xfId="50" applyNumberFormat="1" applyFont="1" applyFill="1" applyBorder="1" applyAlignment="1">
      <alignment/>
    </xf>
    <xf numFmtId="167" fontId="0" fillId="0" borderId="11" xfId="50" applyNumberFormat="1" applyFont="1" applyFill="1" applyBorder="1" applyAlignment="1">
      <alignment/>
    </xf>
    <xf numFmtId="167" fontId="0" fillId="0" borderId="11" xfId="5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167" fontId="0" fillId="0" borderId="0" xfId="50" applyNumberFormat="1" applyFont="1" applyFill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45" fillId="0" borderId="10" xfId="0" applyFont="1" applyFill="1" applyBorder="1" applyAlignment="1">
      <alignment/>
    </xf>
    <xf numFmtId="167" fontId="45" fillId="0" borderId="10" xfId="50" applyNumberFormat="1" applyFont="1" applyFill="1" applyBorder="1" applyAlignment="1">
      <alignment horizontal="center"/>
    </xf>
    <xf numFmtId="167" fontId="45" fillId="0" borderId="10" xfId="0" applyNumberFormat="1" applyFont="1" applyFill="1" applyBorder="1" applyAlignment="1">
      <alignment/>
    </xf>
    <xf numFmtId="0" fontId="47" fillId="0" borderId="0" xfId="0" applyFont="1" applyAlignment="1">
      <alignment horizontal="center"/>
    </xf>
    <xf numFmtId="0" fontId="46" fillId="0" borderId="12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justify" vertical="top" wrapText="1"/>
    </xf>
    <xf numFmtId="0" fontId="46" fillId="0" borderId="12" xfId="0" applyFont="1" applyBorder="1" applyAlignment="1">
      <alignment horizontal="left" wrapText="1"/>
    </xf>
    <xf numFmtId="0" fontId="46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49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9" fillId="0" borderId="0" xfId="0" applyFont="1" applyAlignment="1">
      <alignment horizontal="center" wrapText="1"/>
    </xf>
    <xf numFmtId="44" fontId="0" fillId="0" borderId="10" xfId="5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INGRESOS TOTALES DEL ESTADO
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(MILES DE PESOS)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995"/>
          <c:w val="0.9727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'Ingresos totales'!$A$5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'Ingresos totales'!$B$4:$J$4</c:f>
              <c:numCache/>
            </c:numRef>
          </c:cat>
          <c:val>
            <c:numRef>
              <c:f>'Ingresos totales'!$B$5:$J$5</c:f>
              <c:numCache/>
            </c:numRef>
          </c:val>
        </c:ser>
        <c:overlap val="-27"/>
        <c:gapWidth val="219"/>
        <c:axId val="4084802"/>
        <c:axId val="46094299"/>
      </c:barChart>
      <c:catAx>
        <c:axId val="40848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094299"/>
        <c:crosses val="autoZero"/>
        <c:auto val="1"/>
        <c:lblOffset val="100"/>
        <c:tickLblSkip val="1"/>
        <c:noMultiLvlLbl val="0"/>
      </c:catAx>
      <c:valAx>
        <c:axId val="46094299"/>
        <c:scaling>
          <c:orientation val="minMax"/>
        </c:scaling>
        <c:axPos val="l"/>
        <c:delete val="1"/>
        <c:majorTickMark val="out"/>
        <c:minorTickMark val="none"/>
        <c:tickLblPos val="nextTo"/>
        <c:crossAx val="40848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INGRESOS PROPIOS
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(Miles de pesos)</a:t>
            </a:r>
          </a:p>
        </c:rich>
      </c:tx>
      <c:layout>
        <c:manualLayout>
          <c:xMode val="factor"/>
          <c:yMode val="factor"/>
          <c:x val="-0.00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21825"/>
          <c:w val="0.9747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'Ingresos propios'!$A$10</c:f>
              <c:strCache>
                <c:ptCount val="1"/>
                <c:pt idx="0">
                  <c:v>INGRESOS PROPIOS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'Ingresos propios'!$B$3:$J$3</c:f>
              <c:numCache/>
            </c:numRef>
          </c:cat>
          <c:val>
            <c:numRef>
              <c:f>'Ingresos propios'!$B$10:$J$10</c:f>
              <c:numCache/>
            </c:numRef>
          </c:val>
        </c:ser>
        <c:overlap val="-27"/>
        <c:gapWidth val="219"/>
        <c:axId val="59600096"/>
        <c:axId val="25804641"/>
      </c:barChart>
      <c:catAx>
        <c:axId val="596000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804641"/>
        <c:crosses val="autoZero"/>
        <c:auto val="1"/>
        <c:lblOffset val="100"/>
        <c:tickLblSkip val="1"/>
        <c:noMultiLvlLbl val="0"/>
      </c:catAx>
      <c:valAx>
        <c:axId val="25804641"/>
        <c:scaling>
          <c:orientation val="minMax"/>
        </c:scaling>
        <c:axPos val="l"/>
        <c:delete val="1"/>
        <c:majorTickMark val="out"/>
        <c:minorTickMark val="none"/>
        <c:tickLblPos val="nextTo"/>
        <c:crossAx val="59600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PARTICIPACIONES FEDERALES
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(MILES DE PESOS)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845"/>
          <c:w val="0.97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'Participaciones Federales'!$A$10</c:f>
              <c:strCache>
                <c:ptCount val="1"/>
                <c:pt idx="0">
                  <c:v>PARTICIPACIONES FEDERALES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'Participaciones Federales'!$B$3:$J$3</c:f>
              <c:numCache/>
            </c:numRef>
          </c:cat>
          <c:val>
            <c:numRef>
              <c:f>'Participaciones Federales'!$B$10:$J$10</c:f>
              <c:numCache/>
            </c:numRef>
          </c:val>
        </c:ser>
        <c:overlap val="-27"/>
        <c:gapWidth val="219"/>
        <c:axId val="40800302"/>
        <c:axId val="54615511"/>
      </c:barChart>
      <c:catAx>
        <c:axId val="40800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615511"/>
        <c:crosses val="autoZero"/>
        <c:auto val="1"/>
        <c:lblOffset val="100"/>
        <c:tickLblSkip val="1"/>
        <c:noMultiLvlLbl val="0"/>
      </c:catAx>
      <c:valAx>
        <c:axId val="54615511"/>
        <c:scaling>
          <c:orientation val="minMax"/>
        </c:scaling>
        <c:axPos val="l"/>
        <c:delete val="1"/>
        <c:majorTickMark val="out"/>
        <c:minorTickMark val="none"/>
        <c:tickLblPos val="nextTo"/>
        <c:crossAx val="40800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RAMO 33
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(MILES DE PESOS)</a:t>
            </a:r>
          </a:p>
        </c:rich>
      </c:tx>
      <c:layout>
        <c:manualLayout>
          <c:xMode val="factor"/>
          <c:yMode val="factor"/>
          <c:x val="-0.000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97"/>
          <c:w val="0.983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'Aportaciones Federales'!$A$13</c:f>
              <c:strCache>
                <c:ptCount val="1"/>
                <c:pt idx="0">
                  <c:v>TOTAL RAMO 33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'Aportaciones Federales'!$B$3:$K$3</c:f>
              <c:numCache/>
            </c:numRef>
          </c:cat>
          <c:val>
            <c:numRef>
              <c:f>'Aportaciones Federales'!$B$13:$K$13</c:f>
              <c:numCache/>
            </c:numRef>
          </c:val>
        </c:ser>
        <c:overlap val="-27"/>
        <c:gapWidth val="219"/>
        <c:axId val="44644780"/>
        <c:axId val="15095997"/>
      </c:barChart>
      <c:catAx>
        <c:axId val="44644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095997"/>
        <c:crosses val="autoZero"/>
        <c:auto val="1"/>
        <c:lblOffset val="100"/>
        <c:tickLblSkip val="1"/>
        <c:noMultiLvlLbl val="0"/>
      </c:catAx>
      <c:valAx>
        <c:axId val="15095997"/>
        <c:scaling>
          <c:orientation val="minMax"/>
        </c:scaling>
        <c:axPos val="l"/>
        <c:delete val="1"/>
        <c:majorTickMark val="out"/>
        <c:minorTickMark val="none"/>
        <c:tickLblPos val="nextTo"/>
        <c:crossAx val="44644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Impuesto sobre Erogaciones por Remuneraciones al Trabajo Personal
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(Miles de pesos)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256"/>
          <c:w val="0.96825"/>
          <c:h val="0.7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'Impuesto sobre nómina'!$A$4</c:f>
              <c:strCache>
                <c:ptCount val="1"/>
                <c:pt idx="0">
                  <c:v>Impuesto sobre Nómina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'Impuesto sobre nómina'!$B$3:$J$3</c:f>
              <c:numCache/>
            </c:numRef>
          </c:cat>
          <c:val>
            <c:numRef>
              <c:f>'Impuesto sobre nómina'!$B$4:$J$4</c:f>
              <c:numCache/>
            </c:numRef>
          </c:val>
        </c:ser>
        <c:overlap val="-27"/>
        <c:gapWidth val="219"/>
        <c:axId val="21541082"/>
        <c:axId val="48050579"/>
      </c:barChart>
      <c:catAx>
        <c:axId val="21541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050579"/>
        <c:crosses val="autoZero"/>
        <c:auto val="1"/>
        <c:lblOffset val="100"/>
        <c:tickLblSkip val="1"/>
        <c:noMultiLvlLbl val="0"/>
      </c:catAx>
      <c:valAx>
        <c:axId val="48050579"/>
        <c:scaling>
          <c:orientation val="minMax"/>
        </c:scaling>
        <c:axPos val="l"/>
        <c:delete val="1"/>
        <c:majorTickMark val="out"/>
        <c:minorTickMark val="none"/>
        <c:tickLblPos val="nextTo"/>
        <c:crossAx val="215410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5</xdr:row>
      <xdr:rowOff>171450</xdr:rowOff>
    </xdr:from>
    <xdr:to>
      <xdr:col>7</xdr:col>
      <xdr:colOff>561975</xdr:colOff>
      <xdr:row>23</xdr:row>
      <xdr:rowOff>38100</xdr:rowOff>
    </xdr:to>
    <xdr:graphicFrame>
      <xdr:nvGraphicFramePr>
        <xdr:cNvPr id="1" name="Gráfico 2"/>
        <xdr:cNvGraphicFramePr/>
      </xdr:nvGraphicFramePr>
      <xdr:xfrm>
        <a:off x="514350" y="1200150"/>
        <a:ext cx="71151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13</xdr:row>
      <xdr:rowOff>76200</xdr:rowOff>
    </xdr:from>
    <xdr:to>
      <xdr:col>7</xdr:col>
      <xdr:colOff>771525</xdr:colOff>
      <xdr:row>29</xdr:row>
      <xdr:rowOff>47625</xdr:rowOff>
    </xdr:to>
    <xdr:graphicFrame>
      <xdr:nvGraphicFramePr>
        <xdr:cNvPr id="1" name="Gráfico 1"/>
        <xdr:cNvGraphicFramePr/>
      </xdr:nvGraphicFramePr>
      <xdr:xfrm>
        <a:off x="114300" y="3009900"/>
        <a:ext cx="77343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12</xdr:row>
      <xdr:rowOff>142875</xdr:rowOff>
    </xdr:from>
    <xdr:to>
      <xdr:col>7</xdr:col>
      <xdr:colOff>771525</xdr:colOff>
      <xdr:row>31</xdr:row>
      <xdr:rowOff>76200</xdr:rowOff>
    </xdr:to>
    <xdr:graphicFrame>
      <xdr:nvGraphicFramePr>
        <xdr:cNvPr id="1" name="Gráfico 1"/>
        <xdr:cNvGraphicFramePr/>
      </xdr:nvGraphicFramePr>
      <xdr:xfrm>
        <a:off x="200025" y="2752725"/>
        <a:ext cx="80200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15</xdr:row>
      <xdr:rowOff>66675</xdr:rowOff>
    </xdr:from>
    <xdr:to>
      <xdr:col>8</xdr:col>
      <xdr:colOff>1104900</xdr:colOff>
      <xdr:row>32</xdr:row>
      <xdr:rowOff>161925</xdr:rowOff>
    </xdr:to>
    <xdr:graphicFrame>
      <xdr:nvGraphicFramePr>
        <xdr:cNvPr id="1" name="Gráfico 1"/>
        <xdr:cNvGraphicFramePr/>
      </xdr:nvGraphicFramePr>
      <xdr:xfrm>
        <a:off x="238125" y="3000375"/>
        <a:ext cx="123825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142875</xdr:rowOff>
    </xdr:from>
    <xdr:to>
      <xdr:col>7</xdr:col>
      <xdr:colOff>666750</xdr:colOff>
      <xdr:row>23</xdr:row>
      <xdr:rowOff>152400</xdr:rowOff>
    </xdr:to>
    <xdr:graphicFrame>
      <xdr:nvGraphicFramePr>
        <xdr:cNvPr id="1" name="Gráfico 1"/>
        <xdr:cNvGraphicFramePr/>
      </xdr:nvGraphicFramePr>
      <xdr:xfrm>
        <a:off x="47625" y="1524000"/>
        <a:ext cx="62865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J16" sqref="J16"/>
    </sheetView>
  </sheetViews>
  <sheetFormatPr defaultColWidth="11.421875" defaultRowHeight="15"/>
  <cols>
    <col min="1" max="8" width="15.140625" style="0" bestFit="1" customWidth="1"/>
    <col min="9" max="10" width="18.421875" style="0" customWidth="1"/>
  </cols>
  <sheetData>
    <row r="1" spans="1:8" ht="21">
      <c r="A1" s="36" t="s">
        <v>8</v>
      </c>
      <c r="B1" s="36"/>
      <c r="C1" s="36"/>
      <c r="D1" s="36"/>
      <c r="E1" s="36"/>
      <c r="F1" s="36"/>
      <c r="G1" s="36"/>
      <c r="H1" s="36"/>
    </row>
    <row r="4" spans="1:10" s="2" customFormat="1" ht="15">
      <c r="A4" s="3" t="s">
        <v>0</v>
      </c>
      <c r="B4" s="3">
        <v>2009</v>
      </c>
      <c r="C4" s="3">
        <v>2010</v>
      </c>
      <c r="D4" s="3">
        <v>2011</v>
      </c>
      <c r="E4" s="3">
        <v>2012</v>
      </c>
      <c r="F4" s="3">
        <v>2013</v>
      </c>
      <c r="G4" s="3">
        <v>2014</v>
      </c>
      <c r="H4" s="3">
        <v>2015</v>
      </c>
      <c r="I4" s="3">
        <v>2016</v>
      </c>
      <c r="J4" s="3">
        <v>2017</v>
      </c>
    </row>
    <row r="5" spans="1:10" ht="15">
      <c r="A5" s="1" t="s">
        <v>1</v>
      </c>
      <c r="B5" s="13">
        <v>17043246</v>
      </c>
      <c r="C5" s="13">
        <v>17981733</v>
      </c>
      <c r="D5" s="13">
        <v>21109262</v>
      </c>
      <c r="E5" s="13">
        <v>18845459</v>
      </c>
      <c r="F5" s="13">
        <v>23895717</v>
      </c>
      <c r="G5" s="13">
        <v>26130393</v>
      </c>
      <c r="H5" s="13">
        <v>27763040</v>
      </c>
      <c r="I5" s="19">
        <f>+'Ingresos propios'!I10+'Participaciones Federales'!I10+'Ingresos Federalizados'!I7+'Aportaciones Federales'!I13+Convenios!I5+Convenios!I9+Convenios!I16+Convenios!I20+'Impuesto sobre nómina'!I4</f>
        <v>26180859</v>
      </c>
      <c r="J5" s="19">
        <f>+'Ingresos propios'!J10+'Participaciones Federales'!J10+'Ingresos Federalizados'!J7+'Ingresos Federalizados'!J8+'Aportaciones Federales'!K13+Convenios!J5+'Impuesto sobre nómina'!J4</f>
        <v>29818173.017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J17" sqref="J17"/>
    </sheetView>
  </sheetViews>
  <sheetFormatPr defaultColWidth="11.421875" defaultRowHeight="15"/>
  <cols>
    <col min="1" max="1" width="41.421875" style="0" customWidth="1"/>
    <col min="2" max="4" width="10.00390625" style="0" bestFit="1" customWidth="1"/>
    <col min="5" max="10" width="11.57421875" style="0" bestFit="1" customWidth="1"/>
    <col min="11" max="11" width="15.140625" style="0" bestFit="1" customWidth="1"/>
  </cols>
  <sheetData>
    <row r="1" spans="1:8" ht="21">
      <c r="A1" s="36" t="s">
        <v>9</v>
      </c>
      <c r="B1" s="36"/>
      <c r="C1" s="36"/>
      <c r="D1" s="36"/>
      <c r="E1" s="36"/>
      <c r="F1" s="36"/>
      <c r="G1" s="36"/>
      <c r="H1" s="36"/>
    </row>
    <row r="3" spans="1:10" ht="15">
      <c r="A3" s="3"/>
      <c r="B3" s="3">
        <v>2009</v>
      </c>
      <c r="C3" s="3">
        <v>2010</v>
      </c>
      <c r="D3" s="3">
        <v>2011</v>
      </c>
      <c r="E3" s="3">
        <v>2012</v>
      </c>
      <c r="F3" s="3">
        <v>2013</v>
      </c>
      <c r="G3" s="3">
        <v>2014</v>
      </c>
      <c r="H3" s="3">
        <v>2015</v>
      </c>
      <c r="I3" s="3">
        <v>2016</v>
      </c>
      <c r="J3" s="3">
        <v>2017</v>
      </c>
    </row>
    <row r="4" spans="1:12" ht="15">
      <c r="A4" s="4" t="s">
        <v>2</v>
      </c>
      <c r="B4" s="13">
        <v>310733</v>
      </c>
      <c r="C4" s="13">
        <v>366896</v>
      </c>
      <c r="D4" s="13">
        <v>371708</v>
      </c>
      <c r="E4" s="13">
        <v>458814</v>
      </c>
      <c r="F4" s="13">
        <v>577596</v>
      </c>
      <c r="G4" s="13">
        <v>698593</v>
      </c>
      <c r="H4" s="13">
        <v>632931</v>
      </c>
      <c r="I4" s="13">
        <v>710262</v>
      </c>
      <c r="J4" s="13">
        <v>659698</v>
      </c>
      <c r="K4" s="30"/>
      <c r="L4" s="28"/>
    </row>
    <row r="5" spans="1:12" ht="15">
      <c r="A5" s="4" t="s">
        <v>3</v>
      </c>
      <c r="B5" s="13">
        <v>325151</v>
      </c>
      <c r="C5" s="13">
        <v>339372</v>
      </c>
      <c r="D5" s="13">
        <v>329006</v>
      </c>
      <c r="E5" s="13">
        <v>370698</v>
      </c>
      <c r="F5" s="13">
        <v>426012</v>
      </c>
      <c r="G5" s="13">
        <v>539468</v>
      </c>
      <c r="H5" s="13">
        <v>363906</v>
      </c>
      <c r="I5" s="13">
        <v>645208</v>
      </c>
      <c r="J5" s="13">
        <v>757476</v>
      </c>
      <c r="K5" s="30"/>
      <c r="L5" s="28"/>
    </row>
    <row r="6" spans="1:12" ht="15">
      <c r="A6" s="4" t="s">
        <v>4</v>
      </c>
      <c r="B6" s="13">
        <v>51918</v>
      </c>
      <c r="C6" s="13">
        <v>45940</v>
      </c>
      <c r="D6" s="13">
        <v>34778</v>
      </c>
      <c r="E6" s="13">
        <v>55424</v>
      </c>
      <c r="F6" s="13">
        <v>115592</v>
      </c>
      <c r="G6" s="13">
        <v>277110</v>
      </c>
      <c r="H6" s="13">
        <v>99703</v>
      </c>
      <c r="I6" s="13">
        <v>49954</v>
      </c>
      <c r="J6" s="13">
        <v>65073</v>
      </c>
      <c r="K6" s="30"/>
      <c r="L6" s="28"/>
    </row>
    <row r="7" spans="1:12" ht="15">
      <c r="A7" s="4" t="s">
        <v>5</v>
      </c>
      <c r="B7" s="13">
        <v>50179</v>
      </c>
      <c r="C7" s="13">
        <v>43213</v>
      </c>
      <c r="D7" s="13">
        <v>31533</v>
      </c>
      <c r="E7" s="13">
        <v>80785</v>
      </c>
      <c r="F7" s="13">
        <v>23809</v>
      </c>
      <c r="G7" s="13">
        <v>53333</v>
      </c>
      <c r="H7" s="13">
        <v>139276</v>
      </c>
      <c r="I7" s="13">
        <v>269558</v>
      </c>
      <c r="J7" s="13">
        <v>74114</v>
      </c>
      <c r="K7" s="30"/>
      <c r="L7" s="28"/>
    </row>
    <row r="8" spans="1:12" ht="15">
      <c r="A8" s="4" t="s">
        <v>6</v>
      </c>
      <c r="B8" s="13">
        <v>162540</v>
      </c>
      <c r="C8" s="13">
        <v>90242</v>
      </c>
      <c r="D8" s="13">
        <v>104205</v>
      </c>
      <c r="E8" s="13">
        <v>48993</v>
      </c>
      <c r="F8" s="13">
        <v>75940</v>
      </c>
      <c r="G8" s="13">
        <v>119731</v>
      </c>
      <c r="H8" s="13">
        <v>55073</v>
      </c>
      <c r="I8" s="13">
        <v>40391</v>
      </c>
      <c r="J8" s="13">
        <v>88951</v>
      </c>
      <c r="K8" s="30"/>
      <c r="L8" s="28"/>
    </row>
    <row r="9" spans="1:12" ht="15">
      <c r="A9" s="4" t="s">
        <v>40</v>
      </c>
      <c r="B9" s="17" t="s">
        <v>10</v>
      </c>
      <c r="C9" s="17" t="s">
        <v>10</v>
      </c>
      <c r="D9" s="17" t="s">
        <v>10</v>
      </c>
      <c r="E9" s="17" t="s">
        <v>10</v>
      </c>
      <c r="F9" s="17" t="s">
        <v>10</v>
      </c>
      <c r="G9" s="17" t="s">
        <v>10</v>
      </c>
      <c r="H9" s="13">
        <v>199089</v>
      </c>
      <c r="I9" s="13">
        <v>97441</v>
      </c>
      <c r="J9" s="13">
        <v>92275</v>
      </c>
      <c r="K9" s="30"/>
      <c r="L9" s="28"/>
    </row>
    <row r="10" spans="1:12" ht="15">
      <c r="A10" s="4" t="s">
        <v>7</v>
      </c>
      <c r="B10" s="14">
        <f aca="true" t="shared" si="0" ref="B10:G10">SUM(B4:B8)</f>
        <v>900521</v>
      </c>
      <c r="C10" s="14">
        <f t="shared" si="0"/>
        <v>885663</v>
      </c>
      <c r="D10" s="14">
        <f t="shared" si="0"/>
        <v>871230</v>
      </c>
      <c r="E10" s="14">
        <f t="shared" si="0"/>
        <v>1014714</v>
      </c>
      <c r="F10" s="14">
        <f t="shared" si="0"/>
        <v>1218949</v>
      </c>
      <c r="G10" s="14">
        <f t="shared" si="0"/>
        <v>1688235</v>
      </c>
      <c r="H10" s="14">
        <f>SUM(H4:H9)</f>
        <v>1489978</v>
      </c>
      <c r="I10" s="14">
        <f>SUM(I4:I9)</f>
        <v>1812814</v>
      </c>
      <c r="J10" s="14">
        <f>SUM(J4:J9)</f>
        <v>1737587</v>
      </c>
      <c r="K10" s="31"/>
      <c r="L10" s="28"/>
    </row>
    <row r="11" spans="1:8" ht="22.5" customHeight="1">
      <c r="A11" s="37" t="s">
        <v>42</v>
      </c>
      <c r="B11" s="37"/>
      <c r="C11" s="37"/>
      <c r="D11" s="37"/>
      <c r="E11" s="37"/>
      <c r="F11" s="37"/>
      <c r="G11" s="37"/>
      <c r="H11" s="37"/>
    </row>
    <row r="12" spans="1:8" ht="22.5" customHeight="1">
      <c r="A12" s="38"/>
      <c r="B12" s="38"/>
      <c r="C12" s="38"/>
      <c r="D12" s="38"/>
      <c r="E12" s="38"/>
      <c r="F12" s="38"/>
      <c r="G12" s="38"/>
      <c r="H12" s="38"/>
    </row>
    <row r="13" spans="1:11" ht="30" customHeight="1">
      <c r="A13" s="39" t="s">
        <v>51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</sheetData>
  <sheetProtection/>
  <mergeCells count="3">
    <mergeCell ref="A1:H1"/>
    <mergeCell ref="A11:H12"/>
    <mergeCell ref="A13:K13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I5" sqref="I5:I9"/>
    </sheetView>
  </sheetViews>
  <sheetFormatPr defaultColWidth="11.421875" defaultRowHeight="15"/>
  <cols>
    <col min="1" max="1" width="42.28125" style="0" customWidth="1"/>
    <col min="2" max="9" width="11.57421875" style="0" bestFit="1" customWidth="1"/>
    <col min="10" max="10" width="12.57421875" style="0" bestFit="1" customWidth="1"/>
    <col min="11" max="11" width="17.8515625" style="0" bestFit="1" customWidth="1"/>
  </cols>
  <sheetData>
    <row r="1" spans="1:8" ht="21">
      <c r="A1" s="36" t="s">
        <v>11</v>
      </c>
      <c r="B1" s="36"/>
      <c r="C1" s="36"/>
      <c r="D1" s="36"/>
      <c r="E1" s="36"/>
      <c r="F1" s="36"/>
      <c r="G1" s="36"/>
      <c r="H1" s="36"/>
    </row>
    <row r="3" spans="1:12" ht="15">
      <c r="A3" s="3"/>
      <c r="B3" s="3">
        <v>2009</v>
      </c>
      <c r="C3" s="3">
        <v>2010</v>
      </c>
      <c r="D3" s="3">
        <v>2011</v>
      </c>
      <c r="E3" s="3">
        <v>2012</v>
      </c>
      <c r="F3" s="3">
        <v>2013</v>
      </c>
      <c r="G3" s="3">
        <v>2014</v>
      </c>
      <c r="H3" s="3">
        <v>2015</v>
      </c>
      <c r="I3" s="3">
        <v>2016</v>
      </c>
      <c r="J3" s="3">
        <v>2017</v>
      </c>
      <c r="L3" s="28"/>
    </row>
    <row r="4" spans="1:12" ht="15">
      <c r="A4" s="4" t="s">
        <v>12</v>
      </c>
      <c r="B4" s="13">
        <v>4710150</v>
      </c>
      <c r="C4" s="13">
        <v>4889259</v>
      </c>
      <c r="D4" s="13">
        <v>5730128</v>
      </c>
      <c r="E4" s="13">
        <v>5215048</v>
      </c>
      <c r="F4" s="13">
        <v>6220297</v>
      </c>
      <c r="G4" s="13">
        <v>6720303</v>
      </c>
      <c r="H4" s="13">
        <v>6952696</v>
      </c>
      <c r="I4" s="19">
        <v>7246218</v>
      </c>
      <c r="J4" s="19">
        <v>8337612</v>
      </c>
      <c r="K4" s="26"/>
      <c r="L4" s="28"/>
    </row>
    <row r="5" spans="1:12" ht="15">
      <c r="A5" s="4" t="s">
        <v>13</v>
      </c>
      <c r="B5" s="13">
        <v>376164</v>
      </c>
      <c r="C5" s="13">
        <v>390250</v>
      </c>
      <c r="D5" s="13">
        <v>422202</v>
      </c>
      <c r="E5" s="13">
        <v>440994</v>
      </c>
      <c r="F5" s="13">
        <v>451452</v>
      </c>
      <c r="G5" s="13">
        <v>481333</v>
      </c>
      <c r="H5" s="13">
        <v>475824</v>
      </c>
      <c r="I5" s="19">
        <v>492832</v>
      </c>
      <c r="J5" s="19">
        <v>521010</v>
      </c>
      <c r="K5" s="26"/>
      <c r="L5" s="28"/>
    </row>
    <row r="6" spans="1:12" ht="15">
      <c r="A6" s="4" t="s">
        <v>14</v>
      </c>
      <c r="B6" s="13">
        <v>79660</v>
      </c>
      <c r="C6" s="13">
        <v>102292</v>
      </c>
      <c r="D6" s="13">
        <v>108281</v>
      </c>
      <c r="E6" s="13">
        <v>124650</v>
      </c>
      <c r="F6" s="13">
        <v>125556</v>
      </c>
      <c r="G6" s="13">
        <v>135075</v>
      </c>
      <c r="H6" s="13">
        <v>144397</v>
      </c>
      <c r="I6" s="19">
        <v>149144</v>
      </c>
      <c r="J6" s="19">
        <v>149506</v>
      </c>
      <c r="K6" s="26"/>
      <c r="L6" s="28"/>
    </row>
    <row r="7" spans="1:12" ht="15">
      <c r="A7" s="4" t="s">
        <v>16</v>
      </c>
      <c r="B7" s="15">
        <v>225941</v>
      </c>
      <c r="C7" s="15">
        <v>272478</v>
      </c>
      <c r="D7" s="15">
        <v>302218</v>
      </c>
      <c r="E7" s="15">
        <v>277205</v>
      </c>
      <c r="F7" s="15">
        <v>293773</v>
      </c>
      <c r="G7" s="15">
        <v>334199</v>
      </c>
      <c r="H7" s="13">
        <v>319117</v>
      </c>
      <c r="I7" s="19">
        <v>330757</v>
      </c>
      <c r="J7" s="19">
        <v>400500</v>
      </c>
      <c r="K7" s="27"/>
      <c r="L7" s="28"/>
    </row>
    <row r="8" spans="1:12" ht="15">
      <c r="A8" s="4" t="s">
        <v>17</v>
      </c>
      <c r="B8" s="15">
        <v>214427</v>
      </c>
      <c r="C8" s="15">
        <v>259141</v>
      </c>
      <c r="D8" s="15">
        <v>266783</v>
      </c>
      <c r="E8" s="15">
        <v>254674</v>
      </c>
      <c r="F8" s="15">
        <v>252206</v>
      </c>
      <c r="G8" s="15">
        <v>279899</v>
      </c>
      <c r="H8" s="13">
        <v>293928</v>
      </c>
      <c r="I8" s="19">
        <v>309406</v>
      </c>
      <c r="J8" s="19">
        <v>301622</v>
      </c>
      <c r="K8" s="26"/>
      <c r="L8" s="28"/>
    </row>
    <row r="9" spans="1:12" ht="15">
      <c r="A9" s="4" t="s">
        <v>41</v>
      </c>
      <c r="B9" s="16" t="s">
        <v>10</v>
      </c>
      <c r="C9" s="16" t="s">
        <v>10</v>
      </c>
      <c r="D9" s="16" t="s">
        <v>10</v>
      </c>
      <c r="E9" s="16" t="s">
        <v>10</v>
      </c>
      <c r="F9" s="16" t="s">
        <v>10</v>
      </c>
      <c r="G9" s="16" t="s">
        <v>10</v>
      </c>
      <c r="H9" s="13">
        <v>189195</v>
      </c>
      <c r="I9" s="19">
        <v>223908</v>
      </c>
      <c r="J9" s="19">
        <v>344364</v>
      </c>
      <c r="K9" s="27"/>
      <c r="L9" s="28"/>
    </row>
    <row r="10" spans="1:12" s="5" customFormat="1" ht="15">
      <c r="A10" s="4" t="s">
        <v>15</v>
      </c>
      <c r="B10" s="14">
        <f aca="true" t="shared" si="0" ref="B10:I10">SUM(B4:B9)</f>
        <v>5606342</v>
      </c>
      <c r="C10" s="14">
        <f t="shared" si="0"/>
        <v>5913420</v>
      </c>
      <c r="D10" s="14">
        <f t="shared" si="0"/>
        <v>6829612</v>
      </c>
      <c r="E10" s="14">
        <f t="shared" si="0"/>
        <v>6312571</v>
      </c>
      <c r="F10" s="14">
        <f t="shared" si="0"/>
        <v>7343284</v>
      </c>
      <c r="G10" s="14">
        <f t="shared" si="0"/>
        <v>7950809</v>
      </c>
      <c r="H10" s="14">
        <f t="shared" si="0"/>
        <v>8375157</v>
      </c>
      <c r="I10" s="25">
        <f t="shared" si="0"/>
        <v>8752265</v>
      </c>
      <c r="J10" s="25">
        <f>SUM(J4:J9)</f>
        <v>10054614</v>
      </c>
      <c r="L10" s="29"/>
    </row>
    <row r="11" spans="1:12" ht="24.75" customHeight="1">
      <c r="A11" s="40" t="s">
        <v>42</v>
      </c>
      <c r="B11" s="40"/>
      <c r="C11" s="40"/>
      <c r="D11" s="40"/>
      <c r="E11" s="40"/>
      <c r="F11" s="40"/>
      <c r="G11" s="40"/>
      <c r="H11" s="40"/>
      <c r="L11" s="28"/>
    </row>
    <row r="12" spans="1:8" ht="24.75" customHeight="1">
      <c r="A12" s="41"/>
      <c r="B12" s="41"/>
      <c r="C12" s="41"/>
      <c r="D12" s="41"/>
      <c r="E12" s="41"/>
      <c r="F12" s="41"/>
      <c r="G12" s="41"/>
      <c r="H12" s="41"/>
    </row>
  </sheetData>
  <sheetProtection/>
  <mergeCells count="2">
    <mergeCell ref="A1:H1"/>
    <mergeCell ref="A11:H12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L20"/>
  <sheetViews>
    <sheetView tabSelected="1" zoomScalePageLayoutView="0" workbookViewId="0" topLeftCell="A1">
      <selection activeCell="K16" sqref="K16"/>
    </sheetView>
  </sheetViews>
  <sheetFormatPr defaultColWidth="11.421875" defaultRowHeight="15"/>
  <cols>
    <col min="1" max="1" width="41.140625" style="0" customWidth="1"/>
    <col min="2" max="5" width="12.57421875" style="0" customWidth="1"/>
    <col min="6" max="6" width="11.421875" style="0" customWidth="1"/>
    <col min="7" max="8" width="12.57421875" style="0" customWidth="1"/>
    <col min="11" max="11" width="15.140625" style="0" bestFit="1" customWidth="1"/>
  </cols>
  <sheetData>
    <row r="1" spans="1:8" ht="21">
      <c r="A1" s="36" t="s">
        <v>22</v>
      </c>
      <c r="B1" s="36"/>
      <c r="C1" s="36"/>
      <c r="D1" s="36"/>
      <c r="E1" s="36"/>
      <c r="F1" s="36"/>
      <c r="G1" s="36"/>
      <c r="H1" s="36"/>
    </row>
    <row r="3" spans="1:12" ht="15">
      <c r="A3" s="6"/>
      <c r="B3" s="6">
        <v>2009</v>
      </c>
      <c r="C3" s="6">
        <v>2010</v>
      </c>
      <c r="D3" s="6">
        <v>2011</v>
      </c>
      <c r="E3" s="6">
        <v>2012</v>
      </c>
      <c r="F3" s="6">
        <v>2013</v>
      </c>
      <c r="G3" s="6">
        <v>2014</v>
      </c>
      <c r="H3" s="6">
        <v>2015</v>
      </c>
      <c r="I3" s="6">
        <v>2016</v>
      </c>
      <c r="J3" s="6">
        <v>2017</v>
      </c>
      <c r="K3" s="32"/>
      <c r="L3" s="32"/>
    </row>
    <row r="4" spans="1:12" ht="15">
      <c r="A4" s="4" t="s">
        <v>18</v>
      </c>
      <c r="B4" s="13">
        <v>202671</v>
      </c>
      <c r="C4" s="13">
        <v>202737</v>
      </c>
      <c r="D4" s="13">
        <v>204152</v>
      </c>
      <c r="E4" s="13">
        <v>29497</v>
      </c>
      <c r="F4" s="13">
        <v>14888</v>
      </c>
      <c r="G4" s="13">
        <v>45603</v>
      </c>
      <c r="H4" s="13">
        <v>2390</v>
      </c>
      <c r="I4" s="19">
        <v>5760</v>
      </c>
      <c r="J4" s="48">
        <v>22</v>
      </c>
      <c r="K4" s="30"/>
      <c r="L4" s="32"/>
    </row>
    <row r="5" spans="1:12" ht="15">
      <c r="A5" s="4" t="s">
        <v>19</v>
      </c>
      <c r="B5" s="13">
        <v>65688</v>
      </c>
      <c r="C5" s="13">
        <v>76458</v>
      </c>
      <c r="D5" s="13">
        <v>85397</v>
      </c>
      <c r="E5" s="13">
        <v>77979</v>
      </c>
      <c r="F5" s="13">
        <v>70204</v>
      </c>
      <c r="G5" s="13">
        <v>51876</v>
      </c>
      <c r="H5" s="13">
        <v>100614</v>
      </c>
      <c r="I5" s="19">
        <v>88882</v>
      </c>
      <c r="J5" s="19">
        <v>138102</v>
      </c>
      <c r="K5" s="30"/>
      <c r="L5" s="32"/>
    </row>
    <row r="6" spans="1:10" ht="15">
      <c r="A6" s="4" t="s">
        <v>43</v>
      </c>
      <c r="B6" s="17" t="s">
        <v>10</v>
      </c>
      <c r="C6" s="17" t="s">
        <v>10</v>
      </c>
      <c r="D6" s="17" t="s">
        <v>10</v>
      </c>
      <c r="E6" s="17" t="s">
        <v>10</v>
      </c>
      <c r="F6" s="17" t="s">
        <v>10</v>
      </c>
      <c r="G6" s="17" t="s">
        <v>10</v>
      </c>
      <c r="H6" s="18">
        <v>280775</v>
      </c>
      <c r="I6" s="19">
        <v>204504</v>
      </c>
      <c r="J6" s="19">
        <v>237838</v>
      </c>
    </row>
    <row r="7" spans="1:10" s="5" customFormat="1" ht="15">
      <c r="A7" s="33" t="s">
        <v>20</v>
      </c>
      <c r="B7" s="25">
        <v>268359</v>
      </c>
      <c r="C7" s="25">
        <v>279195</v>
      </c>
      <c r="D7" s="25">
        <v>289549</v>
      </c>
      <c r="E7" s="25">
        <v>107476</v>
      </c>
      <c r="F7" s="25">
        <v>85092</v>
      </c>
      <c r="G7" s="25">
        <v>97479</v>
      </c>
      <c r="H7" s="34">
        <f>+H4+H5</f>
        <v>103004</v>
      </c>
      <c r="I7" s="25">
        <f>+I4+I5+I6</f>
        <v>299146</v>
      </c>
      <c r="J7" s="25">
        <f>+J4+J5+J6</f>
        <v>375962</v>
      </c>
    </row>
    <row r="8" spans="1:10" s="5" customFormat="1" ht="15">
      <c r="A8" s="4" t="s">
        <v>21</v>
      </c>
      <c r="B8" s="14">
        <v>98882</v>
      </c>
      <c r="C8" s="14">
        <v>101819</v>
      </c>
      <c r="D8" s="14">
        <v>93420</v>
      </c>
      <c r="E8" s="14">
        <v>82888</v>
      </c>
      <c r="F8" s="14">
        <v>87240</v>
      </c>
      <c r="G8" s="14">
        <v>133295</v>
      </c>
      <c r="H8" s="14">
        <f>+H6</f>
        <v>280775</v>
      </c>
      <c r="I8" s="35">
        <f>+I6</f>
        <v>204504</v>
      </c>
      <c r="J8" s="35">
        <f>+J6</f>
        <v>237838</v>
      </c>
    </row>
    <row r="12" spans="1:10" ht="15">
      <c r="A12" s="6"/>
      <c r="B12" s="6">
        <v>2009</v>
      </c>
      <c r="C12" s="6">
        <v>2010</v>
      </c>
      <c r="D12" s="6">
        <v>2011</v>
      </c>
      <c r="E12" s="6">
        <v>2012</v>
      </c>
      <c r="F12" s="6">
        <v>2013</v>
      </c>
      <c r="G12" s="6">
        <v>2014</v>
      </c>
      <c r="H12" s="6">
        <v>2015</v>
      </c>
      <c r="I12" s="6">
        <v>2016</v>
      </c>
      <c r="J12" s="6">
        <v>2017</v>
      </c>
    </row>
    <row r="13" spans="1:10" ht="15">
      <c r="A13" s="4" t="s">
        <v>48</v>
      </c>
      <c r="B13" s="13">
        <v>145130</v>
      </c>
      <c r="C13" s="13">
        <v>159378</v>
      </c>
      <c r="D13" s="13">
        <v>149582</v>
      </c>
      <c r="E13" s="13">
        <v>0</v>
      </c>
      <c r="F13" s="13">
        <v>0</v>
      </c>
      <c r="G13" s="13">
        <v>0</v>
      </c>
      <c r="H13" s="13">
        <v>0</v>
      </c>
      <c r="I13" s="19">
        <v>0</v>
      </c>
      <c r="J13" s="19">
        <v>0</v>
      </c>
    </row>
    <row r="16" spans="1:8" ht="15">
      <c r="A16" s="41" t="s">
        <v>42</v>
      </c>
      <c r="B16" s="41"/>
      <c r="C16" s="41"/>
      <c r="D16" s="41"/>
      <c r="E16" s="41"/>
      <c r="F16" s="41"/>
      <c r="G16" s="41"/>
      <c r="H16" s="41"/>
    </row>
    <row r="17" spans="1:8" ht="15">
      <c r="A17" s="41"/>
      <c r="B17" s="41"/>
      <c r="C17" s="41"/>
      <c r="D17" s="41"/>
      <c r="E17" s="41"/>
      <c r="F17" s="41"/>
      <c r="G17" s="41"/>
      <c r="H17" s="41"/>
    </row>
    <row r="18" spans="1:8" ht="15">
      <c r="A18" s="41"/>
      <c r="B18" s="41"/>
      <c r="C18" s="41"/>
      <c r="D18" s="41"/>
      <c r="E18" s="41"/>
      <c r="F18" s="41"/>
      <c r="G18" s="41"/>
      <c r="H18" s="41"/>
    </row>
    <row r="19" spans="1:8" ht="15">
      <c r="A19" s="42" t="s">
        <v>49</v>
      </c>
      <c r="B19" s="42"/>
      <c r="C19" s="42"/>
      <c r="D19" s="42"/>
      <c r="E19" s="42"/>
      <c r="F19" s="42"/>
      <c r="G19" s="42"/>
      <c r="H19" s="42"/>
    </row>
    <row r="20" spans="1:8" ht="15">
      <c r="A20" s="42"/>
      <c r="B20" s="42"/>
      <c r="C20" s="42"/>
      <c r="D20" s="42"/>
      <c r="E20" s="42"/>
      <c r="F20" s="42"/>
      <c r="G20" s="42"/>
      <c r="H20" s="42"/>
    </row>
  </sheetData>
  <sheetProtection/>
  <mergeCells count="3">
    <mergeCell ref="A1:H1"/>
    <mergeCell ref="A16:H18"/>
    <mergeCell ref="A19:H2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1">
      <selection activeCell="L15" sqref="L15"/>
    </sheetView>
  </sheetViews>
  <sheetFormatPr defaultColWidth="11.421875" defaultRowHeight="15"/>
  <cols>
    <col min="1" max="1" width="72.7109375" style="0" customWidth="1"/>
    <col min="2" max="7" width="14.140625" style="0" customWidth="1"/>
    <col min="8" max="8" width="15.140625" style="0" customWidth="1"/>
    <col min="9" max="9" width="16.8515625" style="0" customWidth="1"/>
    <col min="10" max="11" width="17.7109375" style="0" customWidth="1"/>
    <col min="12" max="12" width="17.8515625" style="0" bestFit="1" customWidth="1"/>
  </cols>
  <sheetData>
    <row r="1" spans="1:8" ht="21">
      <c r="A1" s="36" t="s">
        <v>23</v>
      </c>
      <c r="B1" s="36"/>
      <c r="C1" s="36"/>
      <c r="D1" s="36"/>
      <c r="E1" s="36"/>
      <c r="F1" s="36"/>
      <c r="G1" s="36"/>
      <c r="H1" s="36"/>
    </row>
    <row r="3" spans="1:11" ht="15">
      <c r="A3" s="6"/>
      <c r="B3" s="6">
        <v>2009</v>
      </c>
      <c r="C3" s="6">
        <v>2010</v>
      </c>
      <c r="D3" s="6">
        <v>2011</v>
      </c>
      <c r="E3" s="6">
        <v>2012</v>
      </c>
      <c r="F3" s="6">
        <v>2013</v>
      </c>
      <c r="G3" s="6">
        <v>2014</v>
      </c>
      <c r="H3" s="6">
        <v>2015</v>
      </c>
      <c r="I3" s="6">
        <v>2016</v>
      </c>
      <c r="J3" s="6">
        <v>2017</v>
      </c>
      <c r="K3" s="6">
        <v>2018</v>
      </c>
    </row>
    <row r="4" spans="1:13" ht="15">
      <c r="A4" s="4" t="s">
        <v>44</v>
      </c>
      <c r="B4" s="13">
        <v>4442145</v>
      </c>
      <c r="C4" s="13">
        <v>4649230</v>
      </c>
      <c r="D4" s="13">
        <v>4800848</v>
      </c>
      <c r="E4" s="13">
        <v>4947255</v>
      </c>
      <c r="F4" s="13">
        <v>5100750</v>
      </c>
      <c r="G4" s="13">
        <v>5327604</v>
      </c>
      <c r="H4" s="21" t="s">
        <v>10</v>
      </c>
      <c r="I4" s="24" t="s">
        <v>10</v>
      </c>
      <c r="J4" s="24" t="s">
        <v>10</v>
      </c>
      <c r="K4" s="24" t="s">
        <v>10</v>
      </c>
      <c r="M4" s="28"/>
    </row>
    <row r="5" spans="1:13" ht="15">
      <c r="A5" s="4" t="s">
        <v>45</v>
      </c>
      <c r="B5" s="21" t="s">
        <v>10</v>
      </c>
      <c r="C5" s="21" t="s">
        <v>10</v>
      </c>
      <c r="D5" s="21" t="s">
        <v>10</v>
      </c>
      <c r="E5" s="21" t="s">
        <v>10</v>
      </c>
      <c r="F5" s="21" t="s">
        <v>10</v>
      </c>
      <c r="G5" s="21" t="s">
        <v>10</v>
      </c>
      <c r="H5" s="13">
        <v>6398505</v>
      </c>
      <c r="I5" s="19">
        <v>5008309</v>
      </c>
      <c r="J5" s="13">
        <v>3775302</v>
      </c>
      <c r="K5" s="19">
        <v>6980724.341</v>
      </c>
      <c r="L5" s="26"/>
      <c r="M5" s="28"/>
    </row>
    <row r="6" spans="1:13" ht="15">
      <c r="A6" s="4" t="s">
        <v>24</v>
      </c>
      <c r="B6" s="13">
        <v>883472</v>
      </c>
      <c r="C6" s="13">
        <v>906498</v>
      </c>
      <c r="D6" s="13">
        <v>1057687</v>
      </c>
      <c r="E6" s="13">
        <v>1194058</v>
      </c>
      <c r="F6" s="13">
        <v>1246536</v>
      </c>
      <c r="G6" s="13">
        <v>1345762</v>
      </c>
      <c r="H6" s="13">
        <v>1464690</v>
      </c>
      <c r="I6" s="19">
        <v>1263301</v>
      </c>
      <c r="J6" s="13">
        <v>1591137</v>
      </c>
      <c r="K6" s="19">
        <v>1635485.054</v>
      </c>
      <c r="L6" s="26"/>
      <c r="M6" s="28"/>
    </row>
    <row r="7" spans="1:13" ht="15">
      <c r="A7" s="4" t="s">
        <v>25</v>
      </c>
      <c r="B7" s="13">
        <v>466036</v>
      </c>
      <c r="C7" s="13">
        <v>488929</v>
      </c>
      <c r="D7" s="13">
        <v>546625</v>
      </c>
      <c r="E7" s="13">
        <v>434968</v>
      </c>
      <c r="F7" s="13">
        <v>472554</v>
      </c>
      <c r="G7" s="13">
        <v>528972</v>
      </c>
      <c r="H7" s="13">
        <f>472126+65122</f>
        <v>537248</v>
      </c>
      <c r="I7" s="19">
        <v>582593</v>
      </c>
      <c r="J7" s="13">
        <v>669239</v>
      </c>
      <c r="K7" s="19">
        <v>766317.241</v>
      </c>
      <c r="L7" s="26"/>
      <c r="M7" s="28"/>
    </row>
    <row r="8" spans="1:13" ht="15">
      <c r="A8" s="4" t="s">
        <v>26</v>
      </c>
      <c r="B8" s="13">
        <v>636606</v>
      </c>
      <c r="C8" s="13">
        <v>659992</v>
      </c>
      <c r="D8" s="13">
        <v>750068</v>
      </c>
      <c r="E8" s="13">
        <v>797224</v>
      </c>
      <c r="F8" s="13">
        <v>853984</v>
      </c>
      <c r="G8" s="13">
        <v>920941</v>
      </c>
      <c r="H8" s="13">
        <v>930467</v>
      </c>
      <c r="I8" s="19">
        <v>928529</v>
      </c>
      <c r="J8" s="13">
        <v>1071331.467</v>
      </c>
      <c r="K8" s="19">
        <v>1167146.832</v>
      </c>
      <c r="L8" s="26"/>
      <c r="M8" s="28"/>
    </row>
    <row r="9" spans="1:13" ht="15">
      <c r="A9" s="4" t="s">
        <v>27</v>
      </c>
      <c r="B9" s="13">
        <v>231551</v>
      </c>
      <c r="C9" s="13">
        <v>232970</v>
      </c>
      <c r="D9" s="13">
        <v>250599</v>
      </c>
      <c r="E9" s="13">
        <v>289322</v>
      </c>
      <c r="F9" s="13">
        <v>297499</v>
      </c>
      <c r="G9" s="13">
        <v>305833</v>
      </c>
      <c r="H9" s="13">
        <f>128989+115141+5066+84893</f>
        <v>334089</v>
      </c>
      <c r="I9" s="19">
        <v>200533</v>
      </c>
      <c r="J9" s="13">
        <v>412117</v>
      </c>
      <c r="K9" s="19">
        <v>175740.821</v>
      </c>
      <c r="L9" s="26"/>
      <c r="M9" s="28"/>
    </row>
    <row r="10" spans="1:13" ht="15">
      <c r="A10" s="4" t="s">
        <v>28</v>
      </c>
      <c r="B10" s="13">
        <v>87847</v>
      </c>
      <c r="C10" s="13">
        <v>93503</v>
      </c>
      <c r="D10" s="13">
        <v>100167</v>
      </c>
      <c r="E10" s="13">
        <v>103219</v>
      </c>
      <c r="F10" s="13">
        <v>104470</v>
      </c>
      <c r="G10" s="13">
        <v>110427</v>
      </c>
      <c r="H10" s="13">
        <f>63024+51935</f>
        <v>114959</v>
      </c>
      <c r="I10" s="19">
        <v>110585</v>
      </c>
      <c r="J10" s="13">
        <v>123822</v>
      </c>
      <c r="K10" s="19">
        <v>125137.522</v>
      </c>
      <c r="L10" s="26"/>
      <c r="M10" s="28"/>
    </row>
    <row r="11" spans="1:13" ht="15">
      <c r="A11" s="4" t="s">
        <v>29</v>
      </c>
      <c r="B11" s="13">
        <v>150921</v>
      </c>
      <c r="C11" s="13">
        <v>152548</v>
      </c>
      <c r="D11" s="13">
        <v>158357</v>
      </c>
      <c r="E11" s="13">
        <v>164110</v>
      </c>
      <c r="F11" s="13">
        <v>174478</v>
      </c>
      <c r="G11" s="13">
        <v>176331</v>
      </c>
      <c r="H11" s="13">
        <v>188670</v>
      </c>
      <c r="I11" s="19">
        <v>182322</v>
      </c>
      <c r="J11" s="13">
        <v>132653</v>
      </c>
      <c r="K11" s="19">
        <v>139285.975</v>
      </c>
      <c r="L11" s="26"/>
      <c r="M11" s="28"/>
    </row>
    <row r="12" spans="1:13" ht="15">
      <c r="A12" s="4" t="s">
        <v>30</v>
      </c>
      <c r="B12" s="13">
        <v>272633</v>
      </c>
      <c r="C12" s="13">
        <v>299692</v>
      </c>
      <c r="D12" s="13">
        <v>360084</v>
      </c>
      <c r="E12" s="13">
        <v>381649</v>
      </c>
      <c r="F12" s="13">
        <v>426050</v>
      </c>
      <c r="G12" s="13">
        <v>445911</v>
      </c>
      <c r="H12" s="13">
        <v>447297</v>
      </c>
      <c r="I12" s="19">
        <v>449219</v>
      </c>
      <c r="J12" s="13">
        <v>542724.376</v>
      </c>
      <c r="K12" s="19">
        <v>604636.231</v>
      </c>
      <c r="L12" s="26"/>
      <c r="M12" s="28"/>
    </row>
    <row r="13" spans="1:13" s="5" customFormat="1" ht="15">
      <c r="A13" s="4" t="s">
        <v>31</v>
      </c>
      <c r="B13" s="22">
        <f>SUM(B4:B12)</f>
        <v>7171211</v>
      </c>
      <c r="C13" s="22">
        <f aca="true" t="shared" si="0" ref="C13:H13">SUM(C4:C12)</f>
        <v>7483362</v>
      </c>
      <c r="D13" s="22">
        <f t="shared" si="0"/>
        <v>8024435</v>
      </c>
      <c r="E13" s="22">
        <f t="shared" si="0"/>
        <v>8311805</v>
      </c>
      <c r="F13" s="22">
        <f t="shared" si="0"/>
        <v>8676321</v>
      </c>
      <c r="G13" s="22">
        <f t="shared" si="0"/>
        <v>9161781</v>
      </c>
      <c r="H13" s="22">
        <f t="shared" si="0"/>
        <v>10415925</v>
      </c>
      <c r="I13" s="22">
        <f>SUM(I5:I12)</f>
        <v>8725391</v>
      </c>
      <c r="J13" s="22">
        <f>SUM(J5:J12)</f>
        <v>8318325.843</v>
      </c>
      <c r="K13" s="35">
        <v>11594474.017</v>
      </c>
      <c r="L13" s="26"/>
      <c r="M13" s="29"/>
    </row>
    <row r="14" spans="1:13" ht="15">
      <c r="A14" s="12" t="s">
        <v>46</v>
      </c>
      <c r="H14" s="20"/>
      <c r="I14" s="20"/>
      <c r="J14" s="20"/>
      <c r="K14" s="20"/>
      <c r="M14" s="28"/>
    </row>
    <row r="15" spans="1:13" ht="15">
      <c r="A15" s="12" t="s">
        <v>47</v>
      </c>
      <c r="M15" s="28"/>
    </row>
    <row r="16" spans="9:13" ht="15">
      <c r="I16" s="23"/>
      <c r="J16" s="23"/>
      <c r="K16" s="23"/>
      <c r="M16" s="28"/>
    </row>
    <row r="17" spans="9:13" ht="15">
      <c r="I17" s="23"/>
      <c r="J17" s="23"/>
      <c r="K17" s="23"/>
      <c r="M17" s="28"/>
    </row>
    <row r="18" spans="9:11" ht="15">
      <c r="I18" s="23"/>
      <c r="J18" s="23"/>
      <c r="K18" s="23"/>
    </row>
    <row r="19" spans="9:11" ht="15">
      <c r="I19" s="23"/>
      <c r="J19" s="23"/>
      <c r="K19" s="23"/>
    </row>
    <row r="20" spans="9:11" ht="15">
      <c r="I20" s="23"/>
      <c r="J20" s="23"/>
      <c r="K20" s="23"/>
    </row>
    <row r="21" spans="9:11" ht="15">
      <c r="I21" s="23"/>
      <c r="J21" s="23"/>
      <c r="K21" s="23"/>
    </row>
    <row r="22" spans="9:11" ht="15">
      <c r="I22" s="23"/>
      <c r="J22" s="23"/>
      <c r="K22" s="23"/>
    </row>
    <row r="23" spans="9:11" ht="15">
      <c r="I23" s="23"/>
      <c r="J23" s="23"/>
      <c r="K23" s="23"/>
    </row>
    <row r="24" spans="9:11" ht="15">
      <c r="I24" s="23"/>
      <c r="J24" s="23"/>
      <c r="K24" s="23"/>
    </row>
  </sheetData>
  <sheetProtection/>
  <mergeCells count="1">
    <mergeCell ref="A1:H1"/>
  </mergeCell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26" sqref="A26"/>
    </sheetView>
  </sheetViews>
  <sheetFormatPr defaultColWidth="11.421875" defaultRowHeight="15"/>
  <cols>
    <col min="1" max="1" width="34.8515625" style="11" customWidth="1"/>
    <col min="2" max="5" width="14.28125" style="0" customWidth="1"/>
    <col min="6" max="6" width="15.140625" style="0" customWidth="1"/>
    <col min="7" max="7" width="14.140625" style="0" customWidth="1"/>
    <col min="8" max="8" width="14.140625" style="0" bestFit="1" customWidth="1"/>
    <col min="10" max="10" width="15.140625" style="0" bestFit="1" customWidth="1"/>
  </cols>
  <sheetData>
    <row r="1" spans="1:8" ht="23.25">
      <c r="A1" s="43" t="s">
        <v>32</v>
      </c>
      <c r="B1" s="43"/>
      <c r="C1" s="43"/>
      <c r="D1" s="43"/>
      <c r="E1" s="43"/>
      <c r="F1" s="43"/>
      <c r="G1" s="43"/>
      <c r="H1" s="43"/>
    </row>
    <row r="4" spans="1:10" ht="15">
      <c r="A4" s="7"/>
      <c r="B4" s="3">
        <v>2009</v>
      </c>
      <c r="C4" s="3">
        <v>2010</v>
      </c>
      <c r="D4" s="3">
        <v>2011</v>
      </c>
      <c r="E4" s="3">
        <v>2012</v>
      </c>
      <c r="F4" s="3">
        <v>2013</v>
      </c>
      <c r="G4" s="3">
        <v>2014</v>
      </c>
      <c r="H4" s="3">
        <v>2015</v>
      </c>
      <c r="I4" s="3">
        <v>2016</v>
      </c>
      <c r="J4" s="3">
        <v>2017</v>
      </c>
    </row>
    <row r="5" spans="1:10" ht="15">
      <c r="A5" s="8" t="s">
        <v>33</v>
      </c>
      <c r="B5" s="19">
        <v>2232708</v>
      </c>
      <c r="C5" s="19">
        <v>2942560</v>
      </c>
      <c r="D5" s="19">
        <v>3345896</v>
      </c>
      <c r="E5" s="19">
        <v>2834195</v>
      </c>
      <c r="F5" s="19">
        <v>4382177</v>
      </c>
      <c r="G5" s="19">
        <v>5629707</v>
      </c>
      <c r="H5" s="13">
        <v>7098201</v>
      </c>
      <c r="I5" s="19">
        <v>5956388</v>
      </c>
      <c r="J5" s="19">
        <v>5222197</v>
      </c>
    </row>
    <row r="6" spans="1:10" ht="15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2:10" ht="15">
      <c r="B7" s="20"/>
      <c r="C7" s="20"/>
      <c r="D7" s="20"/>
      <c r="E7" s="20"/>
      <c r="F7" s="20"/>
      <c r="G7" s="20"/>
      <c r="H7" s="20"/>
      <c r="I7" s="20"/>
      <c r="J7" s="20"/>
    </row>
    <row r="8" spans="1:10" ht="15">
      <c r="A8" s="7"/>
      <c r="B8" s="3">
        <v>2009</v>
      </c>
      <c r="C8" s="3">
        <v>2010</v>
      </c>
      <c r="D8" s="3">
        <v>2011</v>
      </c>
      <c r="E8" s="3">
        <v>2012</v>
      </c>
      <c r="F8" s="3">
        <v>2013</v>
      </c>
      <c r="G8" s="3">
        <v>2014</v>
      </c>
      <c r="H8" s="3">
        <v>2015</v>
      </c>
      <c r="I8" s="3">
        <v>2016</v>
      </c>
      <c r="J8" s="3">
        <v>2017</v>
      </c>
    </row>
    <row r="9" spans="1:10" ht="15">
      <c r="A9" s="8" t="s">
        <v>34</v>
      </c>
      <c r="B9" s="19">
        <v>321924</v>
      </c>
      <c r="C9" s="19">
        <v>28188</v>
      </c>
      <c r="D9" s="19">
        <v>3489</v>
      </c>
      <c r="E9" s="19">
        <v>0</v>
      </c>
      <c r="F9" s="19">
        <v>0</v>
      </c>
      <c r="G9" s="19">
        <v>0</v>
      </c>
      <c r="H9" s="13">
        <v>0</v>
      </c>
      <c r="I9" s="19">
        <v>0</v>
      </c>
      <c r="J9" s="19">
        <v>0</v>
      </c>
    </row>
    <row r="10" spans="2:10" ht="15">
      <c r="B10" s="20"/>
      <c r="C10" s="20"/>
      <c r="D10" s="20"/>
      <c r="E10" s="20"/>
      <c r="F10" s="20"/>
      <c r="G10" s="20"/>
      <c r="H10" s="20"/>
      <c r="I10" s="20"/>
      <c r="J10" s="20"/>
    </row>
    <row r="11" spans="2:10" ht="15"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">
      <c r="A12" s="7"/>
      <c r="B12" s="3">
        <v>2009</v>
      </c>
      <c r="C12" s="3">
        <v>2010</v>
      </c>
      <c r="D12" s="3">
        <v>2011</v>
      </c>
      <c r="E12" s="3">
        <v>2012</v>
      </c>
      <c r="F12" s="3">
        <v>2013</v>
      </c>
      <c r="G12" s="3">
        <v>2014</v>
      </c>
      <c r="H12" s="3">
        <v>2015</v>
      </c>
      <c r="I12" s="3">
        <v>2016</v>
      </c>
      <c r="J12" s="3">
        <v>2017</v>
      </c>
    </row>
    <row r="13" spans="1:10" ht="15">
      <c r="A13" s="9" t="s">
        <v>35</v>
      </c>
      <c r="B13" s="19">
        <v>298032</v>
      </c>
      <c r="C13" s="19">
        <v>3631</v>
      </c>
      <c r="D13" s="19">
        <v>0</v>
      </c>
      <c r="E13" s="19">
        <v>0</v>
      </c>
      <c r="F13" s="19">
        <v>0</v>
      </c>
      <c r="G13" s="19">
        <v>0</v>
      </c>
      <c r="H13" s="13">
        <v>0</v>
      </c>
      <c r="I13" s="19">
        <v>0</v>
      </c>
      <c r="J13" s="19" t="s">
        <v>54</v>
      </c>
    </row>
    <row r="14" spans="1:10" ht="45">
      <c r="A14" s="10" t="s">
        <v>36</v>
      </c>
      <c r="B14" s="13">
        <v>135</v>
      </c>
      <c r="C14" s="13">
        <v>174516</v>
      </c>
      <c r="D14" s="13">
        <v>2049</v>
      </c>
      <c r="E14" s="13">
        <v>0</v>
      </c>
      <c r="F14" s="13">
        <v>0</v>
      </c>
      <c r="G14" s="13">
        <v>0</v>
      </c>
      <c r="H14" s="13">
        <v>0</v>
      </c>
      <c r="I14" s="19">
        <v>0</v>
      </c>
      <c r="J14" s="19">
        <v>0</v>
      </c>
    </row>
    <row r="15" spans="1:10" ht="45">
      <c r="A15" s="10" t="s">
        <v>53</v>
      </c>
      <c r="B15" s="13">
        <v>2</v>
      </c>
      <c r="C15" s="13"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9">
        <v>0</v>
      </c>
      <c r="J15" s="19">
        <v>0</v>
      </c>
    </row>
    <row r="16" spans="1:10" ht="15">
      <c r="A16" s="8" t="s">
        <v>37</v>
      </c>
      <c r="B16" s="14">
        <f>SUM(B13:B15)</f>
        <v>298169</v>
      </c>
      <c r="C16" s="14">
        <f aca="true" t="shared" si="0" ref="C16:H16">SUM(C13:C15)</f>
        <v>178148</v>
      </c>
      <c r="D16" s="14">
        <f t="shared" si="0"/>
        <v>2049</v>
      </c>
      <c r="E16" s="14">
        <f t="shared" si="0"/>
        <v>0</v>
      </c>
      <c r="F16" s="14">
        <f t="shared" si="0"/>
        <v>0</v>
      </c>
      <c r="G16" s="14">
        <f t="shared" si="0"/>
        <v>0</v>
      </c>
      <c r="H16" s="14">
        <f t="shared" si="0"/>
        <v>0</v>
      </c>
      <c r="I16" s="25">
        <v>0</v>
      </c>
      <c r="J16" s="25"/>
    </row>
    <row r="17" spans="1:10" ht="15">
      <c r="A17" s="45" t="s">
        <v>55</v>
      </c>
      <c r="B17" s="45"/>
      <c r="C17" s="45"/>
      <c r="D17" s="45"/>
      <c r="E17" s="45"/>
      <c r="F17" s="45"/>
      <c r="G17" s="45"/>
      <c r="H17" s="45"/>
      <c r="I17" s="45"/>
      <c r="J17" s="45"/>
    </row>
    <row r="18" spans="2:10" ht="15"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5">
      <c r="A19" s="7"/>
      <c r="B19" s="3">
        <v>2009</v>
      </c>
      <c r="C19" s="3">
        <v>2010</v>
      </c>
      <c r="D19" s="3">
        <v>2011</v>
      </c>
      <c r="E19" s="3">
        <v>2012</v>
      </c>
      <c r="F19" s="3">
        <v>2013</v>
      </c>
      <c r="G19" s="3">
        <v>2014</v>
      </c>
      <c r="H19" s="3">
        <v>2015</v>
      </c>
      <c r="I19" s="3">
        <v>2016</v>
      </c>
      <c r="J19" s="3">
        <v>2017</v>
      </c>
    </row>
    <row r="20" spans="1:10" ht="15">
      <c r="A20" s="8" t="s">
        <v>38</v>
      </c>
      <c r="B20" s="13">
        <v>0</v>
      </c>
      <c r="C20" s="13">
        <v>0</v>
      </c>
      <c r="D20" s="13">
        <v>1500000</v>
      </c>
      <c r="E20" s="13">
        <v>181810</v>
      </c>
      <c r="F20" s="13">
        <v>2102654</v>
      </c>
      <c r="G20" s="13">
        <v>1469087</v>
      </c>
      <c r="H20" s="18">
        <v>0</v>
      </c>
      <c r="I20" s="19">
        <v>0</v>
      </c>
      <c r="J20" s="19">
        <v>0</v>
      </c>
    </row>
    <row r="22" spans="1:10" ht="15">
      <c r="A22" s="45" t="s">
        <v>56</v>
      </c>
      <c r="B22" s="45"/>
      <c r="C22" s="45"/>
      <c r="D22" s="45"/>
      <c r="E22" s="45"/>
      <c r="F22" s="45"/>
      <c r="G22" s="45"/>
      <c r="H22" s="45"/>
      <c r="I22" s="45"/>
      <c r="J22" s="45"/>
    </row>
  </sheetData>
  <sheetProtection/>
  <mergeCells count="4">
    <mergeCell ref="A1:H1"/>
    <mergeCell ref="A6:J6"/>
    <mergeCell ref="A17:J17"/>
    <mergeCell ref="A22:J2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K14" sqref="K14"/>
    </sheetView>
  </sheetViews>
  <sheetFormatPr defaultColWidth="11.421875" defaultRowHeight="15"/>
  <cols>
    <col min="1" max="1" width="25.00390625" style="0" customWidth="1"/>
    <col min="2" max="10" width="10.00390625" style="0" bestFit="1" customWidth="1"/>
  </cols>
  <sheetData>
    <row r="1" spans="1:10" ht="48.75" customHeight="1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ht="15">
      <c r="A3" s="3"/>
      <c r="B3" s="3">
        <v>2009</v>
      </c>
      <c r="C3" s="3">
        <v>2010</v>
      </c>
      <c r="D3" s="3">
        <v>2011</v>
      </c>
      <c r="E3" s="3">
        <v>2012</v>
      </c>
      <c r="F3" s="3">
        <v>2013</v>
      </c>
      <c r="G3" s="3">
        <v>2014</v>
      </c>
      <c r="H3" s="3">
        <v>2015</v>
      </c>
      <c r="I3" s="3">
        <v>2016</v>
      </c>
      <c r="J3" s="3">
        <v>2017</v>
      </c>
    </row>
    <row r="4" spans="1:10" ht="15">
      <c r="A4" s="4" t="s">
        <v>39</v>
      </c>
      <c r="B4" s="13">
        <v>175412</v>
      </c>
      <c r="C4" s="13">
        <v>213576</v>
      </c>
      <c r="D4" s="13">
        <v>229408</v>
      </c>
      <c r="E4" s="13">
        <v>316156</v>
      </c>
      <c r="F4" s="13">
        <v>417684</v>
      </c>
      <c r="G4" s="13">
        <v>507370</v>
      </c>
      <c r="H4" s="13">
        <v>490258</v>
      </c>
      <c r="I4" s="13">
        <v>634855</v>
      </c>
      <c r="J4" s="13">
        <v>595501</v>
      </c>
    </row>
    <row r="26" spans="1:10" ht="34.5" customHeight="1">
      <c r="A26" s="46" t="s">
        <v>52</v>
      </c>
      <c r="B26" s="46"/>
      <c r="C26" s="46"/>
      <c r="D26" s="46"/>
      <c r="E26" s="46"/>
      <c r="F26" s="46"/>
      <c r="G26" s="46"/>
      <c r="H26" s="46"/>
      <c r="I26" s="46"/>
      <c r="J26" s="46"/>
    </row>
  </sheetData>
  <sheetProtection/>
  <mergeCells count="2">
    <mergeCell ref="A26:J26"/>
    <mergeCell ref="A1:J1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Osnaya</dc:creator>
  <cp:keywords/>
  <dc:description/>
  <cp:lastModifiedBy>USUARIO</cp:lastModifiedBy>
  <cp:lastPrinted>2018-02-14T19:36:57Z</cp:lastPrinted>
  <dcterms:created xsi:type="dcterms:W3CDTF">2016-04-28T01:45:41Z</dcterms:created>
  <dcterms:modified xsi:type="dcterms:W3CDTF">2018-02-16T17:48:18Z</dcterms:modified>
  <cp:category/>
  <cp:version/>
  <cp:contentType/>
  <cp:contentStatus/>
</cp:coreProperties>
</file>